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sempra.sharepoint.com/sites/efp/Origination/8_Mid Term IRP/2027-2032 Reliability RFO (MTR + RCPPP)/Launch Documents/Offer Forms/"/>
    </mc:Choice>
  </mc:AlternateContent>
  <xr:revisionPtr revIDLastSave="569" documentId="8_{A7274ADA-39F0-4811-8FCF-8284085787D0}" xr6:coauthVersionLast="47" xr6:coauthVersionMax="47" xr10:uidLastSave="{CD8AF6E0-BE3D-4986-A2A9-804A4624AB9F}"/>
  <workbookProtection workbookAlgorithmName="SHA-512" workbookHashValue="cDwKsAGRYyoKIVhrM0SSvmYTFaxNaIRjnkFsQGnstt3qWUd+b3SbSbsxNOt4A1adNrR1sQhw4EPUm8hTyxrMvw==" workbookSaltValue="tGi0gnyc0q8ZfA5XFteGTw==" workbookSpinCount="100000" lockStructure="1"/>
  <bookViews>
    <workbookView xWindow="-120" yWindow="-120" windowWidth="29040" windowHeight="15720" tabRatio="756" xr2:uid="{00000000-000D-0000-FFFF-FFFF00000000}"/>
  </bookViews>
  <sheets>
    <sheet name="1. Instructions" sheetId="1" r:id="rId1"/>
    <sheet name="2. Contact Information" sheetId="34" r:id="rId2"/>
    <sheet name="3. Project Description" sheetId="31" r:id="rId3"/>
    <sheet name="4A. Pricing - PPA" sheetId="36" r:id="rId4"/>
    <sheet name="4B. Pricing - UOG" sheetId="37" r:id="rId5"/>
    <sheet name="5. Storage Constraints" sheetId="22" r:id="rId6"/>
    <sheet name="Lists" sheetId="33" state="hidden" r:id="rId7"/>
  </sheets>
  <definedNames>
    <definedName name="_xlnm.Print_Area" localSheetId="2">'3. Project Description'!$A$1:$E$53</definedName>
    <definedName name="_xlnm.Print_Area" localSheetId="5">'5. Storage Constraints'!$A$1:$H$6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C31" i="1" l="1"/>
  <c r="C30" i="1"/>
  <c r="C19" i="37"/>
  <c r="B19" i="37"/>
  <c r="B20" i="37" s="1"/>
  <c r="C15" i="37"/>
  <c r="C14" i="37"/>
  <c r="C13" i="37"/>
  <c r="B4" i="37"/>
  <c r="B3" i="37"/>
  <c r="B3" i="36"/>
  <c r="B21" i="37" l="1"/>
  <c r="D20" i="37"/>
  <c r="C20" i="37"/>
  <c r="D19" i="37"/>
  <c r="B22" i="37" l="1"/>
  <c r="D21" i="37"/>
  <c r="C21" i="37"/>
  <c r="C22" i="37" l="1"/>
  <c r="D22" i="37"/>
  <c r="B23" i="37"/>
  <c r="B24" i="37" l="1"/>
  <c r="C23" i="37"/>
  <c r="D23" i="37"/>
  <c r="B25" i="37" l="1"/>
  <c r="D24" i="37"/>
  <c r="C24" i="37"/>
  <c r="B26" i="37" l="1"/>
  <c r="D25" i="37"/>
  <c r="C25" i="37"/>
  <c r="B27" i="37" l="1"/>
  <c r="D26" i="37"/>
  <c r="C26" i="37"/>
  <c r="C14" i="22"/>
  <c r="C32" i="1"/>
  <c r="B28" i="37" l="1"/>
  <c r="D27" i="37"/>
  <c r="C27" i="37"/>
  <c r="C28" i="1"/>
  <c r="C24" i="31"/>
  <c r="C20" i="31"/>
  <c r="B29" i="37" l="1"/>
  <c r="D28" i="37"/>
  <c r="C28" i="37"/>
  <c r="D11" i="22"/>
  <c r="D29" i="37" l="1"/>
  <c r="C29" i="37"/>
  <c r="B30" i="37"/>
  <c r="C11" i="22"/>
  <c r="C30" i="37" l="1"/>
  <c r="B31" i="37"/>
  <c r="D30" i="37"/>
  <c r="C14" i="36"/>
  <c r="C19" i="36"/>
  <c r="B19" i="36"/>
  <c r="D31" i="37" l="1"/>
  <c r="B32" i="37"/>
  <c r="C31" i="37"/>
  <c r="B20" i="36"/>
  <c r="B33" i="37" l="1"/>
  <c r="D32" i="37"/>
  <c r="C32" i="37"/>
  <c r="B4" i="36"/>
  <c r="C20" i="36"/>
  <c r="C13" i="36"/>
  <c r="D33" i="37" l="1"/>
  <c r="C33" i="37"/>
  <c r="B34" i="37"/>
  <c r="D19" i="36"/>
  <c r="B21" i="36"/>
  <c r="D20" i="36"/>
  <c r="B35" i="37" l="1"/>
  <c r="D34" i="37"/>
  <c r="C34" i="37"/>
  <c r="B22" i="36"/>
  <c r="D21" i="36"/>
  <c r="C21" i="36"/>
  <c r="C35" i="37" l="1"/>
  <c r="D35" i="37"/>
  <c r="B36" i="37"/>
  <c r="B23" i="36"/>
  <c r="C22" i="36"/>
  <c r="D22" i="36"/>
  <c r="B37" i="37" l="1"/>
  <c r="D36" i="37"/>
  <c r="C36" i="37"/>
  <c r="C23" i="36"/>
  <c r="B24" i="36"/>
  <c r="D23" i="36"/>
  <c r="B38" i="37" l="1"/>
  <c r="D37" i="37"/>
  <c r="C37" i="37"/>
  <c r="B25" i="36"/>
  <c r="D24" i="36"/>
  <c r="C24" i="36"/>
  <c r="C38" i="37" l="1"/>
  <c r="D38" i="37"/>
  <c r="B39" i="37"/>
  <c r="B26" i="36"/>
  <c r="D25" i="36"/>
  <c r="C25" i="36"/>
  <c r="C39" i="37" l="1"/>
  <c r="B40" i="37"/>
  <c r="D39" i="37"/>
  <c r="B27" i="36"/>
  <c r="D26" i="36"/>
  <c r="C26" i="36"/>
  <c r="D40" i="37" l="1"/>
  <c r="C40" i="37"/>
  <c r="B41" i="37"/>
  <c r="B28" i="36"/>
  <c r="C28" i="36" s="1"/>
  <c r="D27" i="36"/>
  <c r="C27" i="36"/>
  <c r="B42" i="37" l="1"/>
  <c r="D41" i="37"/>
  <c r="C41" i="37"/>
  <c r="B29" i="36"/>
  <c r="D28" i="36"/>
  <c r="B43" i="37" l="1"/>
  <c r="C42" i="37"/>
  <c r="D42" i="37"/>
  <c r="B30" i="36"/>
  <c r="C30" i="36" s="1"/>
  <c r="D29" i="36"/>
  <c r="C29" i="36"/>
  <c r="D43" i="37" l="1"/>
  <c r="C43" i="37"/>
  <c r="B44" i="37"/>
  <c r="B31" i="36"/>
  <c r="D30" i="36"/>
  <c r="B45" i="37" l="1"/>
  <c r="D44" i="37"/>
  <c r="C44" i="37"/>
  <c r="C31" i="36"/>
  <c r="B32" i="36"/>
  <c r="C32" i="36" s="1"/>
  <c r="D31" i="36"/>
  <c r="B46" i="37" l="1"/>
  <c r="C45" i="37"/>
  <c r="D45" i="37"/>
  <c r="B33" i="36"/>
  <c r="D32" i="36"/>
  <c r="B47" i="37" l="1"/>
  <c r="D46" i="37"/>
  <c r="C46" i="37"/>
  <c r="C33" i="36"/>
  <c r="B34" i="36"/>
  <c r="D33" i="36"/>
  <c r="D47" i="37" l="1"/>
  <c r="B48" i="37"/>
  <c r="C47" i="37"/>
  <c r="C34" i="36"/>
  <c r="B35" i="36"/>
  <c r="D34" i="36"/>
  <c r="B49" i="37" l="1"/>
  <c r="D48" i="37"/>
  <c r="C48" i="37"/>
  <c r="C35" i="36"/>
  <c r="B36" i="36"/>
  <c r="D35" i="36"/>
  <c r="D49" i="37" l="1"/>
  <c r="C49" i="37"/>
  <c r="C36" i="36"/>
  <c r="B37" i="36"/>
  <c r="D36" i="36"/>
  <c r="C37" i="36" l="1"/>
  <c r="B38" i="36"/>
  <c r="D37" i="36"/>
  <c r="C38" i="36" l="1"/>
  <c r="B39" i="36"/>
  <c r="D38" i="36"/>
  <c r="C39" i="36" l="1"/>
  <c r="B40" i="36"/>
  <c r="D39" i="36"/>
  <c r="C40" i="36" l="1"/>
  <c r="B41" i="36"/>
  <c r="D40" i="36"/>
  <c r="C41" i="36" l="1"/>
  <c r="B42" i="36"/>
  <c r="D41" i="36"/>
  <c r="C42" i="36" l="1"/>
  <c r="B43" i="36"/>
  <c r="D42" i="36"/>
  <c r="C43" i="36" l="1"/>
  <c r="B44" i="36"/>
  <c r="D43" i="36"/>
  <c r="C44" i="36" l="1"/>
  <c r="B45" i="36"/>
  <c r="D44" i="36"/>
  <c r="C45" i="36" l="1"/>
  <c r="B46" i="36"/>
  <c r="D45" i="36"/>
  <c r="C46" i="36" l="1"/>
  <c r="B47" i="36"/>
  <c r="D46" i="36"/>
  <c r="C47" i="36" l="1"/>
  <c r="B48" i="36"/>
  <c r="D47" i="36"/>
  <c r="C48" i="36" l="1"/>
  <c r="B49" i="36"/>
  <c r="D48" i="36"/>
  <c r="D49" i="36" l="1"/>
  <c r="C49" i="36"/>
  <c r="C42" i="31"/>
  <c r="C15" i="36" l="1"/>
  <c r="B4" i="34"/>
  <c r="B3" i="34"/>
  <c r="B3" i="31" l="1"/>
  <c r="B3" i="22" l="1"/>
  <c r="B4" i="31" l="1"/>
  <c r="B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Rolfe, Scot - Mktg Affil-E&amp;FP</author>
  </authors>
  <commentList>
    <comment ref="F26" authorId="0" shapeId="0" xr:uid="{00000000-0006-0000-0400-00000400000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sharedStrings.xml><?xml version="1.0" encoding="utf-8"?>
<sst xmlns="http://schemas.openxmlformats.org/spreadsheetml/2006/main" count="249" uniqueCount="205">
  <si>
    <t>Page 1</t>
  </si>
  <si>
    <t>Form Field Key:</t>
  </si>
  <si>
    <t>Option A - Pro Forma CHP</t>
  </si>
  <si>
    <t>Free Form Field</t>
  </si>
  <si>
    <t>Pull Down Menu</t>
  </si>
  <si>
    <t>Calculated Field</t>
  </si>
  <si>
    <t>Instructions:</t>
  </si>
  <si>
    <t>- Follow instructions as they appear in each fields' comments or pop-up messages</t>
  </si>
  <si>
    <t>- Do not add, change, or move any cells, rows, columns or worksheets in the workbook</t>
  </si>
  <si>
    <t>Page 2</t>
  </si>
  <si>
    <t>Contact Information</t>
  </si>
  <si>
    <t>Primary Contact Information:</t>
  </si>
  <si>
    <t>Secondary Contact Information:</t>
  </si>
  <si>
    <t>Bidder Information:</t>
  </si>
  <si>
    <t>Business Address 1</t>
  </si>
  <si>
    <t>City</t>
  </si>
  <si>
    <t>State</t>
  </si>
  <si>
    <t>Zip Code</t>
  </si>
  <si>
    <t>General Information</t>
  </si>
  <si>
    <t>Yes</t>
  </si>
  <si>
    <t>No</t>
  </si>
  <si>
    <t>Page 3</t>
  </si>
  <si>
    <t>Project Description</t>
  </si>
  <si>
    <t>Brief Description of Project:</t>
  </si>
  <si>
    <t>Other:</t>
  </si>
  <si>
    <t>Page 4</t>
  </si>
  <si>
    <t>Operational Constraints</t>
  </si>
  <si>
    <t>Dispatchable Range Constraints</t>
  </si>
  <si>
    <t>Volumetric (MWh)</t>
  </si>
  <si>
    <t>Capacity (MW)</t>
  </si>
  <si>
    <t>Minimum</t>
  </si>
  <si>
    <t>Maximum</t>
  </si>
  <si>
    <t>Average</t>
  </si>
  <si>
    <t>Total Useable Capacity</t>
  </si>
  <si>
    <t>Minimum Storage Level sMIN (MWh)</t>
  </si>
  <si>
    <t>Maximum Storage Level sMAX (MWh)</t>
  </si>
  <si>
    <t>Discharge Rate(MW/hr)</t>
  </si>
  <si>
    <t>Discharge Time from sMAX to sMIN (hours)</t>
  </si>
  <si>
    <t>Charge Rate(MW/hr)</t>
  </si>
  <si>
    <t>Charge Time from sMIN to sMAX (hours)</t>
  </si>
  <si>
    <t>Shallow</t>
  </si>
  <si>
    <t>Deep</t>
  </si>
  <si>
    <t>Shallow vs. Deep cycle cutoff</t>
  </si>
  <si>
    <t>Maximum Daily Cycles</t>
  </si>
  <si>
    <t>Maximum Monthly Cycles</t>
  </si>
  <si>
    <t>Maximum Annual Cycles</t>
  </si>
  <si>
    <t>Maximum Lifetime (Contract Term) Cycles</t>
  </si>
  <si>
    <t>A/S Type</t>
  </si>
  <si>
    <t>A/S Ramp Rate (MW/min)</t>
  </si>
  <si>
    <t>A/S Operating Range Minimum (MWh)</t>
  </si>
  <si>
    <t>A/S Operating Range Maximum (MWh)</t>
  </si>
  <si>
    <t>A/S Capacity (MW)</t>
  </si>
  <si>
    <t>Non-Spinning Reserve</t>
  </si>
  <si>
    <t>Spinning Reserve</t>
  </si>
  <si>
    <t>Regulation Up</t>
  </si>
  <si>
    <t>Regulation Down</t>
  </si>
  <si>
    <t>Any additional constraints not listed above:</t>
  </si>
  <si>
    <t>Page 5</t>
  </si>
  <si>
    <t>Bid Number</t>
  </si>
  <si>
    <t>Bid Structure Description</t>
  </si>
  <si>
    <t>Contract Start Date</t>
  </si>
  <si>
    <t>Contract End Date</t>
  </si>
  <si>
    <t>Contract Term (years)</t>
  </si>
  <si>
    <t>charging</t>
  </si>
  <si>
    <t>discharging</t>
  </si>
  <si>
    <t>If Contract Capacity varies by month, enter expected values below:</t>
  </si>
  <si>
    <t>Month</t>
  </si>
  <si>
    <t>January</t>
  </si>
  <si>
    <t>February</t>
  </si>
  <si>
    <t>March</t>
  </si>
  <si>
    <t>April</t>
  </si>
  <si>
    <t>May</t>
  </si>
  <si>
    <t>June</t>
  </si>
  <si>
    <t>July</t>
  </si>
  <si>
    <t>August</t>
  </si>
  <si>
    <t>September</t>
  </si>
  <si>
    <t>October</t>
  </si>
  <si>
    <t>November</t>
  </si>
  <si>
    <t>December</t>
  </si>
  <si>
    <t>Availability and Maintenance</t>
  </si>
  <si>
    <t>Outage Type</t>
  </si>
  <si>
    <t>Available Capacity (%)</t>
  </si>
  <si>
    <t>Duration (hours)</t>
  </si>
  <si>
    <t>Description and details</t>
  </si>
  <si>
    <t>Full</t>
  </si>
  <si>
    <t>Partial</t>
  </si>
  <si>
    <t>Other</t>
  </si>
  <si>
    <t xml:space="preserve">Bid Details </t>
  </si>
  <si>
    <t>End Date</t>
  </si>
  <si>
    <t>Contract Start Date (MM/DD/YYYY)</t>
  </si>
  <si>
    <t>Contract End Date (MM/DD/YYYY)</t>
  </si>
  <si>
    <t>Binary</t>
  </si>
  <si>
    <t>Technology</t>
  </si>
  <si>
    <t>Resource Origin</t>
  </si>
  <si>
    <t>Interconnection Status</t>
  </si>
  <si>
    <t>Deliverability Status</t>
  </si>
  <si>
    <t>Product Type</t>
  </si>
  <si>
    <t>Pricing Option</t>
  </si>
  <si>
    <t>Site Control</t>
  </si>
  <si>
    <t>New Facility</t>
  </si>
  <si>
    <t>Signed Interconnection Agreement</t>
  </si>
  <si>
    <t>FCDS Awarded</t>
  </si>
  <si>
    <t>Baseload</t>
  </si>
  <si>
    <t>Flat Pricing</t>
  </si>
  <si>
    <t>Executed Lease</t>
  </si>
  <si>
    <t>Repower</t>
  </si>
  <si>
    <t>Phase 2 Completed</t>
  </si>
  <si>
    <t>As-Available</t>
  </si>
  <si>
    <t>Executed Lease Option</t>
  </si>
  <si>
    <t>Upgrade/Expansion</t>
  </si>
  <si>
    <t>Phase 1 Completed</t>
  </si>
  <si>
    <t>Owned Site</t>
  </si>
  <si>
    <t>Commercial Online Date (MM/DD/YYYY)</t>
  </si>
  <si>
    <t>Required NTP Date (MM/DD/YYYY)</t>
  </si>
  <si>
    <t>Wind + Battery Storage</t>
  </si>
  <si>
    <t>Solar + Battery Storage</t>
  </si>
  <si>
    <t>Project Name</t>
  </si>
  <si>
    <t>Name</t>
  </si>
  <si>
    <t>Title</t>
  </si>
  <si>
    <t>Company</t>
  </si>
  <si>
    <t>E-Mail</t>
  </si>
  <si>
    <t>Phone Number</t>
  </si>
  <si>
    <t>Bidder or Contact listed above is associated to SDG&amp;E or Sempra</t>
  </si>
  <si>
    <t>Bidder or Contact listed above has one or more contracts with SDG&amp;E</t>
  </si>
  <si>
    <t>Bidder or Sponsor is certified as a Diverse Business Entity (DBE)</t>
  </si>
  <si>
    <t>Data Check</t>
  </si>
  <si>
    <r>
      <t xml:space="preserve">- If any sheet is marked </t>
    </r>
    <r>
      <rPr>
        <b/>
        <sz val="11"/>
        <color theme="1"/>
        <rFont val="Calibri"/>
        <family val="2"/>
        <scheme val="minor"/>
      </rPr>
      <t xml:space="preserve">Incomplete </t>
    </r>
    <r>
      <rPr>
        <sz val="11"/>
        <color theme="1"/>
        <rFont val="Calibri"/>
        <family val="2"/>
        <scheme val="minor"/>
      </rPr>
      <t>and highlighted red, review the sheet and populate all blank Free Form and Pull Down Menu field cells</t>
    </r>
  </si>
  <si>
    <t>Contract Information</t>
  </si>
  <si>
    <t>Site Address</t>
  </si>
  <si>
    <t>Technology Type</t>
  </si>
  <si>
    <t>Pricing node or proxy node for LMP injection point</t>
  </si>
  <si>
    <t>Nearest Substation</t>
  </si>
  <si>
    <t>Deliverability Restrictions</t>
  </si>
  <si>
    <t>Refundable Network Upgrade Costs ($)</t>
  </si>
  <si>
    <t>Is resource being offered as a long-duration storage resource</t>
  </si>
  <si>
    <t>Create additional copies of this spreadsheet to propose additional pricing options for the same project</t>
  </si>
  <si>
    <t>Maximum deliveries allowed in any hour per the LGIA (MWac)</t>
  </si>
  <si>
    <t>Contract Year</t>
  </si>
  <si>
    <t>Start Date</t>
  </si>
  <si>
    <t>Interconnection Costs</t>
  </si>
  <si>
    <t>Non-reimbursable interconnection cost per study ($)</t>
  </si>
  <si>
    <t>Reimbursable interconnection cost per study ($)</t>
  </si>
  <si>
    <t>Non-reimbursable interconnection cost assumed in bid price ($)</t>
  </si>
  <si>
    <t>Potential costs excluded from the bid price</t>
  </si>
  <si>
    <t>Other conditions which could potentially change pricing</t>
  </si>
  <si>
    <t>Other Variable O&amp;M ($/MWh)</t>
  </si>
  <si>
    <t>Grid Only</t>
  </si>
  <si>
    <t>Storage Energy Source</t>
  </si>
  <si>
    <t>Resource Generation Only</t>
  </si>
  <si>
    <t>Resource Generation &amp; Grid</t>
  </si>
  <si>
    <t>Contract Capacity</t>
  </si>
  <si>
    <t>Maximum Capacity at the point of interconnect (POI) net of all plant losses (MWac):</t>
  </si>
  <si>
    <t>Facility Information</t>
  </si>
  <si>
    <t>Bid Information</t>
  </si>
  <si>
    <t>Total Storage Volume (MWh)</t>
  </si>
  <si>
    <t>Storage Duration (hrs)</t>
  </si>
  <si>
    <t>Storage Contract Volume (MWh)</t>
  </si>
  <si>
    <t>Limit</t>
  </si>
  <si>
    <t>Cycle Constraints</t>
  </si>
  <si>
    <t>Cycle Frequency</t>
  </si>
  <si>
    <t>AGC Available</t>
  </si>
  <si>
    <t>Storage Constraints</t>
  </si>
  <si>
    <t>Provide the operational constraints, cycle constraints, ancillary service characteristics, and additional operating constraints for the storage portion of the hybrid</t>
  </si>
  <si>
    <t>Charge Efficiency (%)</t>
  </si>
  <si>
    <t>Discharge Efficiency (%)</t>
  </si>
  <si>
    <t>Solar Type</t>
  </si>
  <si>
    <t>Fixed</t>
  </si>
  <si>
    <t>Tracking</t>
  </si>
  <si>
    <t>PCDS Awarded</t>
  </si>
  <si>
    <t>Interim Deliverability</t>
  </si>
  <si>
    <t>FCDS Requested, Pending Study</t>
  </si>
  <si>
    <t>PCDS Requested, Pending Study</t>
  </si>
  <si>
    <t>Import RA, Requiring LSE MIC</t>
  </si>
  <si>
    <t>If Deliverability Status selected is "Other", describe the status</t>
  </si>
  <si>
    <t>If Deliverability Status selected is "Import RA, Requiring LSE MIC", provide the name of the intertie scheduling point</t>
  </si>
  <si>
    <t>Capacity Type</t>
  </si>
  <si>
    <t>INT</t>
  </si>
  <si>
    <t>GUR</t>
  </si>
  <si>
    <t>IMP</t>
  </si>
  <si>
    <t>Ancillary Services - STORAGE ONLY</t>
  </si>
  <si>
    <t>Energy Degradation Per Cycle (%)</t>
  </si>
  <si>
    <t>Standalone Energy Storage System (ESS) Products Offer Form</t>
  </si>
  <si>
    <t>Nameplate Capacity (MW)</t>
  </si>
  <si>
    <t>Contract Capacity (MW)</t>
  </si>
  <si>
    <t>Annual Contract Capacity (MW)</t>
  </si>
  <si>
    <t>- Complete all applicable fields in the "Contact Information", "Project Description", "Pricing", and "Storage Constraints" worksheets</t>
  </si>
  <si>
    <t>San Diego Gas &amp; Electric Company ("SDG&amp;E") is issuing this Integrated Resource Plan (IRP) Request for Offers ("RFO") to solicit proposals for renewable, hybrid, and standalone ESS resources with RA capacity. This procurement effort is aligned with the requirements of Mid-Term Reliability (MTR), and upcoming iterations of IRP procurement</t>
  </si>
  <si>
    <t>Site Control Status</t>
  </si>
  <si>
    <t>- Fill out all fields in the unit formats requested</t>
  </si>
  <si>
    <t>Business Address 2 (if applicable)</t>
  </si>
  <si>
    <t>Annual Capacity Payment ($/kW-yr)</t>
  </si>
  <si>
    <t>Capacity Payment ($/kW-mo)</t>
  </si>
  <si>
    <t>Availability and Maintenance Section Below</t>
  </si>
  <si>
    <r>
      <rPr>
        <b/>
        <sz val="11"/>
        <color rgb="FF000000"/>
        <rFont val="Calibri"/>
        <family val="2"/>
        <scheme val="minor"/>
      </rPr>
      <t xml:space="preserve">Capacity Type: </t>
    </r>
    <r>
      <rPr>
        <sz val="11"/>
        <color rgb="FF000000"/>
        <rFont val="Calibri"/>
        <family val="2"/>
        <scheme val="minor"/>
      </rPr>
      <t xml:space="preserve">
Confirm if Annual Contract Capacity is Interim (INT), Guaranteed (GUR) or Import (IMP)</t>
    </r>
  </si>
  <si>
    <t>Contract Type</t>
  </si>
  <si>
    <t>PPA</t>
  </si>
  <si>
    <t>UOG</t>
  </si>
  <si>
    <t>Transaction Type</t>
  </si>
  <si>
    <t>- Make sure to only fill out the relevent pricing sheet based on the Transaction Type. Both "4.A Pricing - PPA" and "4.B Pricing - UOG" should not be completed</t>
  </si>
  <si>
    <t>Pricing - PPA</t>
  </si>
  <si>
    <t>Pricing - UOG</t>
  </si>
  <si>
    <t>ONLY POPULATE THIS SHEET IF TRANSACTION TYPE IS "PPA"</t>
  </si>
  <si>
    <t>ONLY POPULATE THIS SHEET IF TRANSACTION TYPE IS "UOG"</t>
  </si>
  <si>
    <t>Annual Revenue Requirement ($)</t>
  </si>
  <si>
    <t>2027-2032 IRP RFO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</si>
</sst>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_(&quot;$&quot;* #,##0_);_(&quot;$&quot;* \(#,##0\);_(&quot;$&quot;* &quot;-&quot;??_);_(@_)"/>
    <numFmt numFmtId="199" formatCode="0.000000%"/>
  </numFmts>
  <fonts count="93">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rgb="FFFF0000"/>
      <name val="Calibri"/>
      <family val="2"/>
    </font>
    <font>
      <sz val="11"/>
      <name val="Calibri"/>
      <family val="2"/>
      <scheme val="minor"/>
    </font>
    <font>
      <sz val="11"/>
      <color rgb="FF000000"/>
      <name val="Calibri"/>
      <family val="2"/>
      <scheme val="minor"/>
    </font>
    <font>
      <sz val="14"/>
      <color rgb="FF333333"/>
      <name val="Arial"/>
      <family val="2"/>
    </font>
    <font>
      <b/>
      <sz val="11"/>
      <color rgb="FF000000"/>
      <name val="Calibri"/>
      <family val="2"/>
      <scheme val="minor"/>
    </font>
    <font>
      <sz val="11"/>
      <color rgb="FFFFFFFF"/>
      <name val="Calibri"/>
      <family val="2"/>
      <scheme val="minor"/>
    </font>
    <font>
      <b/>
      <i/>
      <sz val="11"/>
      <color theme="1"/>
      <name val="Calibri"/>
      <family val="2"/>
      <scheme val="minor"/>
    </font>
    <font>
      <b/>
      <sz val="11"/>
      <color theme="0" tint="-4.9989318521683403E-2"/>
      <name val="Calibri"/>
      <family val="2"/>
      <scheme val="minor"/>
    </font>
    <font>
      <b/>
      <i/>
      <sz val="11"/>
      <color rgb="FF000000"/>
      <name val="Calibri"/>
      <family val="2"/>
      <scheme val="minor"/>
    </font>
    <font>
      <i/>
      <sz val="11"/>
      <color rgb="FF000000"/>
      <name val="Calibri"/>
      <family val="2"/>
      <scheme val="minor"/>
    </font>
    <font>
      <sz val="10"/>
      <name val="Aptos Narrow"/>
      <family val="2"/>
    </font>
    <font>
      <i/>
      <sz val="11"/>
      <color theme="1"/>
      <name val="Calibri"/>
      <family val="2"/>
      <scheme val="minor"/>
    </font>
    <font>
      <sz val="12"/>
      <name val="Calibri"/>
      <family val="2"/>
      <scheme val="minor"/>
    </font>
    <font>
      <sz val="12"/>
      <color theme="1"/>
      <name val="Calibri"/>
      <family val="2"/>
      <scheme val="minor"/>
    </font>
    <font>
      <b/>
      <sz val="11"/>
      <name val="Calibri"/>
      <family val="2"/>
      <scheme val="minor"/>
    </font>
    <font>
      <b/>
      <sz val="12"/>
      <color indexed="8"/>
      <name val="Calibri"/>
      <family val="2"/>
    </font>
  </fonts>
  <fills count="28">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rgb="FFFFFFCC"/>
      </patternFill>
    </fill>
    <fill>
      <patternFill patternType="solid">
        <fgColor rgb="FFC0C0C0"/>
        <bgColor rgb="FF000000"/>
      </patternFill>
    </fill>
    <fill>
      <patternFill patternType="solid">
        <fgColor rgb="FFCCFFCC"/>
        <bgColor rgb="FF000000"/>
      </patternFill>
    </fill>
    <fill>
      <patternFill patternType="solid">
        <fgColor rgb="FFFFC000"/>
        <bgColor indexed="64"/>
      </patternFill>
    </fill>
    <fill>
      <patternFill patternType="solid">
        <fgColor rgb="FF00CCFF"/>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4.9989318521683403E-2"/>
        <bgColor indexed="64"/>
      </patternFill>
    </fill>
  </fills>
  <borders count="29">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84">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0" fillId="0" borderId="20" applyNumberFormat="0" applyFill="0" applyAlignment="0" applyProtection="0"/>
    <xf numFmtId="0" fontId="17" fillId="0" borderId="0" applyNumberFormat="0" applyFont="0" applyFill="0" applyAlignment="0" applyProtection="0"/>
    <xf numFmtId="0" fontId="71" fillId="0" borderId="21"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9" fillId="0" borderId="0"/>
    <xf numFmtId="0" fontId="69" fillId="0" borderId="0"/>
    <xf numFmtId="0" fontId="69" fillId="0" borderId="0"/>
    <xf numFmtId="0" fontId="69" fillId="0" borderId="0"/>
    <xf numFmtId="0" fontId="69"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2" fillId="0" borderId="0"/>
    <xf numFmtId="0" fontId="72" fillId="0" borderId="0"/>
    <xf numFmtId="0" fontId="58" fillId="0" borderId="0"/>
    <xf numFmtId="0" fontId="58" fillId="0" borderId="0"/>
    <xf numFmtId="0" fontId="58" fillId="0" borderId="0"/>
    <xf numFmtId="0" fontId="58" fillId="0" borderId="0"/>
    <xf numFmtId="0" fontId="1" fillId="0" borderId="0"/>
    <xf numFmtId="0" fontId="72" fillId="0" borderId="0"/>
    <xf numFmtId="0" fontId="72" fillId="0" borderId="0"/>
    <xf numFmtId="0" fontId="72" fillId="0" borderId="0"/>
    <xf numFmtId="0" fontId="72" fillId="0" borderId="0"/>
    <xf numFmtId="0" fontId="72" fillId="0" borderId="0"/>
    <xf numFmtId="191" fontId="72" fillId="0" borderId="0"/>
    <xf numFmtId="191" fontId="72" fillId="0" borderId="0"/>
    <xf numFmtId="191" fontId="72" fillId="0" borderId="0"/>
    <xf numFmtId="191" fontId="72" fillId="0" borderId="0"/>
    <xf numFmtId="191" fontId="72"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191" fontId="72"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0" borderId="22"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3" fillId="0" borderId="23"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69" fillId="0" borderId="0" applyFont="0" applyFill="0" applyBorder="0" applyAlignment="0" applyProtection="0"/>
    <xf numFmtId="43" fontId="69" fillId="0" borderId="0" applyFont="0" applyFill="0" applyBorder="0" applyAlignment="0" applyProtection="0"/>
    <xf numFmtId="9" fontId="69" fillId="0" borderId="0" applyFont="0" applyFill="0" applyBorder="0" applyAlignment="0" applyProtection="0"/>
    <xf numFmtId="0" fontId="69" fillId="0" borderId="0"/>
    <xf numFmtId="7" fontId="1" fillId="0" borderId="0" applyFont="0" applyFill="0" applyBorder="0" applyAlignment="0" applyProtection="0"/>
    <xf numFmtId="0" fontId="1" fillId="0" borderId="0"/>
  </cellStyleXfs>
  <cellXfs count="153">
    <xf numFmtId="0" fontId="0" fillId="0" borderId="0" xfId="0"/>
    <xf numFmtId="0" fontId="62" fillId="0" borderId="0" xfId="0" applyFont="1"/>
    <xf numFmtId="0" fontId="64" fillId="0" borderId="0" xfId="0" applyFont="1"/>
    <xf numFmtId="0" fontId="65" fillId="0" borderId="0" xfId="0" applyFont="1" applyAlignment="1">
      <alignment horizontal="left" indent="2"/>
    </xf>
    <xf numFmtId="0" fontId="0" fillId="0" borderId="0" xfId="0" applyAlignment="1">
      <alignment horizontal="right"/>
    </xf>
    <xf numFmtId="0" fontId="66" fillId="0" borderId="0" xfId="0" applyFont="1"/>
    <xf numFmtId="0" fontId="60" fillId="0" borderId="0" xfId="0" applyFont="1"/>
    <xf numFmtId="0" fontId="0" fillId="0" borderId="10" xfId="0" applyBorder="1"/>
    <xf numFmtId="0" fontId="74" fillId="0" borderId="0" xfId="0" applyFont="1"/>
    <xf numFmtId="0" fontId="73" fillId="0" borderId="0" xfId="0" applyFont="1"/>
    <xf numFmtId="0" fontId="0" fillId="0" borderId="10" xfId="0" applyBorder="1" applyAlignment="1">
      <alignment horizontal="right"/>
    </xf>
    <xf numFmtId="0" fontId="62" fillId="8" borderId="17" xfId="0" applyFont="1" applyFill="1" applyBorder="1" applyAlignment="1">
      <alignment horizontal="center"/>
    </xf>
    <xf numFmtId="0" fontId="0" fillId="0" borderId="17" xfId="0" applyBorder="1" applyAlignment="1">
      <alignment horizontal="right"/>
    </xf>
    <xf numFmtId="0" fontId="62" fillId="8" borderId="10" xfId="0" applyFont="1" applyFill="1" applyBorder="1" applyAlignment="1">
      <alignment horizontal="center"/>
    </xf>
    <xf numFmtId="0" fontId="0" fillId="18" borderId="10" xfId="0" applyFill="1" applyBorder="1" applyAlignment="1" applyProtection="1">
      <alignment horizontal="center"/>
      <protection locked="0"/>
    </xf>
    <xf numFmtId="0" fontId="79" fillId="0" borderId="0" xfId="0" applyFont="1" applyAlignment="1">
      <alignment horizontal="right"/>
    </xf>
    <xf numFmtId="0" fontId="80" fillId="0" borderId="0" xfId="0" applyFont="1"/>
    <xf numFmtId="0" fontId="79" fillId="0" borderId="17" xfId="0" applyFont="1" applyBorder="1"/>
    <xf numFmtId="0" fontId="79" fillId="0" borderId="0" xfId="0" applyFont="1" applyAlignment="1">
      <alignment horizontal="right" wrapText="1"/>
    </xf>
    <xf numFmtId="0" fontId="82" fillId="0" borderId="0" xfId="0" applyFont="1"/>
    <xf numFmtId="0" fontId="79" fillId="0" borderId="10" xfId="0" applyFont="1" applyBorder="1" applyAlignment="1">
      <alignment horizontal="right"/>
    </xf>
    <xf numFmtId="0" fontId="79" fillId="0" borderId="10" xfId="0" applyFont="1" applyBorder="1" applyAlignment="1">
      <alignment horizontal="center"/>
    </xf>
    <xf numFmtId="0" fontId="79" fillId="0" borderId="10" xfId="0" applyFont="1" applyBorder="1" applyAlignment="1">
      <alignment horizontal="center" wrapText="1"/>
    </xf>
    <xf numFmtId="0" fontId="79" fillId="0" borderId="10" xfId="0" applyFont="1" applyBorder="1"/>
    <xf numFmtId="0" fontId="79" fillId="0" borderId="0" xfId="0" applyFont="1"/>
    <xf numFmtId="0" fontId="78" fillId="0" borderId="0" xfId="0" applyFont="1"/>
    <xf numFmtId="198" fontId="0" fillId="17" borderId="10" xfId="478" applyNumberFormat="1" applyFont="1" applyFill="1" applyBorder="1" applyAlignment="1" applyProtection="1">
      <protection locked="0"/>
    </xf>
    <xf numFmtId="0" fontId="69" fillId="0" borderId="10" xfId="481" applyBorder="1"/>
    <xf numFmtId="0" fontId="69" fillId="18" borderId="10" xfId="481" applyFill="1" applyBorder="1" applyProtection="1">
      <protection locked="0"/>
    </xf>
    <xf numFmtId="0" fontId="69" fillId="0" borderId="17" xfId="481" applyBorder="1"/>
    <xf numFmtId="14" fontId="69" fillId="17" borderId="10" xfId="479" applyNumberFormat="1" applyFont="1" applyFill="1" applyBorder="1" applyAlignment="1" applyProtection="1">
      <alignment wrapText="1"/>
      <protection locked="0"/>
    </xf>
    <xf numFmtId="14" fontId="69" fillId="17" borderId="19" xfId="479" applyNumberFormat="1" applyFont="1" applyFill="1" applyBorder="1" applyAlignment="1" applyProtection="1">
      <alignment wrapText="1"/>
      <protection locked="0"/>
    </xf>
    <xf numFmtId="0" fontId="69" fillId="0" borderId="0" xfId="481"/>
    <xf numFmtId="0" fontId="73" fillId="0" borderId="0" xfId="481" applyFont="1"/>
    <xf numFmtId="0" fontId="62" fillId="8" borderId="0" xfId="481" applyFont="1" applyFill="1"/>
    <xf numFmtId="0" fontId="0" fillId="17" borderId="10" xfId="0" applyFill="1" applyBorder="1" applyAlignment="1" applyProtection="1">
      <alignment horizontal="left"/>
      <protection locked="0"/>
    </xf>
    <xf numFmtId="0" fontId="69" fillId="0" borderId="0" xfId="481" applyAlignment="1">
      <alignment horizontal="right"/>
    </xf>
    <xf numFmtId="0" fontId="64" fillId="0" borderId="0" xfId="481" applyFont="1"/>
    <xf numFmtId="0" fontId="65" fillId="0" borderId="0" xfId="481" applyFont="1" applyAlignment="1">
      <alignment horizontal="left" indent="2"/>
    </xf>
    <xf numFmtId="0" fontId="62" fillId="0" borderId="0" xfId="481" applyFont="1"/>
    <xf numFmtId="0" fontId="69" fillId="17" borderId="10" xfId="481" applyFill="1" applyBorder="1" applyProtection="1">
      <protection locked="0"/>
    </xf>
    <xf numFmtId="0" fontId="69" fillId="8" borderId="0" xfId="481" applyFill="1"/>
    <xf numFmtId="0" fontId="69" fillId="0" borderId="0" xfId="481" applyAlignment="1">
      <alignment wrapText="1"/>
    </xf>
    <xf numFmtId="0" fontId="74" fillId="0" borderId="0" xfId="481" applyFont="1"/>
    <xf numFmtId="0" fontId="62" fillId="8" borderId="0" xfId="0" applyFont="1" applyFill="1"/>
    <xf numFmtId="0" fontId="0" fillId="17" borderId="10" xfId="0" applyFill="1" applyBorder="1" applyProtection="1">
      <protection locked="0"/>
    </xf>
    <xf numFmtId="2" fontId="69" fillId="17" borderId="10" xfId="479" applyNumberFormat="1" applyFont="1" applyFill="1" applyBorder="1" applyAlignment="1" applyProtection="1">
      <alignment wrapText="1"/>
      <protection locked="0"/>
    </xf>
    <xf numFmtId="0" fontId="66" fillId="0" borderId="0" xfId="0" applyFont="1" applyAlignment="1">
      <alignment wrapText="1"/>
    </xf>
    <xf numFmtId="0" fontId="0" fillId="23" borderId="10" xfId="0" applyFill="1" applyBorder="1" applyProtection="1">
      <protection locked="0"/>
    </xf>
    <xf numFmtId="0" fontId="69" fillId="17" borderId="10" xfId="481" applyFill="1" applyBorder="1" applyAlignment="1">
      <alignment horizontal="left"/>
    </xf>
    <xf numFmtId="0" fontId="69" fillId="18" borderId="10" xfId="481" applyFill="1" applyBorder="1" applyAlignment="1">
      <alignment horizontal="left"/>
    </xf>
    <xf numFmtId="0" fontId="69" fillId="19" borderId="10" xfId="481" applyFill="1" applyBorder="1" applyAlignment="1">
      <alignment horizontal="left"/>
    </xf>
    <xf numFmtId="0" fontId="69" fillId="0" borderId="0" xfId="481" quotePrefix="1"/>
    <xf numFmtId="0" fontId="0" fillId="0" borderId="0" xfId="481" quotePrefix="1" applyFont="1"/>
    <xf numFmtId="0" fontId="83" fillId="0" borderId="0" xfId="481" applyFont="1"/>
    <xf numFmtId="0" fontId="84" fillId="0" borderId="0" xfId="481" applyFont="1" applyAlignment="1">
      <alignment horizontal="center"/>
    </xf>
    <xf numFmtId="0" fontId="63" fillId="0" borderId="0" xfId="481" applyFont="1"/>
    <xf numFmtId="0" fontId="60" fillId="0" borderId="0" xfId="481" applyFont="1"/>
    <xf numFmtId="197" fontId="0" fillId="17" borderId="10" xfId="479" applyNumberFormat="1" applyFont="1" applyFill="1" applyBorder="1" applyAlignment="1" applyProtection="1">
      <alignment horizontal="left"/>
      <protection locked="0"/>
    </xf>
    <xf numFmtId="0" fontId="85" fillId="0" borderId="0" xfId="0" applyFont="1"/>
    <xf numFmtId="0" fontId="86" fillId="0" borderId="0" xfId="0" applyFont="1"/>
    <xf numFmtId="1" fontId="79" fillId="22" borderId="19" xfId="0" applyNumberFormat="1" applyFont="1" applyFill="1" applyBorder="1" applyAlignment="1" applyProtection="1">
      <alignment horizontal="left"/>
      <protection locked="0"/>
    </xf>
    <xf numFmtId="0" fontId="79" fillId="0" borderId="17" xfId="0" applyFont="1" applyBorder="1" applyAlignment="1">
      <alignment vertical="center"/>
    </xf>
    <xf numFmtId="14" fontId="0" fillId="24" borderId="10" xfId="0" applyNumberFormat="1" applyFill="1" applyBorder="1" applyAlignment="1">
      <alignment horizontal="center"/>
    </xf>
    <xf numFmtId="0" fontId="78" fillId="0" borderId="10" xfId="0" applyFont="1" applyBorder="1"/>
    <xf numFmtId="165" fontId="0" fillId="19" borderId="10" xfId="0" applyNumberFormat="1" applyFill="1" applyBorder="1" applyAlignment="1">
      <alignment horizontal="center"/>
    </xf>
    <xf numFmtId="0" fontId="87" fillId="24" borderId="10" xfId="0" applyFont="1" applyFill="1" applyBorder="1" applyAlignment="1">
      <alignment horizontal="center"/>
    </xf>
    <xf numFmtId="14" fontId="87" fillId="24" borderId="10" xfId="0" applyNumberFormat="1" applyFont="1" applyFill="1" applyBorder="1" applyAlignment="1">
      <alignment horizontal="right"/>
    </xf>
    <xf numFmtId="2" fontId="79" fillId="22" borderId="10" xfId="0" applyNumberFormat="1" applyFont="1" applyFill="1" applyBorder="1" applyAlignment="1" applyProtection="1">
      <alignment horizontal="right"/>
      <protection locked="0"/>
    </xf>
    <xf numFmtId="9" fontId="79" fillId="22" borderId="10" xfId="480" applyFont="1" applyFill="1" applyBorder="1" applyAlignment="1" applyProtection="1">
      <alignment horizontal="right"/>
      <protection locked="0"/>
    </xf>
    <xf numFmtId="44" fontId="79" fillId="22" borderId="10" xfId="0" applyNumberFormat="1" applyFont="1" applyFill="1" applyBorder="1" applyAlignment="1" applyProtection="1">
      <alignment horizontal="left"/>
      <protection locked="0"/>
    </xf>
    <xf numFmtId="0" fontId="83" fillId="0" borderId="0" xfId="0" applyFont="1" applyAlignment="1">
      <alignment wrapText="1"/>
    </xf>
    <xf numFmtId="0" fontId="83" fillId="0" borderId="0" xfId="0" applyFont="1" applyAlignment="1">
      <alignment horizontal="center"/>
    </xf>
    <xf numFmtId="0" fontId="79" fillId="22" borderId="10" xfId="0" applyFont="1" applyFill="1" applyBorder="1" applyAlignment="1" applyProtection="1">
      <alignment horizontal="right"/>
      <protection locked="0"/>
    </xf>
    <xf numFmtId="0" fontId="86" fillId="0" borderId="10" xfId="0" applyFont="1" applyBorder="1" applyAlignment="1">
      <alignment horizontal="center" wrapText="1"/>
    </xf>
    <xf numFmtId="0" fontId="88" fillId="0" borderId="0" xfId="0" applyFont="1"/>
    <xf numFmtId="165" fontId="0" fillId="19" borderId="10" xfId="0" applyNumberFormat="1" applyFill="1" applyBorder="1" applyAlignment="1">
      <alignment horizontal="right"/>
    </xf>
    <xf numFmtId="14" fontId="0" fillId="17" borderId="10" xfId="478" applyNumberFormat="1" applyFont="1" applyFill="1" applyBorder="1" applyAlignment="1" applyProtection="1">
      <protection locked="0"/>
    </xf>
    <xf numFmtId="14" fontId="0" fillId="17" borderId="10" xfId="478" applyNumberFormat="1" applyFont="1" applyFill="1" applyBorder="1" applyProtection="1">
      <protection locked="0"/>
    </xf>
    <xf numFmtId="44" fontId="0" fillId="17" borderId="10" xfId="479" applyNumberFormat="1" applyFont="1" applyFill="1" applyBorder="1" applyAlignment="1" applyProtection="1">
      <alignment horizontal="right"/>
      <protection locked="0"/>
    </xf>
    <xf numFmtId="44" fontId="79" fillId="22" borderId="27" xfId="0" applyNumberFormat="1" applyFont="1" applyFill="1" applyBorder="1" applyProtection="1">
      <protection locked="0"/>
    </xf>
    <xf numFmtId="44" fontId="79" fillId="22" borderId="10" xfId="0" applyNumberFormat="1" applyFont="1" applyFill="1" applyBorder="1" applyProtection="1">
      <protection locked="0"/>
    </xf>
    <xf numFmtId="0" fontId="62" fillId="8" borderId="17" xfId="0" applyFont="1" applyFill="1" applyBorder="1"/>
    <xf numFmtId="2" fontId="0" fillId="19" borderId="10" xfId="0" applyNumberFormat="1" applyFill="1" applyBorder="1" applyAlignment="1">
      <alignment horizontal="right"/>
    </xf>
    <xf numFmtId="0" fontId="0" fillId="0" borderId="0" xfId="0" applyProtection="1">
      <protection locked="0"/>
    </xf>
    <xf numFmtId="0" fontId="66" fillId="0" borderId="0" xfId="0" applyFont="1" applyProtection="1">
      <protection locked="0"/>
    </xf>
    <xf numFmtId="197" fontId="0" fillId="17" borderId="10" xfId="479" applyNumberFormat="1" applyFont="1" applyFill="1" applyBorder="1" applyAlignment="1" applyProtection="1">
      <alignment horizontal="center"/>
      <protection locked="0"/>
    </xf>
    <xf numFmtId="0" fontId="62" fillId="8" borderId="17" xfId="0" applyFont="1" applyFill="1" applyBorder="1" applyAlignment="1" applyProtection="1">
      <alignment horizontal="center"/>
      <protection locked="0"/>
    </xf>
    <xf numFmtId="0" fontId="0" fillId="18" borderId="17" xfId="0" applyFill="1" applyBorder="1" applyAlignment="1" applyProtection="1">
      <alignment horizontal="center"/>
      <protection locked="0"/>
    </xf>
    <xf numFmtId="164" fontId="0" fillId="17" borderId="10" xfId="479" applyNumberFormat="1" applyFont="1" applyFill="1" applyBorder="1" applyAlignment="1" applyProtection="1">
      <alignment horizontal="left"/>
      <protection locked="0"/>
    </xf>
    <xf numFmtId="9" fontId="62" fillId="8" borderId="17" xfId="0" applyNumberFormat="1" applyFont="1" applyFill="1" applyBorder="1" applyAlignment="1" applyProtection="1">
      <alignment horizontal="center" wrapText="1"/>
      <protection locked="0"/>
    </xf>
    <xf numFmtId="9" fontId="62" fillId="8" borderId="10" xfId="0" applyNumberFormat="1" applyFont="1" applyFill="1" applyBorder="1" applyAlignment="1" applyProtection="1">
      <alignment horizontal="center" wrapText="1"/>
      <protection locked="0"/>
    </xf>
    <xf numFmtId="0" fontId="63" fillId="0" borderId="0" xfId="0" applyFont="1"/>
    <xf numFmtId="0" fontId="0" fillId="27" borderId="0" xfId="0" applyFill="1"/>
    <xf numFmtId="0" fontId="0" fillId="27" borderId="11" xfId="0" applyFill="1" applyBorder="1"/>
    <xf numFmtId="0" fontId="0" fillId="27" borderId="25" xfId="0" applyFill="1" applyBorder="1"/>
    <xf numFmtId="0" fontId="77" fillId="0" borderId="0" xfId="0" applyFont="1"/>
    <xf numFmtId="0" fontId="62" fillId="8" borderId="17" xfId="0" applyFont="1" applyFill="1" applyBorder="1" applyAlignment="1">
      <alignment horizontal="left"/>
    </xf>
    <xf numFmtId="0" fontId="62" fillId="8" borderId="10" xfId="0" applyFont="1" applyFill="1" applyBorder="1" applyAlignment="1">
      <alignment horizontal="center" wrapText="1"/>
    </xf>
    <xf numFmtId="0" fontId="62" fillId="8" borderId="10" xfId="0" applyFont="1" applyFill="1" applyBorder="1" applyAlignment="1">
      <alignment horizontal="left" wrapText="1"/>
    </xf>
    <xf numFmtId="0" fontId="0" fillId="17" borderId="10" xfId="478" applyNumberFormat="1" applyFont="1" applyFill="1" applyBorder="1" applyAlignment="1" applyProtection="1">
      <alignment horizontal="left"/>
      <protection locked="0"/>
    </xf>
    <xf numFmtId="44" fontId="79" fillId="22" borderId="10" xfId="0" applyNumberFormat="1" applyFont="1" applyFill="1" applyBorder="1" applyAlignment="1" applyProtection="1">
      <alignment horizontal="right"/>
      <protection locked="0"/>
    </xf>
    <xf numFmtId="10" fontId="0" fillId="17" borderId="10" xfId="480" applyNumberFormat="1" applyFont="1" applyFill="1" applyBorder="1" applyAlignment="1" applyProtection="1">
      <alignment horizontal="center"/>
      <protection locked="0"/>
    </xf>
    <xf numFmtId="199" fontId="0" fillId="17" borderId="10" xfId="480" applyNumberFormat="1" applyFont="1" applyFill="1" applyBorder="1" applyAlignment="1" applyProtection="1">
      <alignment horizontal="center"/>
      <protection locked="0"/>
    </xf>
    <xf numFmtId="0" fontId="78" fillId="17" borderId="10" xfId="0" applyFont="1" applyFill="1" applyBorder="1" applyAlignment="1" applyProtection="1">
      <alignment horizontal="left"/>
      <protection locked="0"/>
    </xf>
    <xf numFmtId="1" fontId="78" fillId="17" borderId="10" xfId="481" applyNumberFormat="1" applyFont="1" applyFill="1" applyBorder="1" applyProtection="1">
      <protection locked="0"/>
    </xf>
    <xf numFmtId="14" fontId="78" fillId="23" borderId="10" xfId="0" applyNumberFormat="1" applyFont="1" applyFill="1" applyBorder="1" applyAlignment="1" applyProtection="1">
      <alignment horizontal="right"/>
      <protection locked="0"/>
    </xf>
    <xf numFmtId="0" fontId="78" fillId="0" borderId="15" xfId="0" applyFont="1" applyBorder="1" applyAlignment="1">
      <alignment vertical="center"/>
    </xf>
    <xf numFmtId="0" fontId="78" fillId="0" borderId="25" xfId="0" applyFont="1" applyBorder="1" applyAlignment="1">
      <alignment vertical="center"/>
    </xf>
    <xf numFmtId="0" fontId="78" fillId="0" borderId="0" xfId="0" applyFont="1" applyAlignment="1">
      <alignment vertical="center"/>
    </xf>
    <xf numFmtId="0" fontId="78" fillId="0" borderId="16" xfId="0" applyFont="1" applyBorder="1" applyAlignment="1">
      <alignment vertical="center"/>
    </xf>
    <xf numFmtId="0" fontId="78" fillId="0" borderId="11" xfId="0" applyFont="1" applyBorder="1" applyAlignment="1">
      <alignment vertical="center"/>
    </xf>
    <xf numFmtId="0" fontId="92" fillId="0" borderId="0" xfId="481" applyFont="1"/>
    <xf numFmtId="0" fontId="89" fillId="0" borderId="14" xfId="0" applyFont="1" applyBorder="1" applyAlignment="1">
      <alignment horizontal="left" vertical="top" wrapText="1"/>
    </xf>
    <xf numFmtId="0" fontId="90" fillId="0" borderId="6" xfId="0" applyFont="1" applyBorder="1" applyAlignment="1">
      <alignment horizontal="left" vertical="top" wrapText="1"/>
    </xf>
    <xf numFmtId="0" fontId="90" fillId="0" borderId="24" xfId="0" applyFont="1" applyBorder="1" applyAlignment="1">
      <alignment horizontal="left" vertical="top" wrapText="1"/>
    </xf>
    <xf numFmtId="0" fontId="90" fillId="0" borderId="15" xfId="0" applyFont="1" applyBorder="1" applyAlignment="1">
      <alignment horizontal="left" vertical="top" wrapText="1"/>
    </xf>
    <xf numFmtId="0" fontId="90" fillId="0" borderId="0" xfId="0" applyFont="1" applyAlignment="1">
      <alignment horizontal="left" vertical="top" wrapText="1"/>
    </xf>
    <xf numFmtId="0" fontId="90" fillId="0" borderId="25" xfId="0" applyFont="1" applyBorder="1" applyAlignment="1">
      <alignment horizontal="left" vertical="top" wrapText="1"/>
    </xf>
    <xf numFmtId="0" fontId="90" fillId="0" borderId="16" xfId="0" applyFont="1" applyBorder="1" applyAlignment="1">
      <alignment horizontal="left" vertical="top" wrapText="1"/>
    </xf>
    <xf numFmtId="0" fontId="90" fillId="0" borderId="11" xfId="0" applyFont="1" applyBorder="1" applyAlignment="1">
      <alignment horizontal="left" vertical="top" wrapText="1"/>
    </xf>
    <xf numFmtId="0" fontId="90" fillId="0" borderId="26" xfId="0" applyFont="1" applyBorder="1" applyAlignment="1">
      <alignment horizontal="left" vertical="top" wrapText="1"/>
    </xf>
    <xf numFmtId="0" fontId="62" fillId="8" borderId="0" xfId="481" applyFont="1" applyFill="1" applyAlignment="1">
      <alignment horizontal="left"/>
    </xf>
    <xf numFmtId="0" fontId="0" fillId="17" borderId="10" xfId="0" applyFill="1" applyBorder="1" applyAlignment="1" applyProtection="1">
      <alignment horizontal="center" vertical="top" wrapText="1"/>
      <protection locked="0"/>
    </xf>
    <xf numFmtId="0" fontId="62" fillId="8" borderId="14" xfId="481" applyFont="1" applyFill="1" applyBorder="1" applyAlignment="1">
      <alignment horizontal="left"/>
    </xf>
    <xf numFmtId="0" fontId="62" fillId="8" borderId="24" xfId="481" applyFont="1" applyFill="1" applyBorder="1" applyAlignment="1">
      <alignment horizontal="left"/>
    </xf>
    <xf numFmtId="0" fontId="91" fillId="25" borderId="14" xfId="0" applyFont="1" applyFill="1" applyBorder="1" applyAlignment="1">
      <alignment horizontal="center"/>
    </xf>
    <xf numFmtId="0" fontId="91" fillId="25" borderId="6" xfId="0" applyFont="1" applyFill="1" applyBorder="1" applyAlignment="1">
      <alignment horizontal="center"/>
    </xf>
    <xf numFmtId="0" fontId="91" fillId="25" borderId="24" xfId="0" applyFont="1" applyFill="1" applyBorder="1" applyAlignment="1">
      <alignment horizontal="center"/>
    </xf>
    <xf numFmtId="0" fontId="79" fillId="0" borderId="0" xfId="0" applyFont="1"/>
    <xf numFmtId="0" fontId="81" fillId="21" borderId="0" xfId="0" applyFont="1" applyFill="1" applyAlignment="1">
      <alignment horizontal="left"/>
    </xf>
    <xf numFmtId="0" fontId="81" fillId="21" borderId="14" xfId="0" applyFont="1" applyFill="1" applyBorder="1" applyAlignment="1">
      <alignment horizontal="left"/>
    </xf>
    <xf numFmtId="0" fontId="81" fillId="21" borderId="6" xfId="0" applyFont="1" applyFill="1" applyBorder="1" applyAlignment="1">
      <alignment horizontal="left"/>
    </xf>
    <xf numFmtId="0" fontId="81" fillId="21" borderId="24" xfId="0" applyFont="1" applyFill="1" applyBorder="1" applyAlignment="1">
      <alignment horizontal="left"/>
    </xf>
    <xf numFmtId="0" fontId="78" fillId="26" borderId="15" xfId="0" applyFont="1" applyFill="1" applyBorder="1" applyAlignment="1" applyProtection="1">
      <alignment horizontal="center" vertical="top" wrapText="1"/>
      <protection locked="0"/>
    </xf>
    <xf numFmtId="0" fontId="78" fillId="26" borderId="0" xfId="0" applyFont="1" applyFill="1" applyAlignment="1" applyProtection="1">
      <alignment horizontal="center" vertical="top" wrapText="1"/>
      <protection locked="0"/>
    </xf>
    <xf numFmtId="0" fontId="78" fillId="26" borderId="25" xfId="0" applyFont="1" applyFill="1" applyBorder="1" applyAlignment="1" applyProtection="1">
      <alignment horizontal="center" vertical="top" wrapText="1"/>
      <protection locked="0"/>
    </xf>
    <xf numFmtId="0" fontId="78" fillId="26" borderId="16" xfId="0" applyFont="1" applyFill="1" applyBorder="1" applyAlignment="1" applyProtection="1">
      <alignment horizontal="center" vertical="top" wrapText="1"/>
      <protection locked="0"/>
    </xf>
    <xf numFmtId="0" fontId="78" fillId="26" borderId="11" xfId="0" applyFont="1" applyFill="1" applyBorder="1" applyAlignment="1" applyProtection="1">
      <alignment horizontal="center" vertical="top" wrapText="1"/>
      <protection locked="0"/>
    </xf>
    <xf numFmtId="0" fontId="78" fillId="26" borderId="26" xfId="0" applyFont="1" applyFill="1" applyBorder="1" applyAlignment="1" applyProtection="1">
      <alignment horizontal="center" vertical="top" wrapText="1"/>
      <protection locked="0"/>
    </xf>
    <xf numFmtId="0" fontId="79" fillId="22" borderId="10" xfId="0" applyFont="1" applyFill="1" applyBorder="1" applyAlignment="1" applyProtection="1">
      <alignment horizontal="left"/>
      <protection locked="0"/>
    </xf>
    <xf numFmtId="0" fontId="79" fillId="0" borderId="10" xfId="0" applyFont="1" applyBorder="1" applyAlignment="1">
      <alignment horizontal="left"/>
    </xf>
    <xf numFmtId="0" fontId="85" fillId="0" borderId="0" xfId="0" applyFont="1" applyAlignment="1">
      <alignment horizontal="center"/>
    </xf>
    <xf numFmtId="0" fontId="78" fillId="0" borderId="0" xfId="0" applyFont="1"/>
    <xf numFmtId="0" fontId="79" fillId="22" borderId="14" xfId="0" applyFont="1" applyFill="1" applyBorder="1" applyAlignment="1" applyProtection="1">
      <alignment horizontal="left" vertical="top" wrapText="1"/>
      <protection locked="0"/>
    </xf>
    <xf numFmtId="0" fontId="79" fillId="22" borderId="8" xfId="0" applyFont="1" applyFill="1" applyBorder="1" applyAlignment="1" applyProtection="1">
      <alignment horizontal="left" vertical="top" wrapText="1"/>
      <protection locked="0"/>
    </xf>
    <xf numFmtId="0" fontId="79" fillId="22" borderId="18" xfId="0" applyFont="1" applyFill="1" applyBorder="1" applyAlignment="1" applyProtection="1">
      <alignment horizontal="left" vertical="top" wrapText="1"/>
      <protection locked="0"/>
    </xf>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62" fillId="8" borderId="0" xfId="0" applyFont="1" applyFill="1" applyAlignment="1">
      <alignment horizontal="left"/>
    </xf>
    <xf numFmtId="0" fontId="0" fillId="17" borderId="19" xfId="480" applyNumberFormat="1" applyFont="1" applyFill="1" applyBorder="1" applyAlignment="1" applyProtection="1">
      <alignment horizontal="center" vertical="top" wrapText="1"/>
      <protection locked="0"/>
    </xf>
    <xf numFmtId="0" fontId="0" fillId="17" borderId="28" xfId="480" applyNumberFormat="1" applyFont="1" applyFill="1" applyBorder="1" applyAlignment="1" applyProtection="1">
      <alignment horizontal="center" vertical="top" wrapText="1"/>
      <protection locked="0"/>
    </xf>
    <xf numFmtId="0" fontId="0" fillId="17" borderId="27" xfId="480" applyNumberFormat="1" applyFont="1" applyFill="1" applyBorder="1" applyAlignment="1" applyProtection="1">
      <alignment horizontal="center" vertical="top" wrapText="1"/>
      <protection locked="0"/>
    </xf>
  </cellXfs>
  <cellStyles count="484">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0000000}"/>
    <cellStyle name="Black" xfId="50" xr:uid="{00000000-0005-0000-0000-000031000000}"/>
    <cellStyle name="bli - Style6" xfId="51" xr:uid="{00000000-0005-0000-0000-000032000000}"/>
    <cellStyle name="bli - Style6 2" xfId="52" xr:uid="{00000000-0005-0000-0000-000033000000}"/>
    <cellStyle name="Blue" xfId="53" xr:uid="{00000000-0005-0000-0000-000034000000}"/>
    <cellStyle name="Blue 2" xfId="54" xr:uid="{00000000-0005-0000-0000-000035000000}"/>
    <cellStyle name="Calc Currency (0)" xfId="55" xr:uid="{00000000-0005-0000-0000-000036000000}"/>
    <cellStyle name="Cents" xfId="56" xr:uid="{00000000-0005-0000-0000-000037000000}"/>
    <cellStyle name="Comma" xfId="479" builtinId="3"/>
    <cellStyle name="Comma  - Style1" xfId="57" xr:uid="{00000000-0005-0000-0000-000039000000}"/>
    <cellStyle name="Comma  - Style2" xfId="58" xr:uid="{00000000-0005-0000-0000-00003A000000}"/>
    <cellStyle name="Comma  - Style3" xfId="59" xr:uid="{00000000-0005-0000-0000-00003B000000}"/>
    <cellStyle name="Comma  - Style4" xfId="60" xr:uid="{00000000-0005-0000-0000-00003C000000}"/>
    <cellStyle name="Comma  - Style5" xfId="61" xr:uid="{00000000-0005-0000-0000-00003D000000}"/>
    <cellStyle name="Comma  - Style6" xfId="62" xr:uid="{00000000-0005-0000-0000-00003E000000}"/>
    <cellStyle name="Comma  - Style7" xfId="63" xr:uid="{00000000-0005-0000-0000-00003F000000}"/>
    <cellStyle name="Comma  - Style8" xfId="64" xr:uid="{00000000-0005-0000-0000-000040000000}"/>
    <cellStyle name="Comma [00]" xfId="65" xr:uid="{00000000-0005-0000-0000-000041000000}"/>
    <cellStyle name="Comma 2" xfId="66" xr:uid="{00000000-0005-0000-0000-000042000000}"/>
    <cellStyle name="Comma 3" xfId="67" xr:uid="{00000000-0005-0000-0000-000043000000}"/>
    <cellStyle name="Comma0" xfId="68" xr:uid="{00000000-0005-0000-0000-000044000000}"/>
    <cellStyle name="Comma0 - Style5" xfId="69" xr:uid="{00000000-0005-0000-0000-000045000000}"/>
    <cellStyle name="Comma0 - Style5 2" xfId="70" xr:uid="{00000000-0005-0000-0000-000046000000}"/>
    <cellStyle name="Comma0 10" xfId="71" xr:uid="{00000000-0005-0000-0000-000047000000}"/>
    <cellStyle name="Comma0 11" xfId="72" xr:uid="{00000000-0005-0000-0000-000048000000}"/>
    <cellStyle name="Comma0 12" xfId="73" xr:uid="{00000000-0005-0000-0000-000049000000}"/>
    <cellStyle name="Comma0 13" xfId="74" xr:uid="{00000000-0005-0000-0000-00004A000000}"/>
    <cellStyle name="Comma0 2" xfId="75" xr:uid="{00000000-0005-0000-0000-00004B000000}"/>
    <cellStyle name="Comma0 3" xfId="76" xr:uid="{00000000-0005-0000-0000-00004C000000}"/>
    <cellStyle name="Comma0 4" xfId="77" xr:uid="{00000000-0005-0000-0000-00004D000000}"/>
    <cellStyle name="Comma0 5" xfId="78" xr:uid="{00000000-0005-0000-0000-00004E000000}"/>
    <cellStyle name="Comma0 6" xfId="79" xr:uid="{00000000-0005-0000-0000-00004F000000}"/>
    <cellStyle name="Comma0 7" xfId="80" xr:uid="{00000000-0005-0000-0000-000050000000}"/>
    <cellStyle name="Comma0 8" xfId="81" xr:uid="{00000000-0005-0000-0000-000051000000}"/>
    <cellStyle name="Comma0 9" xfId="82" xr:uid="{00000000-0005-0000-0000-000052000000}"/>
    <cellStyle name="Comma0_79CA8M.Salton_SolarP_1d11R" xfId="83" xr:uid="{00000000-0005-0000-0000-000053000000}"/>
    <cellStyle name="Comma1 - Style1" xfId="84" xr:uid="{00000000-0005-0000-0000-000054000000}"/>
    <cellStyle name="Comma1 - Style1 2" xfId="85" xr:uid="{00000000-0005-0000-0000-000055000000}"/>
    <cellStyle name="Copied" xfId="86" xr:uid="{00000000-0005-0000-0000-000056000000}"/>
    <cellStyle name="Currency" xfId="478" builtinId="4"/>
    <cellStyle name="Currency [$0]" xfId="87" xr:uid="{00000000-0005-0000-0000-000058000000}"/>
    <cellStyle name="Currency [£0]" xfId="88" xr:uid="{00000000-0005-0000-0000-000059000000}"/>
    <cellStyle name="Currency [00]" xfId="89" xr:uid="{00000000-0005-0000-0000-00005A000000}"/>
    <cellStyle name="Currency 10" xfId="482" xr:uid="{0C961F47-0E95-4119-89ED-B1DB9C11D90F}"/>
    <cellStyle name="Currency 2" xfId="90" xr:uid="{00000000-0005-0000-0000-00005B000000}"/>
    <cellStyle name="Currency 3" xfId="91" xr:uid="{00000000-0005-0000-0000-00005C000000}"/>
    <cellStyle name="Currency 3 2" xfId="92" xr:uid="{00000000-0005-0000-0000-00005D000000}"/>
    <cellStyle name="Currency 3 3" xfId="93" xr:uid="{00000000-0005-0000-0000-00005E000000}"/>
    <cellStyle name="Currency 4" xfId="94" xr:uid="{00000000-0005-0000-0000-00005F000000}"/>
    <cellStyle name="Currency 5" xfId="95" xr:uid="{00000000-0005-0000-0000-000060000000}"/>
    <cellStyle name="Currency 6" xfId="96" xr:uid="{00000000-0005-0000-0000-000061000000}"/>
    <cellStyle name="Currency 7" xfId="97" xr:uid="{00000000-0005-0000-0000-000062000000}"/>
    <cellStyle name="Currency0" xfId="98" xr:uid="{00000000-0005-0000-0000-000063000000}"/>
    <cellStyle name="Currency0 2" xfId="99" xr:uid="{00000000-0005-0000-0000-000064000000}"/>
    <cellStyle name="Date" xfId="100" xr:uid="{00000000-0005-0000-0000-000065000000}"/>
    <cellStyle name="Dezimal [0]_Compiling Utility Macros" xfId="101" xr:uid="{00000000-0005-0000-0000-000066000000}"/>
    <cellStyle name="Dezimal_Compiling Utility Macros" xfId="102" xr:uid="{00000000-0005-0000-0000-000067000000}"/>
    <cellStyle name="Dollars &amp; Cents" xfId="103" xr:uid="{00000000-0005-0000-0000-000068000000}"/>
    <cellStyle name="Edge" xfId="104" xr:uid="{00000000-0005-0000-0000-000069000000}"/>
    <cellStyle name="Entered" xfId="105" xr:uid="{00000000-0005-0000-0000-00006A000000}"/>
    <cellStyle name="Euro" xfId="106" xr:uid="{00000000-0005-0000-0000-00006B000000}"/>
    <cellStyle name="EY House" xfId="107" xr:uid="{00000000-0005-0000-0000-00006C000000}"/>
    <cellStyle name="EY House 2" xfId="108" xr:uid="{00000000-0005-0000-0000-00006D000000}"/>
    <cellStyle name="F2" xfId="109" xr:uid="{00000000-0005-0000-0000-00006E000000}"/>
    <cellStyle name="F2 2" xfId="110" xr:uid="{00000000-0005-0000-0000-00006F000000}"/>
    <cellStyle name="F3" xfId="111" xr:uid="{00000000-0005-0000-0000-000070000000}"/>
    <cellStyle name="F3 2" xfId="112" xr:uid="{00000000-0005-0000-0000-000071000000}"/>
    <cellStyle name="F4" xfId="113" xr:uid="{00000000-0005-0000-0000-000072000000}"/>
    <cellStyle name="F4 2" xfId="114" xr:uid="{00000000-0005-0000-0000-000073000000}"/>
    <cellStyle name="F5" xfId="115" xr:uid="{00000000-0005-0000-0000-000074000000}"/>
    <cellStyle name="F5 2" xfId="116" xr:uid="{00000000-0005-0000-0000-000075000000}"/>
    <cellStyle name="F6" xfId="117" xr:uid="{00000000-0005-0000-0000-000076000000}"/>
    <cellStyle name="F6 2" xfId="118" xr:uid="{00000000-0005-0000-0000-000077000000}"/>
    <cellStyle name="F7" xfId="119" xr:uid="{00000000-0005-0000-0000-000078000000}"/>
    <cellStyle name="F7 2" xfId="120" xr:uid="{00000000-0005-0000-0000-000079000000}"/>
    <cellStyle name="F8" xfId="121" xr:uid="{00000000-0005-0000-0000-00007A000000}"/>
    <cellStyle name="F8 2" xfId="122" xr:uid="{00000000-0005-0000-0000-00007B000000}"/>
    <cellStyle name="Fixed" xfId="123" xr:uid="{00000000-0005-0000-0000-00007C000000}"/>
    <cellStyle name="Fixed 2" xfId="124" xr:uid="{00000000-0005-0000-0000-00007D000000}"/>
    <cellStyle name="fred" xfId="125" xr:uid="{00000000-0005-0000-0000-00007E000000}"/>
    <cellStyle name="Fred%" xfId="126" xr:uid="{00000000-0005-0000-0000-00007F000000}"/>
    <cellStyle name="Green" xfId="127" xr:uid="{00000000-0005-0000-0000-000080000000}"/>
    <cellStyle name="Grey" xfId="128" xr:uid="{00000000-0005-0000-0000-000081000000}"/>
    <cellStyle name="Grey 2" xfId="129" xr:uid="{00000000-0005-0000-0000-000082000000}"/>
    <cellStyle name="HEADER" xfId="130" xr:uid="{00000000-0005-0000-0000-000083000000}"/>
    <cellStyle name="HEADER 2" xfId="131" xr:uid="{00000000-0005-0000-0000-000084000000}"/>
    <cellStyle name="Header1" xfId="132" xr:uid="{00000000-0005-0000-0000-000085000000}"/>
    <cellStyle name="Header2" xfId="133" xr:uid="{00000000-0005-0000-0000-000086000000}"/>
    <cellStyle name="HEADING" xfId="134" xr:uid="{00000000-0005-0000-0000-000087000000}"/>
    <cellStyle name="Heading 1 2" xfId="135" xr:uid="{00000000-0005-0000-0000-000088000000}"/>
    <cellStyle name="Heading 1 3" xfId="136" xr:uid="{00000000-0005-0000-0000-000089000000}"/>
    <cellStyle name="Heading 2 2" xfId="137" xr:uid="{00000000-0005-0000-0000-00008A000000}"/>
    <cellStyle name="Heading 2 3" xfId="138" xr:uid="{00000000-0005-0000-0000-00008B000000}"/>
    <cellStyle name="HEADING 5" xfId="139" xr:uid="{00000000-0005-0000-0000-00008C000000}"/>
    <cellStyle name="HEADING 6" xfId="140" xr:uid="{00000000-0005-0000-0000-00008D000000}"/>
    <cellStyle name="HEADING 7" xfId="141" xr:uid="{00000000-0005-0000-0000-00008E000000}"/>
    <cellStyle name="HEADING 8" xfId="142" xr:uid="{00000000-0005-0000-0000-00008F000000}"/>
    <cellStyle name="HEADING 9" xfId="143" xr:uid="{00000000-0005-0000-0000-000090000000}"/>
    <cellStyle name="Heading1" xfId="144" xr:uid="{00000000-0005-0000-0000-000091000000}"/>
    <cellStyle name="Heading1 2" xfId="145" xr:uid="{00000000-0005-0000-0000-000092000000}"/>
    <cellStyle name="Heading2" xfId="146" xr:uid="{00000000-0005-0000-0000-000093000000}"/>
    <cellStyle name="Heading2 2" xfId="147" xr:uid="{00000000-0005-0000-0000-000094000000}"/>
    <cellStyle name="HeadlineStyle" xfId="148" xr:uid="{00000000-0005-0000-0000-000095000000}"/>
    <cellStyle name="HeadlineStyle 2" xfId="149" xr:uid="{00000000-0005-0000-0000-000096000000}"/>
    <cellStyle name="HeadlineStyleJustified" xfId="150" xr:uid="{00000000-0005-0000-0000-000097000000}"/>
    <cellStyle name="HeadlineStyleJustified 2" xfId="151" xr:uid="{00000000-0005-0000-0000-000098000000}"/>
    <cellStyle name="HIGHLIGHT" xfId="152" xr:uid="{00000000-0005-0000-0000-000099000000}"/>
    <cellStyle name="HIGHLIGHT 2" xfId="153" xr:uid="{00000000-0005-0000-0000-00009A000000}"/>
    <cellStyle name="Hyperlink 2" xfId="154" xr:uid="{00000000-0005-0000-0000-00009B000000}"/>
    <cellStyle name="Hyperlink 2 2" xfId="155" xr:uid="{00000000-0005-0000-0000-00009C000000}"/>
    <cellStyle name="Hyperlink 2 2 2" xfId="156" xr:uid="{00000000-0005-0000-0000-00009D000000}"/>
    <cellStyle name="Hyperlink 2 3" xfId="157" xr:uid="{00000000-0005-0000-0000-00009E000000}"/>
    <cellStyle name="Hyperlink 3" xfId="158" xr:uid="{00000000-0005-0000-0000-00009F000000}"/>
    <cellStyle name="Hyperlink 3 2" xfId="159" xr:uid="{00000000-0005-0000-0000-0000A0000000}"/>
    <cellStyle name="Hyperlink 4" xfId="160" xr:uid="{00000000-0005-0000-0000-0000A1000000}"/>
    <cellStyle name="Input [yellow]" xfId="161" xr:uid="{00000000-0005-0000-0000-0000A2000000}"/>
    <cellStyle name="Input [yellow] 2" xfId="162" xr:uid="{00000000-0005-0000-0000-0000A3000000}"/>
    <cellStyle name="LeapYears" xfId="163" xr:uid="{00000000-0005-0000-0000-0000A4000000}"/>
    <cellStyle name="Maintenance" xfId="164" xr:uid="{00000000-0005-0000-0000-0000A5000000}"/>
    <cellStyle name="Milliers [0]_Open&amp;Close" xfId="165" xr:uid="{00000000-0005-0000-0000-0000A6000000}"/>
    <cellStyle name="Milliers_Open&amp;Close" xfId="166" xr:uid="{00000000-0005-0000-0000-0000A7000000}"/>
    <cellStyle name="Monétaire [0]_Open&amp;Close" xfId="167" xr:uid="{00000000-0005-0000-0000-0000A8000000}"/>
    <cellStyle name="Monétaire_Open&amp;Close" xfId="168" xr:uid="{00000000-0005-0000-0000-0000A9000000}"/>
    <cellStyle name="NIS" xfId="169" xr:uid="{00000000-0005-0000-0000-0000AA000000}"/>
    <cellStyle name="NIS 2" xfId="170" xr:uid="{00000000-0005-0000-0000-0000AB000000}"/>
    <cellStyle name="no dec" xfId="171" xr:uid="{00000000-0005-0000-0000-0000AC000000}"/>
    <cellStyle name="Normal" xfId="0" builtinId="0"/>
    <cellStyle name="Normal - Style1" xfId="172" xr:uid="{00000000-0005-0000-0000-0000AE000000}"/>
    <cellStyle name="Normal - Style1 2" xfId="173" xr:uid="{00000000-0005-0000-0000-0000AF000000}"/>
    <cellStyle name="Normal - Style1 3" xfId="174" xr:uid="{00000000-0005-0000-0000-0000B0000000}"/>
    <cellStyle name="Normal - Style2" xfId="175" xr:uid="{00000000-0005-0000-0000-0000B1000000}"/>
    <cellStyle name="Normal - Style3" xfId="176" xr:uid="{00000000-0005-0000-0000-0000B2000000}"/>
    <cellStyle name="Normal - Style4" xfId="177" xr:uid="{00000000-0005-0000-0000-0000B3000000}"/>
    <cellStyle name="Normal - Style5" xfId="178" xr:uid="{00000000-0005-0000-0000-0000B4000000}"/>
    <cellStyle name="Normal - Style6" xfId="179" xr:uid="{00000000-0005-0000-0000-0000B5000000}"/>
    <cellStyle name="Normal - Style7" xfId="180" xr:uid="{00000000-0005-0000-0000-0000B6000000}"/>
    <cellStyle name="Normal - Style8" xfId="181" xr:uid="{00000000-0005-0000-0000-0000B7000000}"/>
    <cellStyle name="Normal 10" xfId="182" xr:uid="{00000000-0005-0000-0000-0000B8000000}"/>
    <cellStyle name="Normal 10 5" xfId="483" xr:uid="{D015F48E-CDBB-4C3C-8BEB-CC2425A0FCA3}"/>
    <cellStyle name="Normal 100" xfId="183" xr:uid="{00000000-0005-0000-0000-0000B9000000}"/>
    <cellStyle name="Normal 101" xfId="184" xr:uid="{00000000-0005-0000-0000-0000BA000000}"/>
    <cellStyle name="Normal 102" xfId="185" xr:uid="{00000000-0005-0000-0000-0000BB000000}"/>
    <cellStyle name="Normal 103" xfId="186" xr:uid="{00000000-0005-0000-0000-0000BC000000}"/>
    <cellStyle name="Normal 104" xfId="187" xr:uid="{00000000-0005-0000-0000-0000BD000000}"/>
    <cellStyle name="Normal 105" xfId="188" xr:uid="{00000000-0005-0000-0000-0000BE000000}"/>
    <cellStyle name="Normal 106" xfId="189" xr:uid="{00000000-0005-0000-0000-0000BF000000}"/>
    <cellStyle name="Normal 107" xfId="190" xr:uid="{00000000-0005-0000-0000-0000C0000000}"/>
    <cellStyle name="Normal 108" xfId="191" xr:uid="{00000000-0005-0000-0000-0000C1000000}"/>
    <cellStyle name="Normal 109" xfId="192" xr:uid="{00000000-0005-0000-0000-0000C2000000}"/>
    <cellStyle name="Normal 11" xfId="193" xr:uid="{00000000-0005-0000-0000-0000C3000000}"/>
    <cellStyle name="Normal 110" xfId="194" xr:uid="{00000000-0005-0000-0000-0000C4000000}"/>
    <cellStyle name="Normal 111" xfId="195" xr:uid="{00000000-0005-0000-0000-0000C5000000}"/>
    <cellStyle name="Normal 112" xfId="196" xr:uid="{00000000-0005-0000-0000-0000C6000000}"/>
    <cellStyle name="Normal 113" xfId="197" xr:uid="{00000000-0005-0000-0000-0000C7000000}"/>
    <cellStyle name="Normal 114" xfId="198" xr:uid="{00000000-0005-0000-0000-0000C8000000}"/>
    <cellStyle name="Normal 115" xfId="199" xr:uid="{00000000-0005-0000-0000-0000C9000000}"/>
    <cellStyle name="Normal 116" xfId="200" xr:uid="{00000000-0005-0000-0000-0000CA000000}"/>
    <cellStyle name="Normal 117" xfId="201" xr:uid="{00000000-0005-0000-0000-0000CB000000}"/>
    <cellStyle name="Normal 118" xfId="202" xr:uid="{00000000-0005-0000-0000-0000CC000000}"/>
    <cellStyle name="Normal 119" xfId="203" xr:uid="{00000000-0005-0000-0000-0000CD000000}"/>
    <cellStyle name="Normal 12" xfId="204" xr:uid="{00000000-0005-0000-0000-0000CE000000}"/>
    <cellStyle name="Normal 120" xfId="205" xr:uid="{00000000-0005-0000-0000-0000CF000000}"/>
    <cellStyle name="Normal 121" xfId="206" xr:uid="{00000000-0005-0000-0000-0000D0000000}"/>
    <cellStyle name="Normal 122" xfId="207" xr:uid="{00000000-0005-0000-0000-0000D1000000}"/>
    <cellStyle name="Normal 123" xfId="208" xr:uid="{00000000-0005-0000-0000-0000D2000000}"/>
    <cellStyle name="Normal 124" xfId="209" xr:uid="{00000000-0005-0000-0000-0000D3000000}"/>
    <cellStyle name="Normal 125" xfId="210" xr:uid="{00000000-0005-0000-0000-0000D4000000}"/>
    <cellStyle name="Normal 126" xfId="211" xr:uid="{00000000-0005-0000-0000-0000D5000000}"/>
    <cellStyle name="Normal 127" xfId="212" xr:uid="{00000000-0005-0000-0000-0000D6000000}"/>
    <cellStyle name="Normal 128" xfId="213" xr:uid="{00000000-0005-0000-0000-0000D7000000}"/>
    <cellStyle name="Normal 129" xfId="214" xr:uid="{00000000-0005-0000-0000-0000D8000000}"/>
    <cellStyle name="Normal 13" xfId="215" xr:uid="{00000000-0005-0000-0000-0000D9000000}"/>
    <cellStyle name="Normal 130" xfId="216" xr:uid="{00000000-0005-0000-0000-0000DA000000}"/>
    <cellStyle name="Normal 131" xfId="217" xr:uid="{00000000-0005-0000-0000-0000DB000000}"/>
    <cellStyle name="Normal 132" xfId="218" xr:uid="{00000000-0005-0000-0000-0000DC000000}"/>
    <cellStyle name="Normal 133" xfId="219" xr:uid="{00000000-0005-0000-0000-0000DD000000}"/>
    <cellStyle name="Normal 134" xfId="220" xr:uid="{00000000-0005-0000-0000-0000DE000000}"/>
    <cellStyle name="Normal 135" xfId="221" xr:uid="{00000000-0005-0000-0000-0000DF000000}"/>
    <cellStyle name="Normal 136" xfId="222" xr:uid="{00000000-0005-0000-0000-0000E0000000}"/>
    <cellStyle name="Normal 137" xfId="223" xr:uid="{00000000-0005-0000-0000-0000E1000000}"/>
    <cellStyle name="Normal 138" xfId="224" xr:uid="{00000000-0005-0000-0000-0000E2000000}"/>
    <cellStyle name="Normal 139" xfId="225" xr:uid="{00000000-0005-0000-0000-0000E3000000}"/>
    <cellStyle name="Normal 14" xfId="226" xr:uid="{00000000-0005-0000-0000-0000E4000000}"/>
    <cellStyle name="Normal 140" xfId="227" xr:uid="{00000000-0005-0000-0000-0000E5000000}"/>
    <cellStyle name="Normal 141" xfId="228" xr:uid="{00000000-0005-0000-0000-0000E6000000}"/>
    <cellStyle name="Normal 142" xfId="229" xr:uid="{00000000-0005-0000-0000-0000E7000000}"/>
    <cellStyle name="Normal 143" xfId="230" xr:uid="{00000000-0005-0000-0000-0000E8000000}"/>
    <cellStyle name="Normal 144" xfId="231" xr:uid="{00000000-0005-0000-0000-0000E9000000}"/>
    <cellStyle name="Normal 145" xfId="232" xr:uid="{00000000-0005-0000-0000-0000EA000000}"/>
    <cellStyle name="Normal 146" xfId="233" xr:uid="{00000000-0005-0000-0000-0000EB000000}"/>
    <cellStyle name="Normal 147" xfId="234" xr:uid="{00000000-0005-0000-0000-0000EC000000}"/>
    <cellStyle name="Normal 148" xfId="235" xr:uid="{00000000-0005-0000-0000-0000ED000000}"/>
    <cellStyle name="Normal 149" xfId="236" xr:uid="{00000000-0005-0000-0000-0000EE000000}"/>
    <cellStyle name="Normal 15" xfId="237" xr:uid="{00000000-0005-0000-0000-0000EF000000}"/>
    <cellStyle name="Normal 150" xfId="238" xr:uid="{00000000-0005-0000-0000-0000F0000000}"/>
    <cellStyle name="Normal 151" xfId="239" xr:uid="{00000000-0005-0000-0000-0000F1000000}"/>
    <cellStyle name="Normal 152" xfId="240" xr:uid="{00000000-0005-0000-0000-0000F2000000}"/>
    <cellStyle name="Normal 153" xfId="241" xr:uid="{00000000-0005-0000-0000-0000F3000000}"/>
    <cellStyle name="Normal 154" xfId="242" xr:uid="{00000000-0005-0000-0000-0000F4000000}"/>
    <cellStyle name="Normal 155" xfId="243" xr:uid="{00000000-0005-0000-0000-0000F5000000}"/>
    <cellStyle name="Normal 156" xfId="244" xr:uid="{00000000-0005-0000-0000-0000F6000000}"/>
    <cellStyle name="Normal 157" xfId="245" xr:uid="{00000000-0005-0000-0000-0000F7000000}"/>
    <cellStyle name="Normal 158" xfId="246" xr:uid="{00000000-0005-0000-0000-0000F8000000}"/>
    <cellStyle name="Normal 159" xfId="247" xr:uid="{00000000-0005-0000-0000-0000F9000000}"/>
    <cellStyle name="Normal 16" xfId="248" xr:uid="{00000000-0005-0000-0000-0000FA000000}"/>
    <cellStyle name="Normal 160" xfId="249" xr:uid="{00000000-0005-0000-0000-0000FB000000}"/>
    <cellStyle name="Normal 161" xfId="250" xr:uid="{00000000-0005-0000-0000-0000FC000000}"/>
    <cellStyle name="Normal 162" xfId="251" xr:uid="{00000000-0005-0000-0000-0000FD000000}"/>
    <cellStyle name="Normal 163" xfId="252" xr:uid="{00000000-0005-0000-0000-0000FE000000}"/>
    <cellStyle name="Normal 164" xfId="253" xr:uid="{00000000-0005-0000-0000-0000FF000000}"/>
    <cellStyle name="Normal 165" xfId="254" xr:uid="{00000000-0005-0000-0000-000000010000}"/>
    <cellStyle name="Normal 166" xfId="255" xr:uid="{00000000-0005-0000-0000-000001010000}"/>
    <cellStyle name="Normal 167" xfId="256" xr:uid="{00000000-0005-0000-0000-000002010000}"/>
    <cellStyle name="Normal 168" xfId="257" xr:uid="{00000000-0005-0000-0000-000003010000}"/>
    <cellStyle name="Normal 169" xfId="258" xr:uid="{00000000-0005-0000-0000-000004010000}"/>
    <cellStyle name="Normal 17" xfId="259" xr:uid="{00000000-0005-0000-0000-000005010000}"/>
    <cellStyle name="Normal 170" xfId="260" xr:uid="{00000000-0005-0000-0000-000006010000}"/>
    <cellStyle name="Normal 171" xfId="261" xr:uid="{00000000-0005-0000-0000-000007010000}"/>
    <cellStyle name="Normal 172" xfId="262" xr:uid="{00000000-0005-0000-0000-000008010000}"/>
    <cellStyle name="Normal 173" xfId="263" xr:uid="{00000000-0005-0000-0000-000009010000}"/>
    <cellStyle name="Normal 174" xfId="264" xr:uid="{00000000-0005-0000-0000-00000A010000}"/>
    <cellStyle name="Normal 175" xfId="265" xr:uid="{00000000-0005-0000-0000-00000B010000}"/>
    <cellStyle name="Normal 176" xfId="266" xr:uid="{00000000-0005-0000-0000-00000C010000}"/>
    <cellStyle name="Normal 177" xfId="267" xr:uid="{00000000-0005-0000-0000-00000D010000}"/>
    <cellStyle name="Normal 178" xfId="268" xr:uid="{00000000-0005-0000-0000-00000E010000}"/>
    <cellStyle name="Normal 179" xfId="269" xr:uid="{00000000-0005-0000-0000-00000F010000}"/>
    <cellStyle name="Normal 18" xfId="270" xr:uid="{00000000-0005-0000-0000-000010010000}"/>
    <cellStyle name="Normal 19" xfId="271" xr:uid="{00000000-0005-0000-0000-000011010000}"/>
    <cellStyle name="Normal 2" xfId="272" xr:uid="{00000000-0005-0000-0000-000012010000}"/>
    <cellStyle name="Normal 2 2" xfId="273" xr:uid="{00000000-0005-0000-0000-000013010000}"/>
    <cellStyle name="Normal 2 2 2" xfId="274" xr:uid="{00000000-0005-0000-0000-000014010000}"/>
    <cellStyle name="Normal 2 2 3" xfId="275" xr:uid="{00000000-0005-0000-0000-000015010000}"/>
    <cellStyle name="Normal 2 3" xfId="276" xr:uid="{00000000-0005-0000-0000-000016010000}"/>
    <cellStyle name="Normal 2 3 2" xfId="277" xr:uid="{00000000-0005-0000-0000-000017010000}"/>
    <cellStyle name="Normal 2 4" xfId="278" xr:uid="{00000000-0005-0000-0000-000018010000}"/>
    <cellStyle name="Normal 2 5" xfId="279" xr:uid="{00000000-0005-0000-0000-000019010000}"/>
    <cellStyle name="Normal 2 6" xfId="280" xr:uid="{00000000-0005-0000-0000-00001A010000}"/>
    <cellStyle name="Normal 20" xfId="281" xr:uid="{00000000-0005-0000-0000-00001B010000}"/>
    <cellStyle name="Normal 21" xfId="282" xr:uid="{00000000-0005-0000-0000-00001C010000}"/>
    <cellStyle name="Normal 22" xfId="283" xr:uid="{00000000-0005-0000-0000-00001D010000}"/>
    <cellStyle name="Normal 221" xfId="481" xr:uid="{F91791CC-26BD-4783-B298-609E1E601BAE}"/>
    <cellStyle name="Normal 23" xfId="284" xr:uid="{00000000-0005-0000-0000-00001E010000}"/>
    <cellStyle name="Normal 24" xfId="285" xr:uid="{00000000-0005-0000-0000-00001F010000}"/>
    <cellStyle name="Normal 25" xfId="286" xr:uid="{00000000-0005-0000-0000-000020010000}"/>
    <cellStyle name="Normal 26" xfId="287" xr:uid="{00000000-0005-0000-0000-000021010000}"/>
    <cellStyle name="Normal 27" xfId="288" xr:uid="{00000000-0005-0000-0000-000022010000}"/>
    <cellStyle name="Normal 28" xfId="289" xr:uid="{00000000-0005-0000-0000-000023010000}"/>
    <cellStyle name="Normal 29" xfId="290" xr:uid="{00000000-0005-0000-0000-000024010000}"/>
    <cellStyle name="Normal 3" xfId="291" xr:uid="{00000000-0005-0000-0000-000025010000}"/>
    <cellStyle name="Normal 3 2" xfId="292" xr:uid="{00000000-0005-0000-0000-000026010000}"/>
    <cellStyle name="Normal 3 2 2" xfId="293" xr:uid="{00000000-0005-0000-0000-000027010000}"/>
    <cellStyle name="Normal 3 3" xfId="294" xr:uid="{00000000-0005-0000-0000-000028010000}"/>
    <cellStyle name="Normal 3 4" xfId="295" xr:uid="{00000000-0005-0000-0000-000029010000}"/>
    <cellStyle name="Normal 30" xfId="296" xr:uid="{00000000-0005-0000-0000-00002A010000}"/>
    <cellStyle name="Normal 31" xfId="297" xr:uid="{00000000-0005-0000-0000-00002B010000}"/>
    <cellStyle name="Normal 32" xfId="298" xr:uid="{00000000-0005-0000-0000-00002C010000}"/>
    <cellStyle name="Normal 33" xfId="299" xr:uid="{00000000-0005-0000-0000-00002D010000}"/>
    <cellStyle name="Normal 34" xfId="300" xr:uid="{00000000-0005-0000-0000-00002E010000}"/>
    <cellStyle name="Normal 35" xfId="301" xr:uid="{00000000-0005-0000-0000-00002F010000}"/>
    <cellStyle name="Normal 36" xfId="302" xr:uid="{00000000-0005-0000-0000-000030010000}"/>
    <cellStyle name="Normal 37" xfId="303" xr:uid="{00000000-0005-0000-0000-000031010000}"/>
    <cellStyle name="Normal 38" xfId="304" xr:uid="{00000000-0005-0000-0000-000032010000}"/>
    <cellStyle name="Normal 39" xfId="305" xr:uid="{00000000-0005-0000-0000-000033010000}"/>
    <cellStyle name="Normal 4" xfId="306" xr:uid="{00000000-0005-0000-0000-000034010000}"/>
    <cellStyle name="Normal 4 2" xfId="307" xr:uid="{00000000-0005-0000-0000-000035010000}"/>
    <cellStyle name="Normal 4 3" xfId="308" xr:uid="{00000000-0005-0000-0000-000036010000}"/>
    <cellStyle name="Normal 40" xfId="309" xr:uid="{00000000-0005-0000-0000-000037010000}"/>
    <cellStyle name="Normal 41" xfId="310" xr:uid="{00000000-0005-0000-0000-000038010000}"/>
    <cellStyle name="Normal 42" xfId="311" xr:uid="{00000000-0005-0000-0000-000039010000}"/>
    <cellStyle name="Normal 43" xfId="312" xr:uid="{00000000-0005-0000-0000-00003A010000}"/>
    <cellStyle name="Normal 44" xfId="313" xr:uid="{00000000-0005-0000-0000-00003B010000}"/>
    <cellStyle name="Normal 45" xfId="314" xr:uid="{00000000-0005-0000-0000-00003C010000}"/>
    <cellStyle name="Normal 46" xfId="315" xr:uid="{00000000-0005-0000-0000-00003D010000}"/>
    <cellStyle name="Normal 47" xfId="316" xr:uid="{00000000-0005-0000-0000-00003E010000}"/>
    <cellStyle name="Normal 48" xfId="317" xr:uid="{00000000-0005-0000-0000-00003F010000}"/>
    <cellStyle name="Normal 49" xfId="318" xr:uid="{00000000-0005-0000-0000-000040010000}"/>
    <cellStyle name="Normal 5" xfId="319" xr:uid="{00000000-0005-0000-0000-000041010000}"/>
    <cellStyle name="Normal 5 2" xfId="320" xr:uid="{00000000-0005-0000-0000-000042010000}"/>
    <cellStyle name="Normal 5 3" xfId="321" xr:uid="{00000000-0005-0000-0000-000043010000}"/>
    <cellStyle name="Normal 50" xfId="322" xr:uid="{00000000-0005-0000-0000-000044010000}"/>
    <cellStyle name="Normal 51" xfId="323" xr:uid="{00000000-0005-0000-0000-000045010000}"/>
    <cellStyle name="Normal 52" xfId="324" xr:uid="{00000000-0005-0000-0000-000046010000}"/>
    <cellStyle name="Normal 53" xfId="325" xr:uid="{00000000-0005-0000-0000-000047010000}"/>
    <cellStyle name="Normal 54" xfId="326" xr:uid="{00000000-0005-0000-0000-000048010000}"/>
    <cellStyle name="Normal 55" xfId="327" xr:uid="{00000000-0005-0000-0000-000049010000}"/>
    <cellStyle name="Normal 56" xfId="328" xr:uid="{00000000-0005-0000-0000-00004A010000}"/>
    <cellStyle name="Normal 57" xfId="329" xr:uid="{00000000-0005-0000-0000-00004B010000}"/>
    <cellStyle name="Normal 58" xfId="330" xr:uid="{00000000-0005-0000-0000-00004C010000}"/>
    <cellStyle name="Normal 59" xfId="331" xr:uid="{00000000-0005-0000-0000-00004D010000}"/>
    <cellStyle name="Normal 6" xfId="332" xr:uid="{00000000-0005-0000-0000-00004E010000}"/>
    <cellStyle name="Normal 6 2" xfId="333" xr:uid="{00000000-0005-0000-0000-00004F010000}"/>
    <cellStyle name="Normal 6 3" xfId="334" xr:uid="{00000000-0005-0000-0000-000050010000}"/>
    <cellStyle name="Normal 60" xfId="335" xr:uid="{00000000-0005-0000-0000-000051010000}"/>
    <cellStyle name="Normal 61" xfId="336" xr:uid="{00000000-0005-0000-0000-000052010000}"/>
    <cellStyle name="Normal 62" xfId="337" xr:uid="{00000000-0005-0000-0000-000053010000}"/>
    <cellStyle name="Normal 63" xfId="338" xr:uid="{00000000-0005-0000-0000-000054010000}"/>
    <cellStyle name="Normal 64" xfId="339" xr:uid="{00000000-0005-0000-0000-000055010000}"/>
    <cellStyle name="Normal 65" xfId="340" xr:uid="{00000000-0005-0000-0000-000056010000}"/>
    <cellStyle name="Normal 66" xfId="341" xr:uid="{00000000-0005-0000-0000-000057010000}"/>
    <cellStyle name="Normal 67" xfId="342" xr:uid="{00000000-0005-0000-0000-000058010000}"/>
    <cellStyle name="Normal 68" xfId="343" xr:uid="{00000000-0005-0000-0000-000059010000}"/>
    <cellStyle name="Normal 69" xfId="344" xr:uid="{00000000-0005-0000-0000-00005A010000}"/>
    <cellStyle name="Normal 7" xfId="345" xr:uid="{00000000-0005-0000-0000-00005B010000}"/>
    <cellStyle name="Normal 7 2" xfId="346" xr:uid="{00000000-0005-0000-0000-00005C010000}"/>
    <cellStyle name="Normal 7 2 2" xfId="347" xr:uid="{00000000-0005-0000-0000-00005D010000}"/>
    <cellStyle name="Normal 70" xfId="348" xr:uid="{00000000-0005-0000-0000-00005E010000}"/>
    <cellStyle name="Normal 71" xfId="349" xr:uid="{00000000-0005-0000-0000-00005F010000}"/>
    <cellStyle name="Normal 72" xfId="350" xr:uid="{00000000-0005-0000-0000-000060010000}"/>
    <cellStyle name="Normal 73" xfId="351" xr:uid="{00000000-0005-0000-0000-000061010000}"/>
    <cellStyle name="Normal 74" xfId="352" xr:uid="{00000000-0005-0000-0000-000062010000}"/>
    <cellStyle name="Normal 75" xfId="353" xr:uid="{00000000-0005-0000-0000-000063010000}"/>
    <cellStyle name="Normal 76" xfId="354" xr:uid="{00000000-0005-0000-0000-000064010000}"/>
    <cellStyle name="Normal 77" xfId="355" xr:uid="{00000000-0005-0000-0000-000065010000}"/>
    <cellStyle name="Normal 78" xfId="356" xr:uid="{00000000-0005-0000-0000-000066010000}"/>
    <cellStyle name="Normal 79" xfId="357" xr:uid="{00000000-0005-0000-0000-000067010000}"/>
    <cellStyle name="Normal 8" xfId="358" xr:uid="{00000000-0005-0000-0000-000068010000}"/>
    <cellStyle name="Normal 8 2" xfId="359" xr:uid="{00000000-0005-0000-0000-000069010000}"/>
    <cellStyle name="Normal 80" xfId="360" xr:uid="{00000000-0005-0000-0000-00006A010000}"/>
    <cellStyle name="Normal 81" xfId="361" xr:uid="{00000000-0005-0000-0000-00006B010000}"/>
    <cellStyle name="Normal 82" xfId="362" xr:uid="{00000000-0005-0000-0000-00006C010000}"/>
    <cellStyle name="Normal 83" xfId="363" xr:uid="{00000000-0005-0000-0000-00006D010000}"/>
    <cellStyle name="Normal 84" xfId="364" xr:uid="{00000000-0005-0000-0000-00006E010000}"/>
    <cellStyle name="Normal 85" xfId="365" xr:uid="{00000000-0005-0000-0000-00006F010000}"/>
    <cellStyle name="Normal 86" xfId="366" xr:uid="{00000000-0005-0000-0000-000070010000}"/>
    <cellStyle name="Normal 87" xfId="367" xr:uid="{00000000-0005-0000-0000-000071010000}"/>
    <cellStyle name="Normal 88" xfId="368" xr:uid="{00000000-0005-0000-0000-000072010000}"/>
    <cellStyle name="Normal 89" xfId="369" xr:uid="{00000000-0005-0000-0000-000073010000}"/>
    <cellStyle name="Normal 9" xfId="370" xr:uid="{00000000-0005-0000-0000-000074010000}"/>
    <cellStyle name="Normal 90" xfId="371" xr:uid="{00000000-0005-0000-0000-000075010000}"/>
    <cellStyle name="Normal 91" xfId="372" xr:uid="{00000000-0005-0000-0000-000076010000}"/>
    <cellStyle name="Normal 92" xfId="373" xr:uid="{00000000-0005-0000-0000-000077010000}"/>
    <cellStyle name="Normal 93" xfId="374" xr:uid="{00000000-0005-0000-0000-000078010000}"/>
    <cellStyle name="Normal 94" xfId="375" xr:uid="{00000000-0005-0000-0000-000079010000}"/>
    <cellStyle name="Normal 95" xfId="376" xr:uid="{00000000-0005-0000-0000-00007A010000}"/>
    <cellStyle name="Normal 96" xfId="377" xr:uid="{00000000-0005-0000-0000-00007B010000}"/>
    <cellStyle name="Normal 97" xfId="378" xr:uid="{00000000-0005-0000-0000-00007C010000}"/>
    <cellStyle name="Normal 98" xfId="379" xr:uid="{00000000-0005-0000-0000-00007D010000}"/>
    <cellStyle name="Normal 99" xfId="380" xr:uid="{00000000-0005-0000-0000-00007E010000}"/>
    <cellStyle name="Note 2" xfId="381" xr:uid="{00000000-0005-0000-0000-00007F010000}"/>
    <cellStyle name="pb_page_heading_LS" xfId="382" xr:uid="{00000000-0005-0000-0000-000080010000}"/>
    <cellStyle name="Percen - Style2" xfId="383" xr:uid="{00000000-0005-0000-0000-000081010000}"/>
    <cellStyle name="Percen - Style2 2" xfId="384" xr:uid="{00000000-0005-0000-0000-000082010000}"/>
    <cellStyle name="Percent" xfId="480" builtinId="5"/>
    <cellStyle name="Percent [0%]" xfId="385" xr:uid="{00000000-0005-0000-0000-000084010000}"/>
    <cellStyle name="Percent [0.00%]" xfId="386" xr:uid="{00000000-0005-0000-0000-000085010000}"/>
    <cellStyle name="Percent [2]" xfId="387" xr:uid="{00000000-0005-0000-0000-000086010000}"/>
    <cellStyle name="Percent [2] 2" xfId="388" xr:uid="{00000000-0005-0000-0000-000087010000}"/>
    <cellStyle name="Percent 0%" xfId="389" xr:uid="{00000000-0005-0000-0000-000088010000}"/>
    <cellStyle name="Percent 10" xfId="390" xr:uid="{00000000-0005-0000-0000-000089010000}"/>
    <cellStyle name="Percent 11" xfId="391" xr:uid="{00000000-0005-0000-0000-00008A010000}"/>
    <cellStyle name="Percent 12" xfId="392" xr:uid="{00000000-0005-0000-0000-00008B010000}"/>
    <cellStyle name="Percent 13" xfId="393" xr:uid="{00000000-0005-0000-0000-00008C010000}"/>
    <cellStyle name="Percent 14" xfId="394" xr:uid="{00000000-0005-0000-0000-00008D010000}"/>
    <cellStyle name="Percent 15" xfId="395" xr:uid="{00000000-0005-0000-0000-00008E010000}"/>
    <cellStyle name="Percent 16" xfId="396" xr:uid="{00000000-0005-0000-0000-00008F010000}"/>
    <cellStyle name="Percent 17" xfId="397" xr:uid="{00000000-0005-0000-0000-000090010000}"/>
    <cellStyle name="Percent 18" xfId="398" xr:uid="{00000000-0005-0000-0000-000091010000}"/>
    <cellStyle name="Percent 2" xfId="399" xr:uid="{00000000-0005-0000-0000-000092010000}"/>
    <cellStyle name="Percent 2 2" xfId="400" xr:uid="{00000000-0005-0000-0000-000093010000}"/>
    <cellStyle name="Percent 2 3" xfId="401" xr:uid="{00000000-0005-0000-0000-000094010000}"/>
    <cellStyle name="Percent 3" xfId="402" xr:uid="{00000000-0005-0000-0000-000095010000}"/>
    <cellStyle name="Percent 3 2" xfId="403" xr:uid="{00000000-0005-0000-0000-000096010000}"/>
    <cellStyle name="Percent 4" xfId="404" xr:uid="{00000000-0005-0000-0000-000097010000}"/>
    <cellStyle name="Percent 5" xfId="405" xr:uid="{00000000-0005-0000-0000-000098010000}"/>
    <cellStyle name="Percent 6" xfId="406" xr:uid="{00000000-0005-0000-0000-000099010000}"/>
    <cellStyle name="Percent 7" xfId="407" xr:uid="{00000000-0005-0000-0000-00009A010000}"/>
    <cellStyle name="Percent 8" xfId="408" xr:uid="{00000000-0005-0000-0000-00009B010000}"/>
    <cellStyle name="Percent 9" xfId="409" xr:uid="{00000000-0005-0000-0000-00009C010000}"/>
    <cellStyle name="Pink" xfId="410" xr:uid="{00000000-0005-0000-0000-00009D010000}"/>
    <cellStyle name="Red" xfId="411" xr:uid="{00000000-0005-0000-0000-00009E010000}"/>
    <cellStyle name="Remote" xfId="412" xr:uid="{00000000-0005-0000-0000-00009F010000}"/>
    <cellStyle name="Revenue" xfId="413" xr:uid="{00000000-0005-0000-0000-0000A0010000}"/>
    <cellStyle name="RevList" xfId="414" xr:uid="{00000000-0005-0000-0000-0000A1010000}"/>
    <cellStyle name="RMB" xfId="415" xr:uid="{00000000-0005-0000-0000-0000A2010000}"/>
    <cellStyle name="Rmb [0]" xfId="416" xr:uid="{00000000-0005-0000-0000-0000A3010000}"/>
    <cellStyle name="Rmb [0] 2" xfId="417" xr:uid="{00000000-0005-0000-0000-0000A4010000}"/>
    <cellStyle name="RMB 0.00" xfId="418" xr:uid="{00000000-0005-0000-0000-0000A5010000}"/>
    <cellStyle name="RMB 0.00 2" xfId="419" xr:uid="{00000000-0005-0000-0000-0000A6010000}"/>
    <cellStyle name="RMB 2" xfId="420" xr:uid="{00000000-0005-0000-0000-0000A7010000}"/>
    <cellStyle name="RMB 3" xfId="421" xr:uid="{00000000-0005-0000-0000-0000A8010000}"/>
    <cellStyle name="RMB 4" xfId="422" xr:uid="{00000000-0005-0000-0000-0000A9010000}"/>
    <cellStyle name="RMB 5" xfId="423" xr:uid="{00000000-0005-0000-0000-0000AA010000}"/>
    <cellStyle name="RMB 6" xfId="424" xr:uid="{00000000-0005-0000-0000-0000AB010000}"/>
    <cellStyle name="Special" xfId="425" xr:uid="{00000000-0005-0000-0000-0000AC010000}"/>
    <cellStyle name="Standard_Anpassen der Amortisation" xfId="426" xr:uid="{00000000-0005-0000-0000-0000AD010000}"/>
    <cellStyle name="Style 1" xfId="427" xr:uid="{00000000-0005-0000-0000-0000AE010000}"/>
    <cellStyle name="Style 1 2" xfId="428" xr:uid="{00000000-0005-0000-0000-0000AF010000}"/>
    <cellStyle name="Style 21" xfId="429" xr:uid="{00000000-0005-0000-0000-0000B0010000}"/>
    <cellStyle name="Style 21 2" xfId="430" xr:uid="{00000000-0005-0000-0000-0000B1010000}"/>
    <cellStyle name="Style 22" xfId="431" xr:uid="{00000000-0005-0000-0000-0000B2010000}"/>
    <cellStyle name="Style 22 2" xfId="432" xr:uid="{00000000-0005-0000-0000-0000B3010000}"/>
    <cellStyle name="Style 23" xfId="433" xr:uid="{00000000-0005-0000-0000-0000B4010000}"/>
    <cellStyle name="Style 23 2" xfId="434" xr:uid="{00000000-0005-0000-0000-0000B5010000}"/>
    <cellStyle name="Style 24" xfId="435" xr:uid="{00000000-0005-0000-0000-0000B6010000}"/>
    <cellStyle name="Style 24 2" xfId="436" xr:uid="{00000000-0005-0000-0000-0000B7010000}"/>
    <cellStyle name="Style 25" xfId="437" xr:uid="{00000000-0005-0000-0000-0000B8010000}"/>
    <cellStyle name="Style 25 2" xfId="438" xr:uid="{00000000-0005-0000-0000-0000B9010000}"/>
    <cellStyle name="Style 26" xfId="439" xr:uid="{00000000-0005-0000-0000-0000BA010000}"/>
    <cellStyle name="Style 26 2" xfId="440" xr:uid="{00000000-0005-0000-0000-0000BB010000}"/>
    <cellStyle name="Style 27" xfId="441" xr:uid="{00000000-0005-0000-0000-0000BC010000}"/>
    <cellStyle name="Style 27 2" xfId="442" xr:uid="{00000000-0005-0000-0000-0000BD010000}"/>
    <cellStyle name="Style 28" xfId="443" xr:uid="{00000000-0005-0000-0000-0000BE010000}"/>
    <cellStyle name="Style 28 2" xfId="444" xr:uid="{00000000-0005-0000-0000-0000BF010000}"/>
    <cellStyle name="Style 29" xfId="445" xr:uid="{00000000-0005-0000-0000-0000C0010000}"/>
    <cellStyle name="Style 29 2" xfId="446" xr:uid="{00000000-0005-0000-0000-0000C1010000}"/>
    <cellStyle name="Style 30" xfId="447" xr:uid="{00000000-0005-0000-0000-0000C2010000}"/>
    <cellStyle name="Style 30 2" xfId="448" xr:uid="{00000000-0005-0000-0000-0000C3010000}"/>
    <cellStyle name="Style 31" xfId="449" xr:uid="{00000000-0005-0000-0000-0000C4010000}"/>
    <cellStyle name="Style 31 2" xfId="450" xr:uid="{00000000-0005-0000-0000-0000C5010000}"/>
    <cellStyle name="Style 32" xfId="451" xr:uid="{00000000-0005-0000-0000-0000C6010000}"/>
    <cellStyle name="Style 32 2" xfId="452" xr:uid="{00000000-0005-0000-0000-0000C7010000}"/>
    <cellStyle name="Style 33" xfId="453" xr:uid="{00000000-0005-0000-0000-0000C8010000}"/>
    <cellStyle name="Style 33 2" xfId="454" xr:uid="{00000000-0005-0000-0000-0000C9010000}"/>
    <cellStyle name="Style 34" xfId="455" xr:uid="{00000000-0005-0000-0000-0000CA010000}"/>
    <cellStyle name="Style 35" xfId="456" xr:uid="{00000000-0005-0000-0000-0000CB010000}"/>
    <cellStyle name="Style 36" xfId="457" xr:uid="{00000000-0005-0000-0000-0000CC010000}"/>
    <cellStyle name="Style 39" xfId="458" xr:uid="{00000000-0005-0000-0000-0000CD010000}"/>
    <cellStyle name="Style 39 2" xfId="459" xr:uid="{00000000-0005-0000-0000-0000CE010000}"/>
    <cellStyle name="STYLE1" xfId="460" xr:uid="{00000000-0005-0000-0000-0000CF010000}"/>
    <cellStyle name="STYLE1 2" xfId="461" xr:uid="{00000000-0005-0000-0000-0000D0010000}"/>
    <cellStyle name="STYLE2" xfId="462" xr:uid="{00000000-0005-0000-0000-0000D1010000}"/>
    <cellStyle name="STYLE2 2" xfId="463" xr:uid="{00000000-0005-0000-0000-0000D2010000}"/>
    <cellStyle name="Subtotal" xfId="464" xr:uid="{00000000-0005-0000-0000-0000D3010000}"/>
    <cellStyle name="test a style" xfId="465" xr:uid="{00000000-0005-0000-0000-0000D4010000}"/>
    <cellStyle name="Times New Roman" xfId="466" xr:uid="{00000000-0005-0000-0000-0000D5010000}"/>
    <cellStyle name="Total 2" xfId="467" xr:uid="{00000000-0005-0000-0000-0000D6010000}"/>
    <cellStyle name="Total 3" xfId="468" xr:uid="{00000000-0005-0000-0000-0000D7010000}"/>
    <cellStyle name="Unprot" xfId="469" xr:uid="{00000000-0005-0000-0000-0000D8010000}"/>
    <cellStyle name="Unprot 2" xfId="470" xr:uid="{00000000-0005-0000-0000-0000D9010000}"/>
    <cellStyle name="Unprot$" xfId="471" xr:uid="{00000000-0005-0000-0000-0000DA010000}"/>
    <cellStyle name="Unprot$ 2" xfId="472" xr:uid="{00000000-0005-0000-0000-0000DB010000}"/>
    <cellStyle name="Unprotect" xfId="473" xr:uid="{00000000-0005-0000-0000-0000DC010000}"/>
    <cellStyle name="Value" xfId="474" xr:uid="{00000000-0005-0000-0000-0000DD010000}"/>
    <cellStyle name="Währung [0]_Compiling Utility Macros" xfId="475" xr:uid="{00000000-0005-0000-0000-0000DE010000}"/>
    <cellStyle name="Währung_Compiling Utility Macros" xfId="476" xr:uid="{00000000-0005-0000-0000-0000DF010000}"/>
    <cellStyle name="Yellow" xfId="477" xr:uid="{00000000-0005-0000-0000-0000E0010000}"/>
  </cellStyles>
  <dxfs count="2">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xdr:colOff>
      <xdr:row>12</xdr:row>
      <xdr:rowOff>142875</xdr:rowOff>
    </xdr:from>
    <xdr:to>
      <xdr:col>5</xdr:col>
      <xdr:colOff>1643062</xdr:colOff>
      <xdr:row>16</xdr:row>
      <xdr:rowOff>130968</xdr:rowOff>
    </xdr:to>
    <xdr:sp macro="" textlink="">
      <xdr:nvSpPr>
        <xdr:cNvPr id="2" name="Rectangle 1">
          <a:extLst>
            <a:ext uri="{FF2B5EF4-FFF2-40B4-BE49-F238E27FC236}">
              <a16:creationId xmlns:a16="http://schemas.microsoft.com/office/drawing/2014/main" id="{866AB70F-0886-4E52-AEE2-9FB9F4973E35}"/>
            </a:ext>
          </a:extLst>
        </xdr:cNvPr>
        <xdr:cNvSpPr/>
      </xdr:nvSpPr>
      <xdr:spPr bwMode="auto">
        <a:xfrm>
          <a:off x="9358312" y="2488406"/>
          <a:ext cx="1643063" cy="7739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t> Annual Contract Capacity</a:t>
          </a:r>
          <a:r>
            <a:rPr lang="en-US" sz="1100" b="1" baseline="0"/>
            <a:t> (MW) MUST</a:t>
          </a:r>
          <a:r>
            <a:rPr lang="en-US" sz="1100" b="1"/>
            <a:t> be the annual Qualifying RA Capacity</a:t>
          </a:r>
        </a:p>
      </xdr:txBody>
    </xdr:sp>
    <xdr:clientData/>
  </xdr:twoCellAnchor>
  <xdr:twoCellAnchor>
    <xdr:from>
      <xdr:col>6</xdr:col>
      <xdr:colOff>35719</xdr:colOff>
      <xdr:row>12</xdr:row>
      <xdr:rowOff>11906</xdr:rowOff>
    </xdr:from>
    <xdr:to>
      <xdr:col>8</xdr:col>
      <xdr:colOff>11907</xdr:colOff>
      <xdr:row>16</xdr:row>
      <xdr:rowOff>130968</xdr:rowOff>
    </xdr:to>
    <xdr:sp macro="" textlink="">
      <xdr:nvSpPr>
        <xdr:cNvPr id="4" name="Rectangle 3">
          <a:extLst>
            <a:ext uri="{FF2B5EF4-FFF2-40B4-BE49-F238E27FC236}">
              <a16:creationId xmlns:a16="http://schemas.microsoft.com/office/drawing/2014/main" id="{B383CAB7-5D17-4787-B452-2541C402C600}"/>
            </a:ext>
          </a:extLst>
        </xdr:cNvPr>
        <xdr:cNvSpPr/>
      </xdr:nvSpPr>
      <xdr:spPr bwMode="auto">
        <a:xfrm>
          <a:off x="11072813" y="2357437"/>
          <a:ext cx="2738438" cy="9048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baseline="0">
              <a:effectLst/>
              <a:latin typeface="+mn-lt"/>
              <a:ea typeface="+mn-ea"/>
              <a:cs typeface="+mn-cs"/>
            </a:rPr>
            <a:t>Capacity Type, Annual Contract Capacity and Annual </a:t>
          </a:r>
          <a:r>
            <a:rPr lang="en-US" sz="1100" b="1" baseline="0"/>
            <a:t>Capacity Payment MUST be filled out for the bid to be considered eligible. Other Variable O&amp;M should only be filled out if applicable</a:t>
          </a:r>
          <a:endParaRPr lang="en-US" sz="1100" b="1"/>
        </a:p>
      </xdr:txBody>
    </xdr:sp>
    <xdr:clientData/>
  </xdr:twoCellAnchor>
  <xdr:twoCellAnchor>
    <xdr:from>
      <xdr:col>6</xdr:col>
      <xdr:colOff>0</xdr:colOff>
      <xdr:row>55</xdr:row>
      <xdr:rowOff>47625</xdr:rowOff>
    </xdr:from>
    <xdr:to>
      <xdr:col>6</xdr:col>
      <xdr:colOff>0</xdr:colOff>
      <xdr:row>64</xdr:row>
      <xdr:rowOff>113107</xdr:rowOff>
    </xdr:to>
    <xdr:sp macro="" textlink="">
      <xdr:nvSpPr>
        <xdr:cNvPr id="5" name="Arrow: Right 4">
          <a:extLst>
            <a:ext uri="{FF2B5EF4-FFF2-40B4-BE49-F238E27FC236}">
              <a16:creationId xmlns:a16="http://schemas.microsoft.com/office/drawing/2014/main" id="{8D18BC5E-0B03-477F-96EC-24BDC8A1DB69}"/>
            </a:ext>
          </a:extLst>
        </xdr:cNvPr>
        <xdr:cNvSpPr/>
      </xdr:nvSpPr>
      <xdr:spPr>
        <a:xfrm rot="5400000">
          <a:off x="9834565" y="11822905"/>
          <a:ext cx="1779982" cy="51792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1857375</xdr:colOff>
      <xdr:row>54</xdr:row>
      <xdr:rowOff>119062</xdr:rowOff>
    </xdr:from>
    <xdr:to>
      <xdr:col>4</xdr:col>
      <xdr:colOff>2321719</xdr:colOff>
      <xdr:row>64</xdr:row>
      <xdr:rowOff>35719</xdr:rowOff>
    </xdr:to>
    <xdr:sp macro="" textlink="">
      <xdr:nvSpPr>
        <xdr:cNvPr id="3" name="Arrow: Down 2">
          <a:extLst>
            <a:ext uri="{FF2B5EF4-FFF2-40B4-BE49-F238E27FC236}">
              <a16:creationId xmlns:a16="http://schemas.microsoft.com/office/drawing/2014/main" id="{2CCA719D-95AF-485E-B0FF-958FDC99261B}"/>
            </a:ext>
          </a:extLst>
        </xdr:cNvPr>
        <xdr:cNvSpPr/>
      </xdr:nvSpPr>
      <xdr:spPr bwMode="auto">
        <a:xfrm>
          <a:off x="8441531" y="11072812"/>
          <a:ext cx="464344" cy="1821657"/>
        </a:xfrm>
        <a:prstGeom prst="downArrow">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xdr:colOff>
      <xdr:row>12</xdr:row>
      <xdr:rowOff>142875</xdr:rowOff>
    </xdr:from>
    <xdr:to>
      <xdr:col>5</xdr:col>
      <xdr:colOff>1643062</xdr:colOff>
      <xdr:row>16</xdr:row>
      <xdr:rowOff>130968</xdr:rowOff>
    </xdr:to>
    <xdr:sp macro="" textlink="">
      <xdr:nvSpPr>
        <xdr:cNvPr id="2" name="Rectangle 1">
          <a:extLst>
            <a:ext uri="{FF2B5EF4-FFF2-40B4-BE49-F238E27FC236}">
              <a16:creationId xmlns:a16="http://schemas.microsoft.com/office/drawing/2014/main" id="{9BE681D0-BE10-49DF-B674-FEDD5A573EEE}"/>
            </a:ext>
          </a:extLst>
        </xdr:cNvPr>
        <xdr:cNvSpPr/>
      </xdr:nvSpPr>
      <xdr:spPr bwMode="auto">
        <a:xfrm>
          <a:off x="9363074" y="2476500"/>
          <a:ext cx="1643063" cy="76914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t> Annual Contract Capacity</a:t>
          </a:r>
          <a:r>
            <a:rPr lang="en-US" sz="1100" b="1" baseline="0"/>
            <a:t> (MW) MUST</a:t>
          </a:r>
          <a:r>
            <a:rPr lang="en-US" sz="1100" b="1"/>
            <a:t> be the annual Qualifying RA Capacity</a:t>
          </a:r>
        </a:p>
      </xdr:txBody>
    </xdr:sp>
    <xdr:clientData/>
  </xdr:twoCellAnchor>
  <xdr:twoCellAnchor>
    <xdr:from>
      <xdr:col>6</xdr:col>
      <xdr:colOff>35719</xdr:colOff>
      <xdr:row>12</xdr:row>
      <xdr:rowOff>11906</xdr:rowOff>
    </xdr:from>
    <xdr:to>
      <xdr:col>8</xdr:col>
      <xdr:colOff>11907</xdr:colOff>
      <xdr:row>16</xdr:row>
      <xdr:rowOff>130968</xdr:rowOff>
    </xdr:to>
    <xdr:sp macro="" textlink="">
      <xdr:nvSpPr>
        <xdr:cNvPr id="3" name="Rectangle 2">
          <a:extLst>
            <a:ext uri="{FF2B5EF4-FFF2-40B4-BE49-F238E27FC236}">
              <a16:creationId xmlns:a16="http://schemas.microsoft.com/office/drawing/2014/main" id="{0E4BA42F-C4CC-4C84-BF95-23E0E5E02514}"/>
            </a:ext>
          </a:extLst>
        </xdr:cNvPr>
        <xdr:cNvSpPr/>
      </xdr:nvSpPr>
      <xdr:spPr bwMode="auto">
        <a:xfrm>
          <a:off x="11075194" y="2345531"/>
          <a:ext cx="2738438" cy="90011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baseline="0">
              <a:effectLst/>
              <a:latin typeface="+mn-lt"/>
              <a:ea typeface="+mn-ea"/>
              <a:cs typeface="+mn-cs"/>
            </a:rPr>
            <a:t>Capacity Type, Annual Contract Capacity and Annual </a:t>
          </a:r>
          <a:r>
            <a:rPr lang="en-US" sz="1100" b="1" baseline="0"/>
            <a:t>Revenue Requirement MUST be filled out for the bid to be considered eligible. Other Variable O&amp;M should only be filled out if applicable</a:t>
          </a:r>
          <a:endParaRPr lang="en-US" sz="1100" b="1"/>
        </a:p>
      </xdr:txBody>
    </xdr:sp>
    <xdr:clientData/>
  </xdr:twoCellAnchor>
  <xdr:twoCellAnchor>
    <xdr:from>
      <xdr:col>6</xdr:col>
      <xdr:colOff>0</xdr:colOff>
      <xdr:row>55</xdr:row>
      <xdr:rowOff>47625</xdr:rowOff>
    </xdr:from>
    <xdr:to>
      <xdr:col>6</xdr:col>
      <xdr:colOff>0</xdr:colOff>
      <xdr:row>64</xdr:row>
      <xdr:rowOff>113107</xdr:rowOff>
    </xdr:to>
    <xdr:sp macro="" textlink="">
      <xdr:nvSpPr>
        <xdr:cNvPr id="4" name="Arrow: Right 3">
          <a:extLst>
            <a:ext uri="{FF2B5EF4-FFF2-40B4-BE49-F238E27FC236}">
              <a16:creationId xmlns:a16="http://schemas.microsoft.com/office/drawing/2014/main" id="{3582DF73-0961-4259-BD81-50AF4C3F078D}"/>
            </a:ext>
          </a:extLst>
        </xdr:cNvPr>
        <xdr:cNvSpPr/>
      </xdr:nvSpPr>
      <xdr:spPr>
        <a:xfrm rot="5400000">
          <a:off x="10149484" y="12062816"/>
          <a:ext cx="1779982" cy="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FC40"/>
  <sheetViews>
    <sheetView showGridLines="0" showRowColHeaders="0" tabSelected="1" zoomScale="90" zoomScaleNormal="90" workbookViewId="0">
      <extLst>
        <ext xmlns:xlsdti="http://schemas.microsoft.com/office/spreadsheetml/2023/showDataTypeIcons" uri="{77bfe23e-c014-4d31-8a63-9c772dbf06b6}">
          <xlsdti:showDataTypeIcons visible="0"/>
        </ext>
      </extLst>
    </sheetView>
  </sheetViews>
  <sheetFormatPr defaultColWidth="0" defaultRowHeight="15" zeroHeight="1"/>
  <cols>
    <col min="1" max="1" width="4.140625" style="32" customWidth="1"/>
    <col min="2" max="2" width="23.28515625" style="32" customWidth="1"/>
    <col min="3" max="3" width="18.5703125" style="32" customWidth="1"/>
    <col min="4" max="5" width="9.140625" style="32" customWidth="1"/>
    <col min="6" max="6" width="17.42578125" style="32" customWidth="1"/>
    <col min="7" max="7" width="4.5703125" style="32" customWidth="1"/>
    <col min="8" max="10" width="9.140625" style="32" customWidth="1"/>
    <col min="11" max="11" width="3.5703125" style="32" customWidth="1"/>
    <col min="12" max="12" width="9.140625" style="32" customWidth="1"/>
    <col min="13" max="13" width="19.140625" style="32" customWidth="1"/>
    <col min="14" max="16383" width="1.5703125" hidden="1"/>
    <col min="16384" max="16384" width="3" hidden="1"/>
  </cols>
  <sheetData>
    <row r="1" spans="2:13">
      <c r="J1" s="36" t="s">
        <v>0</v>
      </c>
    </row>
    <row r="2" spans="2:13"/>
    <row r="3" spans="2:13" ht="28.5">
      <c r="B3" s="37" t="s">
        <v>181</v>
      </c>
      <c r="F3" s="56"/>
    </row>
    <row r="4" spans="2:13">
      <c r="B4" t="s">
        <v>204</v>
      </c>
    </row>
    <row r="5" spans="2:13"/>
    <row r="6" spans="2:13"/>
    <row r="7" spans="2:13" ht="14.45" customHeight="1">
      <c r="B7" s="113" t="s">
        <v>186</v>
      </c>
      <c r="C7" s="114"/>
      <c r="D7" s="114"/>
      <c r="E7" s="114"/>
      <c r="F7" s="114"/>
      <c r="G7" s="114"/>
      <c r="H7" s="114"/>
      <c r="I7" s="114"/>
      <c r="J7" s="115"/>
    </row>
    <row r="8" spans="2:13">
      <c r="B8" s="116"/>
      <c r="C8" s="117"/>
      <c r="D8" s="117"/>
      <c r="E8" s="117"/>
      <c r="F8" s="117"/>
      <c r="G8" s="117"/>
      <c r="H8" s="117"/>
      <c r="I8" s="117"/>
      <c r="J8" s="118"/>
    </row>
    <row r="9" spans="2:13">
      <c r="B9" s="116"/>
      <c r="C9" s="117"/>
      <c r="D9" s="117"/>
      <c r="E9" s="117"/>
      <c r="F9" s="117"/>
      <c r="G9" s="117"/>
      <c r="H9" s="117"/>
      <c r="I9" s="117"/>
      <c r="J9" s="118"/>
    </row>
    <row r="10" spans="2:13">
      <c r="B10" s="116"/>
      <c r="C10" s="117"/>
      <c r="D10" s="117"/>
      <c r="E10" s="117"/>
      <c r="F10" s="117"/>
      <c r="G10" s="117"/>
      <c r="H10" s="117"/>
      <c r="I10" s="117"/>
      <c r="J10" s="118"/>
    </row>
    <row r="11" spans="2:13">
      <c r="B11" s="119"/>
      <c r="C11" s="120"/>
      <c r="D11" s="120"/>
      <c r="E11" s="120"/>
      <c r="F11" s="120"/>
      <c r="G11" s="120"/>
      <c r="H11" s="120"/>
      <c r="I11" s="120"/>
      <c r="J11" s="121"/>
    </row>
    <row r="12" spans="2:13"/>
    <row r="13" spans="2:13" ht="15" customHeight="1">
      <c r="B13" s="39"/>
    </row>
    <row r="14" spans="2:13">
      <c r="B14" s="39" t="s">
        <v>1</v>
      </c>
      <c r="M14" s="57" t="s">
        <v>2</v>
      </c>
    </row>
    <row r="15" spans="2:13">
      <c r="B15" s="49" t="s">
        <v>3</v>
      </c>
    </row>
    <row r="16" spans="2:13">
      <c r="B16" s="50" t="s">
        <v>4</v>
      </c>
    </row>
    <row r="17" spans="2:3">
      <c r="B17" s="51" t="s">
        <v>5</v>
      </c>
    </row>
    <row r="18" spans="2:3"/>
    <row r="19" spans="2:3">
      <c r="B19" s="33" t="s">
        <v>6</v>
      </c>
    </row>
    <row r="20" spans="2:3">
      <c r="B20" s="52" t="s">
        <v>7</v>
      </c>
    </row>
    <row r="21" spans="2:3">
      <c r="B21" s="52" t="s">
        <v>185</v>
      </c>
    </row>
    <row r="22" spans="2:3">
      <c r="B22" s="52" t="s">
        <v>198</v>
      </c>
    </row>
    <row r="23" spans="2:3">
      <c r="B23" s="52" t="s">
        <v>188</v>
      </c>
    </row>
    <row r="24" spans="2:3">
      <c r="B24" s="52" t="s">
        <v>8</v>
      </c>
    </row>
    <row r="25" spans="2:3"/>
    <row r="26" spans="2:3">
      <c r="B26" s="33" t="s">
        <v>125</v>
      </c>
    </row>
    <row r="27" spans="2:3">
      <c r="B27" s="53" t="s">
        <v>126</v>
      </c>
    </row>
    <row r="28" spans="2:3">
      <c r="B28" s="54" t="s">
        <v>127</v>
      </c>
      <c r="C28" s="55" t="str">
        <f>IF(
    OR(
        '2. Contact Information'!C10 = "",
        '2. Contact Information'!C11 = "",
        '2. Contact Information'!C12 = "",
        '2. Contact Information'!C13 = "",
        '2. Contact Information'!C14 = "",
        '2. Contact Information'!C17 = "",
        '2. Contact Information'!C18 = "",
        '2. Contact Information'!C19 = "",
        '2. Contact Information'!C20 = "",
        '2. Contact Information'!C21 = "",
        '2. Contact Information'!C24 = "",
        '2. Contact Information'!C26 = "",
        '2. Contact Information'!C27 = "",
        '2. Contact Information'!C28 = "",
        '2. Contact Information'!C32 = "",
        '2. Contact Information'!C33 = "",
        '2. Contact Information'!C34 = ""
    ),
    "Incomplete",
    "Complete"
)</f>
        <v>Incomplete</v>
      </c>
    </row>
    <row r="29" spans="2:3">
      <c r="B29" s="54" t="s">
        <v>22</v>
      </c>
      <c r="C29" s="55" t="str">
        <f>IF(
    OR(
        '3. Project Description'!C9 = "",
        '3. Project Description'!C10 = "",
        '3. Project Description'!C11 = "",
        '3. Project Description'!C12 = "",
        '3. Project Description'!C13 = "",
        '3. Project Description'!C14 = "",
        '3. Project Description'!C17 = "",
        '3. Project Description'!C18 = "",
        '3. Project Description'!C19 = "",
        '3. Project Description'!C23 = "",
        '3. Project Description'!C26 = "",
        '3. Project Description'!C27 = "",
        '3. Project Description'!C28 = "",
        '3. Project Description'!C29 = "",
        AND('3. Project Description'!C29 = "Other", '3. Project Description'!C30 = ""),
        AND('3. Project Description'!C29 = "Import RA, Requiring LSE MIC", '3. Project Description'!C31 = ""),
        '3. Project Description'!C32 = "",
        '3. Project Description'!C33 = "",
        '3. Project Description'!C34 = "",
        '3. Project Description'!C35 = "",
        '3. Project Description'!C37 = "",
        '3. Project Description'!C38 = "",
        '3. Project Description'!C40 = "",
        '3. Project Description'!C41 = "",
        '3. Project Description'!C42 = "",
        '3. Project Description'!B45 = ""
    ),
    "Incomplete",
    "Complete"
)</f>
        <v>Incomplete</v>
      </c>
    </row>
    <row r="30" spans="2:3">
      <c r="B30" s="54" t="s">
        <v>199</v>
      </c>
      <c r="C30" s="55" t="str">
        <f>IF('3. Project Description'!C14="UOG", "Complete",
IF(
    OR(
        '4A. Pricing - PPA'!C11 = "",
        '4A. Pricing - PPA'!C12 = "",
        '4A. Pricing - PPA'!L31 = "",
        '4A. Pricing - PPA'!L32 = "",
        '4A. Pricing - PPA'!L33 = "",
        MAX(
IF('3. Project Description'!C40="",0,IF(AND('4A. Pricing - PPA'!B19&lt;&gt;"",OR('4A. Pricing - PPA'!E19="",'4A. Pricing - PPA'!F19="",'4A. Pricing - PPA'!G19="")),1,0)),
IF('3. Project Description'!C40="",0,IF(AND('4A. Pricing - PPA'!B20&lt;&gt;"",OR('4A. Pricing - PPA'!E20="",'4A. Pricing - PPA'!F20="",'4A. Pricing - PPA'!G20="")),1,0)),
IF('3. Project Description'!C40="",0,IF(AND('4A. Pricing - PPA'!B21&lt;&gt;"",OR('4A. Pricing - PPA'!E21="",'4A. Pricing - PPA'!F21="",'4A. Pricing - PPA'!G21="")),1,0)),
IF('3. Project Description'!C40="",0,IF(AND('4A. Pricing - PPA'!B22&lt;&gt;"",OR('4A. Pricing - PPA'!E22="",'4A. Pricing - PPA'!F22="",'4A. Pricing - PPA'!G22="")),1,0)),
IF('3. Project Description'!C40="",0,IF(AND('4A. Pricing - PPA'!B23&lt;&gt;"",OR('4A. Pricing - PPA'!E23="",'4A. Pricing - PPA'!F23="",'4A. Pricing - PPA'!G23="")),1,0)),
IF('3. Project Description'!C40="",0,IF(AND('4A. Pricing - PPA'!B24&lt;&gt;"",OR('4A. Pricing - PPA'!E24="",'4A. Pricing - PPA'!F24="",'4A. Pricing - PPA'!G24="")),1,0)),
IF('3. Project Description'!C40="",0,IF(AND('4A. Pricing - PPA'!B25&lt;&gt;"",OR('4A. Pricing - PPA'!E25="",'4A. Pricing - PPA'!F25="",'4A. Pricing - PPA'!G25="")),1,0)),
IF('3. Project Description'!C40="",0,IF(AND('4A. Pricing - PPA'!B26&lt;&gt;"",OR('4A. Pricing - PPA'!E26="",'4A. Pricing - PPA'!F26="",'4A. Pricing - PPA'!G26="")),1,0)),
IF('3. Project Description'!C40="",0,IF(AND('4A. Pricing - PPA'!B27&lt;&gt;"",OR('4A. Pricing - PPA'!E27="",'4A. Pricing - PPA'!F27="",'4A. Pricing - PPA'!G27="")),1,0)),
IF('3. Project Description'!C40="",0,IF(AND('4A. Pricing - PPA'!B28&lt;&gt;"",OR('4A. Pricing - PPA'!E28="",'4A. Pricing - PPA'!F28="",'4A. Pricing - PPA'!G28="")),1,0)),
IF('3. Project Description'!C40="",0,IF(AND('4A. Pricing - PPA'!B29&lt;&gt;"",OR('4A. Pricing - PPA'!E29="",'4A. Pricing - PPA'!F29="",'4A. Pricing - PPA'!G29="")),1,0)),
IF('3. Project Description'!C40="",0,IF(AND('4A. Pricing - PPA'!B30&lt;&gt;"",OR('4A. Pricing - PPA'!E30="",'4A. Pricing - PPA'!F30="",'4A. Pricing - PPA'!G30="")),1,0)),
IF('3. Project Description'!C40="",0,IF(AND('4A. Pricing - PPA'!B31&lt;&gt;"",OR('4A. Pricing - PPA'!E31="",'4A. Pricing - PPA'!F31="",'4A. Pricing - PPA'!G31="")),1,0)),
IF('3. Project Description'!C40="",0,IF(AND('4A. Pricing - PPA'!B32&lt;&gt;"",OR('4A. Pricing - PPA'!E32="",'4A. Pricing - PPA'!F32="",'4A. Pricing - PPA'!G32="")),1,0)),
IF('3. Project Description'!C40="",0,IF(AND('4A. Pricing - PPA'!B33&lt;&gt;"",OR('4A. Pricing - PPA'!E33="",'4A. Pricing - PPA'!F33="",'4A. Pricing - PPA'!G33="")),1,0)),
IF('3. Project Description'!C40="",0,IF(AND('4A. Pricing - PPA'!B34&lt;&gt;"",OR('4A. Pricing - PPA'!E34="",'4A. Pricing - PPA'!F34="",'4A. Pricing - PPA'!G34="")),1,0)),
IF('3. Project Description'!C40="",0,IF(AND('4A. Pricing - PPA'!B35&lt;&gt;"",OR('4A. Pricing - PPA'!E35="",'4A. Pricing - PPA'!F35="",'4A. Pricing - PPA'!G35="")),1,0)),
IF('3. Project Description'!C40="",0,IF(AND('4A. Pricing - PPA'!B36&lt;&gt;"",OR('4A. Pricing - PPA'!E36="",'4A. Pricing - PPA'!F36="",'4A. Pricing - PPA'!G36="")),1,0)),
IF('3. Project Description'!C40="",0,IF(AND('4A. Pricing - PPA'!B37&lt;&gt;"",OR('4A. Pricing - PPA'!E37="",'4A. Pricing - PPA'!F37="",'4A. Pricing - PPA'!G37="")),1,0)),
IF('3. Project Description'!C40="",0,IF(AND('4A. Pricing - PPA'!B38&lt;&gt;"",OR('4A. Pricing - PPA'!E38="",'4A. Pricing - PPA'!F38="",'4A. Pricing - PPA'!G38="")),1,0)),
IF('3. Project Description'!C40="",0,IF(AND('4A. Pricing - PPA'!B39&lt;&gt;"",OR('4A. Pricing - PPA'!E39="",'4A. Pricing - PPA'!F39="",'4A. Pricing - PPA'!G39="")),1,0)),
IF('3. Project Description'!C40="",0,IF(AND('4A. Pricing - PPA'!B40&lt;&gt;"",OR('4A. Pricing - PPA'!E40="",'4A. Pricing - PPA'!F40="",'4A. Pricing - PPA'!G40="")),1,0)),
IF('3. Project Description'!C40="",0,IF(AND('4A. Pricing - PPA'!B41&lt;&gt;"",OR('4A. Pricing - PPA'!E41="",'4A. Pricing - PPA'!F41="",'4A. Pricing - PPA'!G41="")),1,0)),
IF('3. Project Description'!C40="",0,IF(AND('4A. Pricing - PPA'!B42&lt;&gt;"",OR('4A. Pricing - PPA'!E42="",'4A. Pricing - PPA'!F42="",'4A. Pricing - PPA'!G42="")),1,0)),
IF('3. Project Description'!C40="",0,IF(AND('4A. Pricing - PPA'!B43&lt;&gt;"",OR('4A. Pricing - PPA'!E43="",'4A. Pricing - PPA'!F43="",'4A. Pricing - PPA'!G43="")),1,0)),
IF('3. Project Description'!C40="",0,IF(AND('4A. Pricing - PPA'!B44&lt;&gt;"",OR('4A. Pricing - PPA'!E44="",'4A. Pricing - PPA'!F44="",'4A. Pricing - PPA'!G44="")),1,0)),
IF('3. Project Description'!C40="",0,IF(AND('4A. Pricing - PPA'!B45&lt;&gt;"",OR('4A. Pricing - PPA'!E45="",'4A. Pricing - PPA'!F45="",'4A. Pricing - PPA'!G45="")),1,0)),
IF('3. Project Description'!C40="",0,IF(AND('4A. Pricing - PPA'!B46&lt;&gt;"",OR('4A. Pricing - PPA'!E46="",'4A. Pricing - PPA'!F46="",'4A. Pricing - PPA'!G46="")),1,0)),
IF('3. Project Description'!C40="",0,IF(AND('4A. Pricing - PPA'!B47&lt;&gt;"",OR('4A. Pricing - PPA'!E47="",'4A. Pricing - PPA'!F47="",'4A. Pricing - PPA'!G47="")),1,0)),
IF('3. Project Description'!C40="",0,IF(AND('4A. Pricing - PPA'!B48&lt;&gt;"",OR('4A. Pricing - PPA'!E48="",'4A. Pricing - PPA'!F48="",'4A. Pricing - PPA'!G48="")),1,0)),
)&gt;0),"Incomplete", "Complete")
)</f>
        <v>Incomplete</v>
      </c>
    </row>
    <row r="31" spans="2:3">
      <c r="B31" s="54" t="s">
        <v>200</v>
      </c>
      <c r="C31" s="55" t="str">
        <f>IF('3. Project Description'!C14="PPA", "Complete",
IF(
    OR(
        '4B. Pricing - UOG'!C11 = "",
        '4B. Pricing - UOG'!C12 = "",
        '4B. Pricing - UOG'!L31 = "",
        '4B. Pricing - UOG'!L32 = "",
        '4B. Pricing - UOG'!L33 = "",
        MAX(
IF('3. Project Description'!C40="",0,IF(AND('4B. Pricing - UOG'!B19&lt;&gt;"",OR('4B. Pricing - UOG'!E19="",'4B. Pricing - UOG'!F19="",'4B. Pricing - UOG'!G19="")),1,0)),
IF('3. Project Description'!C40="",0,IF(AND('4B. Pricing - UOG'!B20&lt;&gt;"",OR('4B. Pricing - UOG'!E20="",'4B. Pricing - UOG'!F20="",'4B. Pricing - UOG'!G20="")),1,0)),
IF('3. Project Description'!C40="",0,IF(AND('4B. Pricing - UOG'!B21&lt;&gt;"",OR('4B. Pricing - UOG'!E21="",'4B. Pricing - UOG'!F21="",'4B. Pricing - UOG'!G21="")),1,0)),
IF('3. Project Description'!C40="",0,IF(AND('4B. Pricing - UOG'!B22&lt;&gt;"",OR('4B. Pricing - UOG'!E22="",'4B. Pricing - UOG'!F22="",'4B. Pricing - UOG'!G22="")),1,0)),
IF('3. Project Description'!C40="",0,IF(AND('4B. Pricing - UOG'!B23&lt;&gt;"",OR('4B. Pricing - UOG'!E23="",'4B. Pricing - UOG'!F23="",'4B. Pricing - UOG'!G23="")),1,0)),
IF('3. Project Description'!C40="",0,IF(AND('4B. Pricing - UOG'!B24&lt;&gt;"",OR('4B. Pricing - UOG'!E24="",'4B. Pricing - UOG'!F24="",'4B. Pricing - UOG'!G24="")),1,0)),
IF('3. Project Description'!C40="",0,IF(AND('4B. Pricing - UOG'!B25&lt;&gt;"",OR('4B. Pricing - UOG'!E25="",'4B. Pricing - UOG'!F25="",'4B. Pricing - UOG'!G25="")),1,0)),
IF('3. Project Description'!C40="",0,IF(AND('4B. Pricing - UOG'!B26&lt;&gt;"",OR('4B. Pricing - UOG'!E26="",'4B. Pricing - UOG'!F26="",'4B. Pricing - UOG'!G26="")),1,0)),
IF('3. Project Description'!C40="",0,IF(AND('4B. Pricing - UOG'!B27&lt;&gt;"",OR('4B. Pricing - UOG'!E27="",'4B. Pricing - UOG'!F27="",'4B. Pricing - UOG'!G27="")),1,0)),
IF('3. Project Description'!C40="",0,IF(AND('4B. Pricing - UOG'!B28&lt;&gt;"",OR('4B. Pricing - UOG'!E28="",'4B. Pricing - UOG'!F28="",'4B. Pricing - UOG'!G28="")),1,0)),
IF('3. Project Description'!C40="",0,IF(AND('4B. Pricing - UOG'!B29&lt;&gt;"",OR('4B. Pricing - UOG'!E29="",'4B. Pricing - UOG'!F29="",'4B. Pricing - UOG'!G29="")),1,0)),
IF('3. Project Description'!C40="",0,IF(AND('4B. Pricing - UOG'!B30&lt;&gt;"",OR('4B. Pricing - UOG'!E30="",'4B. Pricing - UOG'!F30="",'4B. Pricing - UOG'!G30="")),1,0)),
IF('3. Project Description'!C40="",0,IF(AND('4B. Pricing - UOG'!B31&lt;&gt;"",OR('4B. Pricing - UOG'!E31="",'4B. Pricing - UOG'!F31="",'4B. Pricing - UOG'!G31="")),1,0)),
IF('3. Project Description'!C40="",0,IF(AND('4B. Pricing - UOG'!B32&lt;&gt;"",OR('4B. Pricing - UOG'!E32="",'4B. Pricing - UOG'!F32="",'4B. Pricing - UOG'!G32="")),1,0)),
IF('3. Project Description'!C40="",0,IF(AND('4B. Pricing - UOG'!B33&lt;&gt;"",OR('4B. Pricing - UOG'!E33="",'4B. Pricing - UOG'!F33="",'4B. Pricing - UOG'!G33="")),1,0)),
IF('3. Project Description'!C40="",0,IF(AND('4B. Pricing - UOG'!B34&lt;&gt;"",OR('4B. Pricing - UOG'!E34="",'4B. Pricing - UOG'!F34="",'4B. Pricing - UOG'!G34="")),1,0)),
IF('3. Project Description'!C40="",0,IF(AND('4B. Pricing - UOG'!B35&lt;&gt;"",OR('4B. Pricing - UOG'!E35="",'4B. Pricing - UOG'!F35="",'4B. Pricing - UOG'!G35="")),1,0)),
IF('3. Project Description'!C40="",0,IF(AND('4B. Pricing - UOG'!B36&lt;&gt;"",OR('4B. Pricing - UOG'!E36="",'4B. Pricing - UOG'!F36="",'4B. Pricing - UOG'!G36="")),1,0)),
IF('3. Project Description'!C40="",0,IF(AND('4B. Pricing - UOG'!B37&lt;&gt;"",OR('4B. Pricing - UOG'!E37="",'4B. Pricing - UOG'!F37="",'4B. Pricing - UOG'!G37="")),1,0)),
IF('3. Project Description'!C40="",0,IF(AND('4B. Pricing - UOG'!B38&lt;&gt;"",OR('4B. Pricing - UOG'!E38="",'4B. Pricing - UOG'!F38="",'4B. Pricing - UOG'!G38="")),1,0)),
IF('3. Project Description'!C40="",0,IF(AND('4B. Pricing - UOG'!B39&lt;&gt;"",OR('4B. Pricing - UOG'!E39="",'4B. Pricing - UOG'!F39="",'4B. Pricing - UOG'!G39="")),1,0)),
IF('3. Project Description'!C40="",0,IF(AND('4B. Pricing - UOG'!B40&lt;&gt;"",OR('4B. Pricing - UOG'!E40="",'4B. Pricing - UOG'!F40="",'4B. Pricing - UOG'!G40="")),1,0)),
IF('3. Project Description'!C40="",0,IF(AND('4B. Pricing - UOG'!B41&lt;&gt;"",OR('4B. Pricing - UOG'!E41="",'4B. Pricing - UOG'!F41="",'4B. Pricing - UOG'!G41="")),1,0)),
IF('3. Project Description'!C40="",0,IF(AND('4B. Pricing - UOG'!B42&lt;&gt;"",OR('4B. Pricing - UOG'!E42="",'4B. Pricing - UOG'!F42="",'4B. Pricing - UOG'!G42="")),1,0)),
IF('3. Project Description'!C40="",0,IF(AND('4B. Pricing - UOG'!B43&lt;&gt;"",OR('4B. Pricing - UOG'!E43="",'4B. Pricing - UOG'!F43="",'4B. Pricing - UOG'!G43="")),1,0)),
IF('3. Project Description'!C40="",0,IF(AND('4B. Pricing - UOG'!B44&lt;&gt;"",OR('4B. Pricing - UOG'!E44="",'4B. Pricing - UOG'!F44="",'4B. Pricing - UOG'!G44="")),1,0)),
IF('3. Project Description'!C40="",0,IF(AND('4B. Pricing - UOG'!B45&lt;&gt;"",OR('4B. Pricing - UOG'!E45="",'4B. Pricing - UOG'!F45="",'4B. Pricing - UOG'!G45="")),1,0)),
IF('3. Project Description'!C40="",0,IF(AND('4B. Pricing - UOG'!B46&lt;&gt;"",OR('4B. Pricing - UOG'!E46="",'4B. Pricing - UOG'!F46="",'4B. Pricing - UOG'!G46="")),1,0)),
IF('3. Project Description'!C40="",0,IF(AND('4B. Pricing - UOG'!B47&lt;&gt;"",OR('4B. Pricing - UOG'!E47="",'4B. Pricing - UOG'!F47="",'4B. Pricing - UOG'!G47="")),1,0)),
IF('3. Project Description'!C40="",0,IF(AND('4B. Pricing - UOG'!B48&lt;&gt;"",OR('4B. Pricing - UOG'!E48="",'4B. Pricing - UOG'!F48="",'4B. Pricing - UOG'!G48="")),1,0)),
)&gt;0),"Incomplete", "Complete")
)</f>
        <v>Incomplete</v>
      </c>
    </row>
    <row r="32" spans="2:3">
      <c r="B32" s="54" t="s">
        <v>161</v>
      </c>
      <c r="C32" s="55" t="str">
        <f>IF(
    OR(
    '5. Storage Constraints'!C12="",
    '5. Storage Constraints'!C13="",
    '5. Storage Constraints'!C26="",
    '5. Storage Constraints'!C27="",
    '5. Storage Constraints'!C28="",
    '5. Storage Constraints'!C29="",
    '5. Storage Constraints'!C33="",
    '5. Storage Constraints'!G15="",
    '5. Storage Constraints'!G16="",
    '5. Storage Constraints'!G17="",
    '5. Storage Constraints'!G18="",
    '5. Storage Constraints'!G19="",
    '5. Storage Constraints'!G20="",
    '5. Storage Constraints'!G21=""
),
"Incomplete","Complete")</f>
        <v>Incomplete</v>
      </c>
    </row>
    <row r="33" spans="2:2">
      <c r="B33" s="33"/>
    </row>
    <row r="34" spans="2:2" ht="15" hidden="1" customHeight="1"/>
    <row r="35" spans="2:2" ht="15" hidden="1" customHeight="1"/>
    <row r="36" spans="2:2" ht="15" hidden="1" customHeight="1"/>
    <row r="37" spans="2:2" ht="15" hidden="1" customHeight="1"/>
    <row r="38" spans="2:2" ht="15" hidden="1" customHeight="1"/>
    <row r="39" spans="2:2" ht="15" hidden="1" customHeight="1"/>
    <row r="40" spans="2:2"/>
  </sheetData>
  <sheetProtection algorithmName="SHA-512" hashValue="9v8QYKZl8xan+au6bgPkmx09DJK7a/eo6afBIMV+4N9SSpyjCN156o/PKqZk90b2X68IrgcDtP/NrdvdNWrS3Q==" saltValue="D5sw5Z0eeN3So6QdufAErA==" spinCount="100000" sheet="1" objects="1" scenarios="1"/>
  <mergeCells count="1">
    <mergeCell ref="B7:J11"/>
  </mergeCells>
  <phoneticPr fontId="68" type="noConversion"/>
  <conditionalFormatting sqref="C28:C32">
    <cfRule type="expression" dxfId="1" priority="1">
      <formula>C28="Complete"</formula>
    </cfRule>
    <cfRule type="expression" dxfId="0" priority="2">
      <formula>C28="Incomplete"</formula>
    </cfRule>
  </conditionalFormatting>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ED6D-A01C-4E5E-9983-509CEED4FECB}">
  <dimension ref="A1:N35"/>
  <sheetViews>
    <sheetView showGridLines="0" showRowColHeaders="0" zoomScale="90" zoomScaleNormal="90" workbookViewId="0"/>
  </sheetViews>
  <sheetFormatPr defaultColWidth="0" defaultRowHeight="15" customHeight="1" zeroHeight="1"/>
  <cols>
    <col min="1" max="1" width="3" style="32" customWidth="1"/>
    <col min="2" max="2" width="68" style="32" customWidth="1"/>
    <col min="3" max="3" width="41.85546875" style="32" customWidth="1"/>
    <col min="4" max="4" width="3.28515625" style="32" customWidth="1"/>
    <col min="5" max="13" width="0" style="32" hidden="1" customWidth="1"/>
    <col min="14" max="14" width="0" style="32" hidden="1"/>
    <col min="15" max="16383" width="9.140625" style="32" hidden="1"/>
    <col min="16384" max="16384" width="9.140625" style="32" hidden="1" customWidth="1"/>
  </cols>
  <sheetData>
    <row r="1" spans="2:3">
      <c r="C1" s="36" t="s">
        <v>9</v>
      </c>
    </row>
    <row r="2" spans="2:3"/>
    <row r="3" spans="2:3" ht="28.5">
      <c r="B3" s="37" t="str">
        <f>'1. Instructions'!B3</f>
        <v>Standalone Energy Storage System (ESS) Products Offer Form</v>
      </c>
    </row>
    <row r="4" spans="2:3" ht="15.75">
      <c r="B4" s="38" t="str">
        <f>'1. Instructions'!B4</f>
        <v>2027-2032 IRP RFO</v>
      </c>
    </row>
    <row r="5" spans="2:3"/>
    <row r="6" spans="2:3">
      <c r="C6" s="39"/>
    </row>
    <row r="7" spans="2:3">
      <c r="B7" s="122" t="s">
        <v>10</v>
      </c>
      <c r="C7" s="122"/>
    </row>
    <row r="8" spans="2:3"/>
    <row r="9" spans="2:3">
      <c r="B9" s="39" t="s">
        <v>11</v>
      </c>
    </row>
    <row r="10" spans="2:3">
      <c r="B10" s="32" t="s">
        <v>117</v>
      </c>
      <c r="C10" s="40"/>
    </row>
    <row r="11" spans="2:3">
      <c r="B11" s="32" t="s">
        <v>118</v>
      </c>
      <c r="C11" s="40"/>
    </row>
    <row r="12" spans="2:3">
      <c r="B12" s="32" t="s">
        <v>119</v>
      </c>
      <c r="C12" s="40"/>
    </row>
    <row r="13" spans="2:3">
      <c r="B13" s="32" t="s">
        <v>120</v>
      </c>
      <c r="C13" s="40"/>
    </row>
    <row r="14" spans="2:3">
      <c r="B14" s="32" t="s">
        <v>121</v>
      </c>
      <c r="C14" s="40"/>
    </row>
    <row r="15" spans="2:3"/>
    <row r="16" spans="2:3">
      <c r="B16" s="39" t="s">
        <v>12</v>
      </c>
    </row>
    <row r="17" spans="2:4">
      <c r="B17" s="32" t="s">
        <v>117</v>
      </c>
      <c r="C17" s="40"/>
    </row>
    <row r="18" spans="2:4">
      <c r="B18" s="32" t="s">
        <v>118</v>
      </c>
      <c r="C18" s="40"/>
    </row>
    <row r="19" spans="2:4">
      <c r="B19" s="32" t="s">
        <v>119</v>
      </c>
      <c r="C19" s="40"/>
    </row>
    <row r="20" spans="2:4">
      <c r="B20" s="32" t="s">
        <v>120</v>
      </c>
      <c r="C20" s="40"/>
    </row>
    <row r="21" spans="2:4">
      <c r="B21" s="32" t="s">
        <v>121</v>
      </c>
      <c r="C21" s="40"/>
    </row>
    <row r="22" spans="2:4"/>
    <row r="23" spans="2:4">
      <c r="B23" s="39" t="s">
        <v>13</v>
      </c>
    </row>
    <row r="24" spans="2:4">
      <c r="B24" s="32" t="s">
        <v>14</v>
      </c>
      <c r="C24" s="40"/>
    </row>
    <row r="25" spans="2:4">
      <c r="B25" s="32" t="s">
        <v>189</v>
      </c>
      <c r="C25" s="40"/>
    </row>
    <row r="26" spans="2:4">
      <c r="B26" s="32" t="s">
        <v>15</v>
      </c>
      <c r="C26" s="40"/>
    </row>
    <row r="27" spans="2:4">
      <c r="B27" s="32" t="s">
        <v>16</v>
      </c>
      <c r="C27" s="40"/>
    </row>
    <row r="28" spans="2:4">
      <c r="B28" s="32" t="s">
        <v>17</v>
      </c>
      <c r="C28" s="40"/>
    </row>
    <row r="29" spans="2:4"/>
    <row r="30" spans="2:4">
      <c r="B30" s="34" t="s">
        <v>18</v>
      </c>
      <c r="C30" s="41"/>
    </row>
    <row r="31" spans="2:4">
      <c r="B31"/>
      <c r="C31"/>
    </row>
    <row r="32" spans="2:4">
      <c r="B32" s="42" t="s">
        <v>122</v>
      </c>
      <c r="C32" s="28"/>
      <c r="D32" s="43"/>
    </row>
    <row r="33" spans="2:4">
      <c r="B33" s="42" t="s">
        <v>123</v>
      </c>
      <c r="C33" s="28"/>
      <c r="D33" s="43"/>
    </row>
    <row r="34" spans="2:4">
      <c r="B34" s="42" t="s">
        <v>124</v>
      </c>
      <c r="C34" s="28"/>
    </row>
    <row r="35" spans="2:4"/>
  </sheetData>
  <sheetProtection algorithmName="SHA-512" hashValue="5FKCZgIJs0zrZ1ebIndvYQT/6wWQuOTj2wc9qsS2yC8jkrV+M0N+ewLrwYNJm7Qidjr+ksS7a8tnZ6lBM+9qmA==" saltValue="8QCx95ACz5+mh5leQL95sQ==" spinCount="100000" sheet="1" objects="1" scenarios="1"/>
  <mergeCells count="1">
    <mergeCell ref="B7:C7"/>
  </mergeCells>
  <dataValidations count="13">
    <dataValidation allowBlank="1" showInputMessage="1" showErrorMessage="1" prompt="Address Unit Number - if applicable" sqref="C25" xr:uid="{404E249D-9F7E-4B66-960E-004F71DD7E10}"/>
    <dataValidation allowBlank="1" showInputMessage="1" showErrorMessage="1" prompt="Zip Code in which the Bidder conducts business" sqref="C28" xr:uid="{DCF1A413-1268-4139-81B1-34F308B7E6B2}"/>
    <dataValidation allowBlank="1" showInputMessage="1" showErrorMessage="1" prompt="State in which the Bidder conducts business" sqref="C27" xr:uid="{268776BA-9112-41A0-B0EE-661BC7AD5215}"/>
    <dataValidation allowBlank="1" showInputMessage="1" showErrorMessage="1" prompt="City in which the Bidder conducts business" sqref="C26" xr:uid="{4F0857E6-4C5C-4278-A85F-A9DFAAAA16CE}"/>
    <dataValidation allowBlank="1" showInputMessage="1" showErrorMessage="1" prompt="Street Address by which the Bidder conducts business. " sqref="C24" xr:uid="{7BCDB7B2-874E-4A3B-B5EB-84D40325DEC7}"/>
    <dataValidation allowBlank="1" showInputMessage="1" showErrorMessage="1" prompt="Phone number of secondary contact: Please use format (012) 345-6789" sqref="C21" xr:uid="{C6F3E126-D372-4F2A-B9C0-35D6809DA252}"/>
    <dataValidation allowBlank="1" showInputMessage="1" showErrorMessage="1" prompt="Name of Company that the Secondary Contact is employed by" sqref="C19" xr:uid="{6270CA60-5703-4CF7-B155-7F2AA0C009A0}"/>
    <dataValidation allowBlank="1" showInputMessage="1" showErrorMessage="1" prompt="Business Title of Secondary Contact" sqref="C18" xr:uid="{9A11D1A2-651A-4DD5-AC2B-C2CAE9B3F6FD}"/>
    <dataValidation allowBlank="1" showInputMessage="1" showErrorMessage="1" prompt="Phone number of primary contact: Please use format (012) 345-6789" sqref="C14" xr:uid="{F93B4694-8C82-4C79-932D-32482EEE6656}"/>
    <dataValidation allowBlank="1" showInputMessage="1" showErrorMessage="1" prompt="Please ensure that the email address provided in is accurate is formatted correctly: For Example: John.Smith@RFO.com" sqref="C13 C20" xr:uid="{3BA77E4B-A021-4780-838B-10072B3F00A4}"/>
    <dataValidation allowBlank="1" showInputMessage="1" showErrorMessage="1" prompt="Name of Company that the primary contact is employed by" sqref="C12" xr:uid="{A599E060-E338-44DD-BB95-C2294BF235FB}"/>
    <dataValidation allowBlank="1" showInputMessage="1" showErrorMessage="1" prompt="Business Title of Primary Contact" sqref="C11" xr:uid="{6FFB4918-6F19-42FB-9602-9066FD214B8D}"/>
    <dataValidation allowBlank="1" showInputMessage="1" showErrorMessage="1" prompt="Person who can address any commercial or contract related questions. This person will also be notified if the bid is awarded a short listed position." sqref="C10 C17" xr:uid="{37C29901-4E14-4EFB-AF4F-EEA88041E70B}"/>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prompt="Has meaning set forth in CPUC General Order 156. For eligibility and certification, please see: _x000a_http://www.cpuc.ca.gov/puc/supplierdiversity/" xr:uid="{E034D962-B19F-477F-B017-D7975F9CD028}">
          <x14:formula1>
            <xm:f>Lists!$B$3:$B$4</xm:f>
          </x14:formula1>
          <xm:sqref>C34</xm:sqref>
        </x14:dataValidation>
        <x14:dataValidation type="list" allowBlank="1" showInputMessage="1" showErrorMessage="1" prompt="Is the company or bidder contact a subordinate, subsidiary, employee, or member of Sempra or SDG&amp;E?" xr:uid="{79B8A79D-E2EA-45BA-A370-8296FDF2797E}">
          <x14:formula1>
            <xm:f>Lists!$B$3:$B$4</xm:f>
          </x14:formula1>
          <xm:sqref>C32</xm:sqref>
        </x14:dataValidation>
        <x14:dataValidation type="list" allowBlank="1" showInputMessage="1" showErrorMessage="1" prompt="The bidder listed above has one or more in-force Demand Response, Energy Efficiency, renewable or conventional energy (power or gas) contracts with SDG&amp;E and or periodically enters into short-term trading transactions with SDG&amp;E." xr:uid="{F1A836CA-8F98-4DE0-AE04-CDAB7F0B6F3B}">
          <x14:formula1>
            <xm:f>Lists!$B$3:$B$4</xm:f>
          </x14:formula1>
          <xm:sqref>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4861-4F3A-4987-9E18-85E65171ED18}">
  <sheetPr>
    <pageSetUpPr fitToPage="1"/>
  </sheetPr>
  <dimension ref="A1:N78"/>
  <sheetViews>
    <sheetView showGridLines="0" showRowColHeaders="0" zoomScale="85" zoomScaleNormal="85" workbookViewId="0"/>
  </sheetViews>
  <sheetFormatPr defaultColWidth="0" defaultRowHeight="15" zeroHeight="1"/>
  <cols>
    <col min="1" max="1" width="3" customWidth="1"/>
    <col min="2" max="2" width="107.85546875" customWidth="1"/>
    <col min="3" max="3" width="33.85546875" customWidth="1"/>
    <col min="4" max="4" width="5" customWidth="1"/>
    <col min="5" max="5" width="3.7109375" style="5" hidden="1" customWidth="1"/>
    <col min="6" max="6" width="9.140625" style="5" hidden="1" customWidth="1"/>
    <col min="7" max="7" width="3.85546875" style="5" hidden="1" customWidth="1"/>
    <col min="8" max="8" width="9.140625" style="5" hidden="1" customWidth="1"/>
    <col min="9" max="9" width="11.42578125" style="5" hidden="1" customWidth="1"/>
    <col min="10" max="14" width="9.140625" style="5" hidden="1" customWidth="1"/>
    <col min="15" max="16384" width="9.140625" hidden="1"/>
  </cols>
  <sheetData>
    <row r="1" spans="2:14">
      <c r="C1" s="4" t="s">
        <v>21</v>
      </c>
      <c r="E1"/>
      <c r="F1"/>
      <c r="G1"/>
      <c r="H1"/>
      <c r="I1"/>
      <c r="J1"/>
      <c r="K1"/>
      <c r="L1"/>
      <c r="M1"/>
      <c r="N1"/>
    </row>
    <row r="2" spans="2:14"/>
    <row r="3" spans="2:14" ht="28.5" customHeight="1">
      <c r="B3" s="2" t="str">
        <f>'1. Instructions'!B3</f>
        <v>Standalone Energy Storage System (ESS) Products Offer Form</v>
      </c>
      <c r="C3" s="47"/>
      <c r="D3" s="47"/>
      <c r="E3" s="47"/>
      <c r="F3" s="47"/>
      <c r="G3" s="47"/>
      <c r="H3" s="47"/>
      <c r="I3"/>
      <c r="J3"/>
      <c r="K3"/>
      <c r="L3"/>
      <c r="M3"/>
      <c r="N3"/>
    </row>
    <row r="4" spans="2:14" ht="15.75">
      <c r="B4" s="3" t="str">
        <f>'1. Instructions'!B4</f>
        <v>2027-2032 IRP RFO</v>
      </c>
      <c r="C4" s="47"/>
      <c r="D4" s="47"/>
      <c r="E4" s="47"/>
      <c r="F4" s="47"/>
      <c r="G4" s="47"/>
      <c r="H4" s="47"/>
      <c r="I4"/>
      <c r="J4"/>
      <c r="K4"/>
      <c r="L4"/>
      <c r="M4"/>
      <c r="N4"/>
    </row>
    <row r="5" spans="2:14">
      <c r="C5" s="47"/>
      <c r="D5" s="47"/>
      <c r="E5" s="47"/>
      <c r="F5" s="47"/>
      <c r="G5" s="47"/>
      <c r="H5" s="47"/>
    </row>
    <row r="6" spans="2:14">
      <c r="C6" s="1"/>
      <c r="E6"/>
      <c r="F6"/>
      <c r="G6"/>
      <c r="H6"/>
      <c r="I6"/>
      <c r="J6"/>
      <c r="K6"/>
      <c r="L6"/>
      <c r="M6"/>
      <c r="N6"/>
    </row>
    <row r="7" spans="2:14">
      <c r="B7" s="44" t="s">
        <v>22</v>
      </c>
      <c r="C7" s="44"/>
      <c r="E7"/>
      <c r="F7"/>
      <c r="G7"/>
      <c r="H7"/>
      <c r="I7"/>
      <c r="J7"/>
      <c r="K7"/>
      <c r="L7"/>
      <c r="M7"/>
      <c r="N7"/>
    </row>
    <row r="8" spans="2:14">
      <c r="E8"/>
      <c r="F8"/>
      <c r="G8"/>
      <c r="H8"/>
      <c r="I8"/>
      <c r="J8"/>
      <c r="K8"/>
      <c r="L8"/>
      <c r="M8"/>
      <c r="N8"/>
    </row>
    <row r="9" spans="2:14">
      <c r="B9" s="27" t="s">
        <v>116</v>
      </c>
      <c r="C9" s="45"/>
      <c r="E9"/>
      <c r="F9"/>
      <c r="G9"/>
      <c r="H9"/>
      <c r="I9"/>
      <c r="J9"/>
      <c r="K9"/>
      <c r="L9"/>
      <c r="M9"/>
      <c r="N9"/>
    </row>
    <row r="10" spans="2:14">
      <c r="B10" s="27" t="s">
        <v>128</v>
      </c>
      <c r="C10" s="104"/>
      <c r="E10"/>
      <c r="F10"/>
      <c r="G10"/>
      <c r="H10"/>
      <c r="I10"/>
      <c r="J10"/>
      <c r="K10"/>
      <c r="L10"/>
      <c r="M10"/>
      <c r="N10"/>
    </row>
    <row r="11" spans="2:14">
      <c r="B11" s="27" t="s">
        <v>129</v>
      </c>
      <c r="C11" s="26"/>
      <c r="D11" s="5"/>
      <c r="E11"/>
      <c r="F11"/>
      <c r="G11"/>
      <c r="H11"/>
      <c r="I11"/>
      <c r="J11"/>
      <c r="K11"/>
      <c r="L11"/>
      <c r="M11"/>
      <c r="N11"/>
    </row>
    <row r="12" spans="2:14">
      <c r="B12" s="27" t="s">
        <v>155</v>
      </c>
      <c r="C12" s="105"/>
      <c r="D12" s="5"/>
      <c r="E12"/>
      <c r="F12"/>
      <c r="G12"/>
      <c r="H12"/>
      <c r="I12"/>
      <c r="J12"/>
      <c r="K12"/>
      <c r="L12"/>
      <c r="M12"/>
      <c r="N12"/>
    </row>
    <row r="13" spans="2:14">
      <c r="B13" s="27" t="s">
        <v>93</v>
      </c>
      <c r="C13" s="28"/>
      <c r="D13" s="5"/>
      <c r="E13"/>
      <c r="F13"/>
      <c r="G13"/>
      <c r="H13"/>
      <c r="I13"/>
      <c r="J13"/>
      <c r="K13"/>
      <c r="L13"/>
      <c r="M13"/>
      <c r="N13"/>
    </row>
    <row r="14" spans="2:14">
      <c r="B14" s="27" t="s">
        <v>197</v>
      </c>
      <c r="C14" s="28"/>
      <c r="D14" s="5"/>
      <c r="E14"/>
      <c r="F14"/>
      <c r="G14"/>
      <c r="H14"/>
      <c r="I14"/>
      <c r="J14"/>
      <c r="K14"/>
      <c r="L14"/>
      <c r="M14"/>
      <c r="N14"/>
    </row>
    <row r="15" spans="2:14">
      <c r="E15"/>
      <c r="F15"/>
      <c r="G15"/>
      <c r="H15"/>
      <c r="I15"/>
      <c r="J15"/>
      <c r="K15"/>
      <c r="L15"/>
      <c r="M15"/>
      <c r="N15"/>
    </row>
    <row r="16" spans="2:14">
      <c r="B16" s="75" t="s">
        <v>152</v>
      </c>
      <c r="E16"/>
      <c r="F16"/>
      <c r="G16"/>
      <c r="H16"/>
      <c r="I16"/>
      <c r="J16"/>
      <c r="K16"/>
      <c r="L16"/>
      <c r="M16"/>
      <c r="N16"/>
    </row>
    <row r="17" spans="2:14">
      <c r="B17" s="27" t="s">
        <v>182</v>
      </c>
      <c r="C17" s="46"/>
      <c r="D17" s="5"/>
      <c r="E17"/>
      <c r="F17"/>
      <c r="G17"/>
      <c r="H17"/>
      <c r="I17"/>
      <c r="J17"/>
      <c r="K17"/>
      <c r="L17"/>
      <c r="M17"/>
      <c r="N17"/>
    </row>
    <row r="18" spans="2:14">
      <c r="B18" s="27" t="s">
        <v>151</v>
      </c>
      <c r="C18" s="46"/>
      <c r="D18" s="5"/>
      <c r="E18"/>
      <c r="F18"/>
      <c r="G18"/>
      <c r="H18"/>
      <c r="I18"/>
      <c r="J18"/>
      <c r="K18"/>
      <c r="L18"/>
      <c r="M18"/>
      <c r="N18"/>
    </row>
    <row r="19" spans="2:14">
      <c r="B19" s="27" t="s">
        <v>136</v>
      </c>
      <c r="C19" s="46"/>
      <c r="D19" s="5"/>
      <c r="E19"/>
      <c r="F19"/>
      <c r="G19"/>
      <c r="H19"/>
      <c r="I19"/>
      <c r="J19"/>
      <c r="K19"/>
      <c r="L19"/>
      <c r="M19"/>
      <c r="N19"/>
    </row>
    <row r="20" spans="2:14">
      <c r="B20" s="27" t="s">
        <v>154</v>
      </c>
      <c r="C20" s="76" t="str">
        <f>IF(AND(C12="",C17=""),"",C12*C17)</f>
        <v/>
      </c>
      <c r="D20" s="5"/>
      <c r="E20"/>
      <c r="F20"/>
      <c r="G20"/>
      <c r="H20"/>
      <c r="I20"/>
      <c r="J20"/>
      <c r="K20"/>
      <c r="L20"/>
      <c r="M20"/>
      <c r="N20"/>
    </row>
    <row r="21" spans="2:14">
      <c r="E21"/>
      <c r="F21"/>
      <c r="G21"/>
      <c r="H21"/>
      <c r="I21"/>
      <c r="J21"/>
      <c r="K21"/>
      <c r="L21"/>
      <c r="M21"/>
      <c r="N21"/>
    </row>
    <row r="22" spans="2:14">
      <c r="B22" s="75" t="s">
        <v>153</v>
      </c>
      <c r="E22"/>
      <c r="F22"/>
      <c r="G22"/>
      <c r="H22"/>
      <c r="I22"/>
      <c r="J22"/>
      <c r="K22"/>
      <c r="L22"/>
      <c r="M22"/>
      <c r="N22"/>
    </row>
    <row r="23" spans="2:14">
      <c r="B23" s="27" t="s">
        <v>183</v>
      </c>
      <c r="C23" s="46"/>
      <c r="D23" s="5"/>
      <c r="E23"/>
      <c r="F23"/>
      <c r="G23"/>
      <c r="H23"/>
      <c r="I23"/>
      <c r="J23"/>
      <c r="K23"/>
      <c r="L23"/>
      <c r="M23"/>
      <c r="N23"/>
    </row>
    <row r="24" spans="2:14">
      <c r="B24" s="27" t="s">
        <v>156</v>
      </c>
      <c r="C24" s="76" t="str">
        <f>IF(AND(C12="",C23=""),"",C12*C23)</f>
        <v/>
      </c>
      <c r="D24" s="5"/>
      <c r="E24"/>
      <c r="F24"/>
      <c r="G24"/>
      <c r="H24"/>
      <c r="I24"/>
      <c r="J24"/>
      <c r="K24"/>
      <c r="L24"/>
      <c r="M24"/>
      <c r="N24"/>
    </row>
    <row r="25" spans="2:14">
      <c r="E25"/>
      <c r="F25"/>
      <c r="G25"/>
      <c r="H25"/>
      <c r="I25"/>
      <c r="J25"/>
      <c r="K25"/>
      <c r="L25"/>
      <c r="M25"/>
      <c r="N25"/>
    </row>
    <row r="26" spans="2:14">
      <c r="B26" s="27" t="s">
        <v>130</v>
      </c>
      <c r="C26" s="35"/>
      <c r="D26" s="5"/>
      <c r="E26"/>
      <c r="F26"/>
      <c r="G26"/>
      <c r="H26"/>
      <c r="I26"/>
      <c r="J26"/>
      <c r="K26"/>
      <c r="L26"/>
      <c r="M26"/>
      <c r="N26"/>
    </row>
    <row r="27" spans="2:14">
      <c r="B27" s="27" t="s">
        <v>131</v>
      </c>
      <c r="C27" s="35"/>
      <c r="D27" s="5"/>
      <c r="E27"/>
      <c r="F27"/>
      <c r="G27"/>
      <c r="H27"/>
      <c r="I27"/>
      <c r="J27"/>
      <c r="K27"/>
      <c r="L27"/>
      <c r="M27"/>
      <c r="N27"/>
    </row>
    <row r="28" spans="2:14">
      <c r="B28" s="27" t="s">
        <v>94</v>
      </c>
      <c r="C28" s="48"/>
      <c r="D28" s="5"/>
      <c r="E28"/>
      <c r="F28"/>
      <c r="G28"/>
      <c r="H28"/>
      <c r="I28"/>
      <c r="J28"/>
      <c r="K28"/>
      <c r="L28"/>
      <c r="M28"/>
      <c r="N28"/>
    </row>
    <row r="29" spans="2:14">
      <c r="B29" s="27" t="s">
        <v>95</v>
      </c>
      <c r="C29" s="48"/>
      <c r="D29" s="5"/>
      <c r="E29"/>
      <c r="F29"/>
      <c r="G29"/>
      <c r="H29"/>
      <c r="I29"/>
      <c r="J29"/>
      <c r="K29"/>
      <c r="L29"/>
      <c r="M29"/>
      <c r="N29"/>
    </row>
    <row r="30" spans="2:14">
      <c r="B30" s="27" t="s">
        <v>173</v>
      </c>
      <c r="C30" s="100"/>
      <c r="D30" s="5"/>
      <c r="E30"/>
      <c r="F30"/>
      <c r="G30"/>
      <c r="H30"/>
      <c r="I30"/>
      <c r="J30"/>
      <c r="K30"/>
      <c r="L30"/>
      <c r="M30"/>
      <c r="N30"/>
    </row>
    <row r="31" spans="2:14">
      <c r="B31" s="27" t="s">
        <v>174</v>
      </c>
      <c r="C31" s="100"/>
      <c r="D31" s="5"/>
      <c r="E31"/>
      <c r="F31"/>
      <c r="G31"/>
      <c r="H31"/>
      <c r="I31"/>
      <c r="J31"/>
      <c r="K31"/>
      <c r="L31"/>
      <c r="M31"/>
      <c r="N31"/>
    </row>
    <row r="32" spans="2:14">
      <c r="B32" s="27" t="s">
        <v>132</v>
      </c>
      <c r="C32" s="35"/>
      <c r="D32" s="5"/>
      <c r="E32"/>
      <c r="F32"/>
      <c r="G32"/>
      <c r="H32"/>
      <c r="I32"/>
      <c r="J32"/>
      <c r="K32"/>
      <c r="L32"/>
      <c r="M32"/>
      <c r="N32"/>
    </row>
    <row r="33" spans="2:14">
      <c r="B33" s="27" t="s">
        <v>133</v>
      </c>
      <c r="C33" s="79"/>
      <c r="D33" s="5"/>
      <c r="E33"/>
      <c r="F33"/>
      <c r="G33"/>
      <c r="H33"/>
      <c r="I33"/>
      <c r="J33"/>
      <c r="K33"/>
      <c r="L33"/>
      <c r="M33"/>
      <c r="N33"/>
    </row>
    <row r="34" spans="2:14">
      <c r="B34" s="27" t="s">
        <v>134</v>
      </c>
      <c r="C34" s="48"/>
      <c r="D34" s="5"/>
      <c r="E34"/>
      <c r="F34"/>
      <c r="G34"/>
      <c r="H34"/>
      <c r="I34"/>
      <c r="J34"/>
      <c r="K34"/>
      <c r="L34"/>
      <c r="M34"/>
      <c r="N34"/>
    </row>
    <row r="35" spans="2:14">
      <c r="B35" s="27" t="s">
        <v>187</v>
      </c>
      <c r="C35" s="48"/>
      <c r="D35" s="5"/>
      <c r="E35"/>
      <c r="F35"/>
      <c r="G35"/>
      <c r="H35"/>
      <c r="I35"/>
      <c r="J35"/>
      <c r="K35"/>
      <c r="L35"/>
      <c r="M35"/>
      <c r="N35"/>
    </row>
    <row r="36" spans="2:14">
      <c r="B36" s="9"/>
      <c r="C36" s="9"/>
      <c r="D36" s="5"/>
      <c r="E36"/>
      <c r="F36"/>
      <c r="G36"/>
      <c r="H36"/>
      <c r="I36"/>
      <c r="J36"/>
      <c r="K36"/>
      <c r="L36"/>
      <c r="M36"/>
      <c r="N36"/>
    </row>
    <row r="37" spans="2:14">
      <c r="B37" s="27" t="s">
        <v>112</v>
      </c>
      <c r="C37" s="77"/>
      <c r="D37" s="5"/>
      <c r="E37"/>
      <c r="F37"/>
      <c r="G37"/>
      <c r="H37"/>
      <c r="I37"/>
      <c r="J37"/>
      <c r="K37"/>
      <c r="L37"/>
      <c r="M37"/>
      <c r="N37"/>
    </row>
    <row r="38" spans="2:14">
      <c r="B38" s="27" t="s">
        <v>113</v>
      </c>
      <c r="C38" s="78"/>
      <c r="D38" s="5"/>
      <c r="E38"/>
      <c r="F38"/>
      <c r="G38"/>
      <c r="H38"/>
      <c r="I38"/>
      <c r="J38"/>
      <c r="K38"/>
      <c r="L38"/>
      <c r="M38"/>
      <c r="N38"/>
    </row>
    <row r="39" spans="2:14">
      <c r="B39" s="9"/>
      <c r="C39" s="9"/>
    </row>
    <row r="40" spans="2:14">
      <c r="B40" s="27" t="s">
        <v>89</v>
      </c>
      <c r="C40" s="30"/>
      <c r="K40" s="6"/>
      <c r="L40"/>
      <c r="M40"/>
      <c r="N40"/>
    </row>
    <row r="41" spans="2:14">
      <c r="B41" s="27" t="s">
        <v>90</v>
      </c>
      <c r="C41" s="31"/>
      <c r="K41" s="6"/>
      <c r="L41"/>
      <c r="M41"/>
      <c r="N41"/>
    </row>
    <row r="42" spans="2:14">
      <c r="B42" s="29" t="s">
        <v>62</v>
      </c>
      <c r="C42" s="76" t="str">
        <f>IF(AND(C40="",C41=""),"",(C41-C40)/365)</f>
        <v/>
      </c>
      <c r="K42" s="6"/>
      <c r="L42"/>
      <c r="M42"/>
      <c r="N42"/>
    </row>
    <row r="43" spans="2:14">
      <c r="B43" s="32"/>
      <c r="K43" s="6"/>
      <c r="L43"/>
      <c r="M43"/>
      <c r="N43"/>
    </row>
    <row r="44" spans="2:14">
      <c r="B44" s="124" t="s">
        <v>23</v>
      </c>
      <c r="C44" s="125"/>
      <c r="K44" s="6"/>
      <c r="L44"/>
      <c r="M44"/>
      <c r="N44"/>
    </row>
    <row r="45" spans="2:14">
      <c r="B45" s="123"/>
      <c r="C45" s="123"/>
      <c r="K45" s="6"/>
      <c r="L45"/>
      <c r="M45"/>
      <c r="N45"/>
    </row>
    <row r="46" spans="2:14">
      <c r="B46" s="123"/>
      <c r="C46" s="123"/>
      <c r="K46" s="6"/>
      <c r="L46"/>
      <c r="M46"/>
      <c r="N46"/>
    </row>
    <row r="47" spans="2:14">
      <c r="B47" s="123"/>
      <c r="C47" s="123"/>
      <c r="K47" s="6"/>
      <c r="L47"/>
      <c r="M47"/>
      <c r="N47"/>
    </row>
    <row r="48" spans="2:14">
      <c r="B48" s="123"/>
      <c r="C48" s="123"/>
      <c r="K48" s="6"/>
      <c r="L48"/>
      <c r="M48"/>
      <c r="N48"/>
    </row>
    <row r="49" spans="2:14">
      <c r="B49" s="123"/>
      <c r="C49" s="123"/>
      <c r="K49" s="6"/>
      <c r="L49"/>
      <c r="M49"/>
      <c r="N49"/>
    </row>
    <row r="50" spans="2:14">
      <c r="B50" s="123"/>
      <c r="C50" s="123"/>
      <c r="K50" s="6"/>
      <c r="L50"/>
      <c r="M50"/>
      <c r="N50"/>
    </row>
    <row r="51" spans="2:14">
      <c r="B51" s="123"/>
      <c r="C51" s="123"/>
      <c r="K51" s="6"/>
      <c r="L51"/>
      <c r="M51"/>
      <c r="N51"/>
    </row>
    <row r="52" spans="2:14">
      <c r="B52" s="123"/>
      <c r="C52" s="123"/>
      <c r="K52" s="6"/>
      <c r="L52"/>
      <c r="M52"/>
      <c r="N52"/>
    </row>
    <row r="53" spans="2:14">
      <c r="B53" s="123"/>
      <c r="C53" s="123"/>
      <c r="K53" s="6" t="s">
        <v>24</v>
      </c>
      <c r="L53"/>
      <c r="M53"/>
      <c r="N53"/>
    </row>
    <row r="54" spans="2:14">
      <c r="B54" s="123"/>
      <c r="C54" s="123"/>
      <c r="L54"/>
      <c r="M54"/>
      <c r="N54"/>
    </row>
    <row r="55" spans="2:14">
      <c r="B55" s="123"/>
      <c r="C55" s="123"/>
      <c r="H55" s="8"/>
      <c r="L55"/>
      <c r="M55"/>
      <c r="N55"/>
    </row>
    <row r="56" spans="2:14">
      <c r="B56" s="123"/>
      <c r="C56" s="123"/>
      <c r="H56" s="8"/>
      <c r="L56"/>
      <c r="M56"/>
      <c r="N56"/>
    </row>
    <row r="57" spans="2:14">
      <c r="B57" s="123"/>
      <c r="C57" s="123"/>
      <c r="H57" s="8"/>
      <c r="L57"/>
      <c r="M57"/>
      <c r="N57"/>
    </row>
    <row r="58" spans="2:14">
      <c r="B58" s="123"/>
      <c r="C58" s="123"/>
      <c r="H58" s="8"/>
      <c r="I58"/>
      <c r="J58"/>
      <c r="K58"/>
      <c r="L58"/>
      <c r="M58"/>
      <c r="N58"/>
    </row>
    <row r="59" spans="2:14">
      <c r="B59" s="123"/>
      <c r="C59" s="123"/>
      <c r="H59" s="8"/>
      <c r="I59"/>
      <c r="J59"/>
      <c r="K59"/>
      <c r="L59"/>
      <c r="M59"/>
      <c r="N59"/>
    </row>
    <row r="60" spans="2:14">
      <c r="B60" s="123"/>
      <c r="C60" s="123"/>
      <c r="H60" s="8"/>
      <c r="I60"/>
      <c r="J60"/>
      <c r="K60"/>
      <c r="L60"/>
      <c r="M60"/>
      <c r="N60"/>
    </row>
    <row r="61" spans="2:14">
      <c r="B61" s="123"/>
      <c r="C61" s="123"/>
      <c r="H61" s="8"/>
      <c r="I61"/>
      <c r="J61"/>
      <c r="K61"/>
      <c r="L61"/>
      <c r="M61"/>
      <c r="N61"/>
    </row>
    <row r="62" spans="2:14">
      <c r="B62" s="123"/>
      <c r="C62" s="123"/>
      <c r="I62"/>
      <c r="J62"/>
      <c r="K62"/>
      <c r="L62"/>
      <c r="M62"/>
      <c r="N62"/>
    </row>
    <row r="63" spans="2:14">
      <c r="B63" s="123"/>
      <c r="C63" s="123"/>
      <c r="I63"/>
      <c r="J63"/>
      <c r="K63"/>
      <c r="L63"/>
      <c r="M63"/>
      <c r="N63"/>
    </row>
    <row r="64" spans="2:14">
      <c r="B64" s="123"/>
      <c r="C64" s="123"/>
      <c r="I64"/>
      <c r="J64"/>
      <c r="K64"/>
      <c r="L64"/>
      <c r="M64"/>
      <c r="N64"/>
    </row>
    <row r="65" spans="9:14">
      <c r="I65"/>
      <c r="J65"/>
      <c r="K65"/>
      <c r="L65"/>
      <c r="M65"/>
      <c r="N65"/>
    </row>
    <row r="66" spans="9:14" hidden="1">
      <c r="I66"/>
      <c r="J66"/>
      <c r="K66"/>
      <c r="L66"/>
      <c r="M66"/>
      <c r="N66"/>
    </row>
    <row r="67" spans="9:14"/>
    <row r="68" spans="9:14"/>
    <row r="69" spans="9:14"/>
    <row r="70" spans="9:14"/>
    <row r="71" spans="9:14"/>
    <row r="72" spans="9:14"/>
    <row r="73" spans="9:14"/>
    <row r="74" spans="9:14"/>
    <row r="75" spans="9:14"/>
    <row r="76" spans="9:14"/>
    <row r="77" spans="9:14"/>
    <row r="78" spans="9:14"/>
  </sheetData>
  <sheetProtection algorithmName="SHA-512" hashValue="zHHu/6woBHzYgvbP/57A6kFIwNoW04sMZTkqx2gAc52UEGKolgjxGfRyLH2VZzqxqzgDqitbTtWhNT23DRz/QQ==" saltValue="uIHSkFIZH99drYnrU5SepQ==" spinCount="100000" sheet="1" objects="1" scenarios="1"/>
  <protectedRanges>
    <protectedRange sqref="C12" name="Range2_1"/>
    <protectedRange sqref="C13:C16" name="Range2_2"/>
  </protectedRanges>
  <mergeCells count="2">
    <mergeCell ref="B45:C64"/>
    <mergeCell ref="B44:C44"/>
  </mergeCells>
  <dataValidations xWindow="824" yWindow="409" count="19">
    <dataValidation allowBlank="1" showInputMessage="1" showErrorMessage="1" prompt="Enter any restrictions that may limit the resource from delivering the awarded deliverability amount, or the requested deliverability amount if the study is still pending._x000a__x000a_If none enter N/A" sqref="C32" xr:uid="{663C9AD9-D2CF-4D2F-B464-8FD9D441CA98}"/>
    <dataValidation allowBlank="1" showInputMessage="1" showErrorMessage="1" prompt="Please include a general description of the location, configuration (e.g. - battery and inverter manufacturer, integration provider), and any characteristics unique to the project" sqref="B45" xr:uid="{8623A788-C60E-48CD-BEC2-9025FE468A17}"/>
    <dataValidation allowBlank="1" showInputMessage="1" showErrorMessage="1" prompt="Enter the address of the proposed site, or other locational specifics." sqref="C10" xr:uid="{48E95089-4359-4F26-B7A7-40721FBB207D}"/>
    <dataValidation allowBlank="1" showInputMessage="1" showErrorMessage="1" prompt="Enter the name of the nearest Substation" sqref="C27" xr:uid="{0F9B294F-7BD7-4B01-973E-56867476D0C7}"/>
    <dataValidation allowBlank="1" showInputMessage="1" showErrorMessage="1" prompt="Enter the intended name of the project (for example, Happy Valley Energy Storage Center Phase 2) " sqref="C9" xr:uid="{98B33F2F-28AD-4F7B-AF8E-89805DB0EC20}"/>
    <dataValidation type="decimal" operator="greaterThan" allowBlank="1" showInputMessage="1" showErrorMessage="1" prompt="Total capacity of the project" sqref="C17" xr:uid="{FE80C562-7A5C-478A-A767-2856BA340540}">
      <formula1>0</formula1>
    </dataValidation>
    <dataValidation type="decimal" allowBlank="1" showInputMessage="1" showErrorMessage="1" prompt="Capacity offered in this bid. Assume prior to any degradation._x000a__x000a_Value should be less than or equal to Nameplate Capacity" sqref="C23" xr:uid="{468A49BD-5863-4E61-A27A-8BBA02827E31}">
      <formula1>1</formula1>
      <formula2>C17</formula2>
    </dataValidation>
    <dataValidation type="decimal" operator="greaterThan" allowBlank="1" showErrorMessage="1" sqref="C18" xr:uid="{B5AC4910-3C38-45F4-BAC2-177D14727209}">
      <formula1>0</formula1>
    </dataValidation>
    <dataValidation type="decimal" allowBlank="1" showInputMessage="1" showErrorMessage="1" prompt="Continuous hours of discharge at maximum capacity (MW)" sqref="C12" xr:uid="{01DA5A06-C27D-431E-BE73-AD76CB24AA3C}">
      <formula1>0</formula1>
      <formula2>101</formula2>
    </dataValidation>
    <dataValidation allowBlank="1" showInputMessage="1" showErrorMessage="1" prompt="If value calculated does not match your expected amount, confirm that the inputs for Nameplate Capacity (MW) and Storage Duration (hrs) are correct" sqref="C20" xr:uid="{6FE8DC10-98C5-436A-8F0D-BD6FAEE4330B}"/>
    <dataValidation allowBlank="1" showInputMessage="1" showErrorMessage="1" prompt="Storage volume offered in this bid. If value calculated does not match your expected amount, confirm that the inputs for Contract Capacity (MW) and Storage Duration (hrs) are correct" sqref="C24" xr:uid="{841AC64A-3C08-420B-A3E0-2DCD5724D58D}"/>
    <dataValidation allowBlank="1" showInputMessage="1" showErrorMessage="1" prompt="nodal price point used for modeling" sqref="C26" xr:uid="{C26C3BAE-7EDB-43D6-8302-34F1A7213786}"/>
    <dataValidation type="date" operator="greaterThan" allowBlank="1" showInputMessage="1" showErrorMessage="1" prompt="start of contract term proposed in this bid" sqref="C40" xr:uid="{FE0C0215-7350-4D07-9BB2-552DCE31A1B8}">
      <formula1>45901</formula1>
    </dataValidation>
    <dataValidation type="date" operator="greaterThan" allowBlank="1" showInputMessage="1" showErrorMessage="1" prompt="end of contract term proposed in this bid" sqref="C41" xr:uid="{578BEA82-0D78-4CA7-9A54-8367A8365C4B}">
      <formula1>45901</formula1>
    </dataValidation>
    <dataValidation allowBlank="1" showInputMessage="1" showErrorMessage="1" prompt="Length of contract proposed in this bid. If value calculated does not match your expected amount, confirm that the inputs for Contract Start Date and Contract End Date are correct" sqref="C42" xr:uid="{BEF97F20-5AD5-4183-A362-B3B09E59590B}"/>
    <dataValidation type="decimal" operator="greaterThan" allowBlank="1" showInputMessage="1" showErrorMessage="1" sqref="C19" xr:uid="{D5D3D45B-D464-4E17-B890-96403BDCE745}">
      <formula1>0</formula1>
    </dataValidation>
    <dataValidation type="date" operator="greaterThan" allowBlank="1" showInputMessage="1" showErrorMessage="1" sqref="C37:C38" xr:uid="{9A693077-C4FC-44A0-A2ED-4B3A80696F89}">
      <formula1>45901</formula1>
    </dataValidation>
    <dataValidation allowBlank="1" showInputMessage="1" showErrorMessage="1" prompt="Storage Technology type (e.g. - Lithium Ion Batteries, Hydro Pump Storage, Flywheel, etc.)" sqref="C11" xr:uid="{8D66175E-4ED3-4AFD-89AB-DF1693B64ECE}"/>
    <dataValidation type="decimal" operator="greaterThanOrEqual" allowBlank="1" showErrorMessage="1" sqref="C33" xr:uid="{F545C3A4-4B31-45C9-B72A-616B15721179}">
      <formula1>0</formula1>
    </dataValidation>
  </dataValidations>
  <pageMargins left="0.7" right="0.7" top="0.75" bottom="0.75" header="0.3" footer="0.3"/>
  <pageSetup scale="99" orientation="portrait" r:id="rId1"/>
  <extLst>
    <ext xmlns:x14="http://schemas.microsoft.com/office/spreadsheetml/2009/9/main" uri="{CCE6A557-97BC-4b89-ADB6-D9C93CAAB3DF}">
      <x14:dataValidations xmlns:xm="http://schemas.microsoft.com/office/excel/2006/main" xWindow="824" yWindow="409" count="6">
        <x14:dataValidation type="list" allowBlank="1" showInputMessage="1" showErrorMessage="1" xr:uid="{0CCE54EA-4E8B-4DDD-9C2E-12F0B64568D5}">
          <x14:formula1>
            <xm:f>Lists!$G$3:$G$5</xm:f>
          </x14:formula1>
          <xm:sqref>C13</xm:sqref>
        </x14:dataValidation>
        <x14:dataValidation type="list" allowBlank="1" showInputMessage="1" showErrorMessage="1" xr:uid="{ABFC2271-29D4-46A8-B266-79C350658208}">
          <x14:formula1>
            <xm:f>Lists!$J$3:$J$5</xm:f>
          </x14:formula1>
          <xm:sqref>C28</xm:sqref>
        </x14:dataValidation>
        <x14:dataValidation type="list" allowBlank="1" showInputMessage="1" showErrorMessage="1" xr:uid="{612F4CA1-10F4-4D35-B4AC-5EC63058F612}">
          <x14:formula1>
            <xm:f>Lists!$B$3:$B$4</xm:f>
          </x14:formula1>
          <xm:sqref>C34</xm:sqref>
        </x14:dataValidation>
        <x14:dataValidation type="list" allowBlank="1" showInputMessage="1" showErrorMessage="1" xr:uid="{99645491-0FB3-40FF-85E7-A731DF15A6C5}">
          <x14:formula1>
            <xm:f>Lists!$U$3:$U$5</xm:f>
          </x14:formula1>
          <xm:sqref>C35</xm:sqref>
        </x14:dataValidation>
        <x14:dataValidation type="list" allowBlank="1" showInputMessage="1" showErrorMessage="1" xr:uid="{F3BA91DC-5B7F-403A-9357-6D5C7E67820F}">
          <x14:formula1>
            <xm:f>Lists!$N$3:$N$9</xm:f>
          </x14:formula1>
          <xm:sqref>C29</xm:sqref>
        </x14:dataValidation>
        <x14:dataValidation type="list" allowBlank="1" showInputMessage="1" showErrorMessage="1" prompt="Most contracts will be PPA, only select Utility Owned Generation (UOG) if you are proposing that SDG&amp;E purchases a resource" xr:uid="{85C34E7F-62AB-4322-9C7A-7460AAA629B6}">
          <x14:formula1>
            <xm:f>Lists!$AC$3:$AC$4</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4B22-DB34-424B-A079-C12866080143}">
  <dimension ref="A1:S102"/>
  <sheetViews>
    <sheetView showGridLines="0" showRowColHeaders="0" zoomScale="80" zoomScaleNormal="80" workbookViewId="0"/>
  </sheetViews>
  <sheetFormatPr defaultColWidth="0" defaultRowHeight="15" customHeight="1" zeroHeight="1"/>
  <cols>
    <col min="1" max="1" width="2.7109375" customWidth="1"/>
    <col min="2" max="2" width="27.85546875" customWidth="1"/>
    <col min="3" max="4" width="34.140625" customWidth="1"/>
    <col min="5" max="5" width="41.5703125" customWidth="1"/>
    <col min="6" max="6" width="25.140625" customWidth="1"/>
    <col min="7" max="7" width="21.7109375" bestFit="1" customWidth="1"/>
    <col min="8" max="8" width="19.7109375" customWidth="1"/>
    <col min="9" max="9" width="3.5703125" customWidth="1"/>
    <col min="10" max="10" width="30.42578125" customWidth="1"/>
    <col min="11" max="11" width="33.7109375" customWidth="1"/>
    <col min="12" max="12" width="30.42578125" customWidth="1"/>
    <col min="13" max="13" width="9.42578125" customWidth="1"/>
    <col min="14" max="14" width="27.140625" hidden="1" customWidth="1"/>
    <col min="15" max="17" width="9.7109375" hidden="1" customWidth="1"/>
    <col min="18" max="18" width="4.140625" hidden="1" customWidth="1"/>
    <col min="19" max="16384" width="9.140625" hidden="1"/>
  </cols>
  <sheetData>
    <row r="1" spans="1:13">
      <c r="A1" s="24"/>
      <c r="B1" s="24"/>
      <c r="C1" s="24"/>
      <c r="D1" s="24"/>
      <c r="E1" s="24"/>
      <c r="F1" s="24"/>
      <c r="G1" s="24"/>
      <c r="H1" s="24"/>
      <c r="M1" s="15" t="s">
        <v>25</v>
      </c>
    </row>
    <row r="2" spans="1:13">
      <c r="A2" s="24"/>
      <c r="B2" s="24"/>
      <c r="C2" s="24"/>
      <c r="D2" s="24"/>
      <c r="E2" s="24"/>
      <c r="F2" s="24"/>
      <c r="G2" s="24"/>
      <c r="H2" s="24"/>
    </row>
    <row r="3" spans="1:13" ht="28.5">
      <c r="A3" s="24"/>
      <c r="B3" s="37" t="str">
        <f>'1. Instructions'!B3</f>
        <v>Standalone Energy Storage System (ESS) Products Offer Form</v>
      </c>
      <c r="C3" s="24"/>
      <c r="D3" s="24"/>
      <c r="E3" s="24"/>
      <c r="F3" s="24"/>
      <c r="G3" s="16"/>
      <c r="H3" s="16"/>
    </row>
    <row r="4" spans="1:13" ht="15.75">
      <c r="A4" s="24"/>
      <c r="B4" s="38" t="str">
        <f>'1. Instructions'!B4</f>
        <v>2027-2032 IRP RFO</v>
      </c>
      <c r="C4" s="24"/>
      <c r="D4" s="24"/>
      <c r="E4" s="24"/>
      <c r="F4" s="24"/>
      <c r="G4" s="24"/>
      <c r="H4" s="24"/>
    </row>
    <row r="5" spans="1:13" ht="15.75">
      <c r="A5" s="24"/>
      <c r="B5" s="38"/>
      <c r="C5" s="24"/>
      <c r="D5" s="24"/>
      <c r="E5" s="24"/>
      <c r="F5" s="24"/>
      <c r="G5" s="24"/>
      <c r="H5" s="24"/>
    </row>
    <row r="6" spans="1:13" ht="15.75">
      <c r="A6" s="24"/>
      <c r="B6" s="112" t="s">
        <v>201</v>
      </c>
      <c r="C6" s="24"/>
      <c r="D6" s="24"/>
      <c r="E6" s="24"/>
      <c r="F6" s="24"/>
      <c r="G6" s="24"/>
      <c r="H6" s="24"/>
    </row>
    <row r="7" spans="1:13">
      <c r="A7" s="24"/>
      <c r="B7" s="59" t="s">
        <v>135</v>
      </c>
      <c r="C7" s="60"/>
      <c r="D7" s="60"/>
      <c r="E7" s="60"/>
      <c r="F7" s="24"/>
      <c r="G7" s="24"/>
      <c r="H7" s="24"/>
    </row>
    <row r="8" spans="1:13" ht="15.75" customHeight="1">
      <c r="A8" s="143"/>
      <c r="B8" s="143"/>
      <c r="C8" s="24"/>
      <c r="D8" s="24"/>
      <c r="E8" s="24"/>
      <c r="F8" s="24"/>
      <c r="G8" s="24"/>
      <c r="H8" s="24"/>
    </row>
    <row r="9" spans="1:13" ht="15.75" customHeight="1">
      <c r="A9" s="25"/>
      <c r="B9" s="130" t="s">
        <v>87</v>
      </c>
      <c r="C9" s="130"/>
      <c r="D9" s="130"/>
      <c r="E9" s="130"/>
      <c r="F9" s="130"/>
      <c r="G9" s="130"/>
      <c r="H9" s="130"/>
    </row>
    <row r="10" spans="1:13" ht="15.75" customHeight="1"/>
    <row r="11" spans="1:13" ht="15.75" customHeight="1">
      <c r="A11" s="25"/>
      <c r="B11" s="17" t="s">
        <v>58</v>
      </c>
      <c r="C11" s="61"/>
      <c r="D11" s="24"/>
      <c r="E11" s="24"/>
      <c r="F11" s="24"/>
      <c r="G11" s="24"/>
      <c r="H11" s="24"/>
    </row>
    <row r="12" spans="1:13" ht="15.75" customHeight="1">
      <c r="A12" s="25"/>
      <c r="B12" s="62" t="s">
        <v>59</v>
      </c>
      <c r="C12" s="144"/>
      <c r="D12" s="145"/>
      <c r="E12" s="145"/>
      <c r="F12" s="146"/>
      <c r="G12" s="18"/>
      <c r="H12" s="18"/>
    </row>
    <row r="13" spans="1:13">
      <c r="A13" s="25"/>
      <c r="B13" s="7" t="s">
        <v>60</v>
      </c>
      <c r="C13" s="63" t="str">
        <f>IF('3. Project Description'!$C$40="","",'3. Project Description'!$C$40)</f>
        <v/>
      </c>
      <c r="D13" s="24"/>
      <c r="E13" s="24"/>
      <c r="F13" s="19" t="s">
        <v>63</v>
      </c>
      <c r="G13" s="24"/>
      <c r="H13" s="24"/>
    </row>
    <row r="14" spans="1:13" ht="15.75" customHeight="1">
      <c r="A14" s="25"/>
      <c r="B14" s="64" t="s">
        <v>61</v>
      </c>
      <c r="C14" s="63" t="str">
        <f>IF('3. Project Description'!$C$41="","",'3. Project Description'!$C$41)</f>
        <v/>
      </c>
      <c r="D14" s="24"/>
      <c r="E14" s="24"/>
      <c r="F14" s="19" t="s">
        <v>64</v>
      </c>
      <c r="G14" s="24"/>
      <c r="H14" s="24"/>
    </row>
    <row r="15" spans="1:13" ht="15.75" customHeight="1">
      <c r="A15" s="25"/>
      <c r="B15" s="17" t="s">
        <v>62</v>
      </c>
      <c r="C15" s="65" t="str">
        <f>IF('3. Project Description'!$C$42="","",ROUND('3. Project Description'!$C$42,0))</f>
        <v/>
      </c>
      <c r="D15" s="24"/>
      <c r="E15" s="24"/>
      <c r="F15" s="19"/>
      <c r="G15" s="24"/>
      <c r="H15" s="24"/>
    </row>
    <row r="16" spans="1:13" ht="15" customHeight="1">
      <c r="A16" s="25"/>
      <c r="B16" s="25"/>
      <c r="C16" s="24"/>
      <c r="D16" s="24"/>
      <c r="E16" s="24"/>
      <c r="F16" s="19"/>
      <c r="G16" s="24"/>
      <c r="H16" s="24"/>
    </row>
    <row r="17" spans="1:14" ht="15" customHeight="1">
      <c r="A17" s="25"/>
      <c r="B17" s="25"/>
      <c r="C17" s="24"/>
      <c r="D17" s="24"/>
      <c r="E17" s="24"/>
      <c r="F17" s="19"/>
      <c r="G17" s="24"/>
      <c r="H17" s="24"/>
    </row>
    <row r="18" spans="1:14" ht="60.75" customHeight="1">
      <c r="A18" s="25"/>
      <c r="B18" s="21" t="s">
        <v>137</v>
      </c>
      <c r="C18" s="21" t="s">
        <v>138</v>
      </c>
      <c r="D18" s="21" t="s">
        <v>88</v>
      </c>
      <c r="E18" s="22" t="s">
        <v>193</v>
      </c>
      <c r="F18" s="22" t="s">
        <v>184</v>
      </c>
      <c r="G18" s="22" t="s">
        <v>190</v>
      </c>
      <c r="H18" s="74" t="s">
        <v>145</v>
      </c>
    </row>
    <row r="19" spans="1:14" ht="15" customHeight="1">
      <c r="A19" s="25"/>
      <c r="B19" s="66" t="str">
        <f>IF('3. Project Description'!$C$40="","",YEAR('3. Project Description'!$C$40))</f>
        <v/>
      </c>
      <c r="C19" s="67" t="str">
        <f>IF('3. Project Description'!$C$40="","",'3. Project Description'!$C$40)</f>
        <v/>
      </c>
      <c r="D19" s="67" t="str">
        <f>IF(B19="","",IF(B19=YEAR('3. Project Description'!$C$41),'3. Project Description'!$C$41,DATE(B19,12,31)))</f>
        <v/>
      </c>
      <c r="E19" s="106"/>
      <c r="F19" s="68"/>
      <c r="G19" s="70"/>
      <c r="H19" s="70"/>
    </row>
    <row r="20" spans="1:14" ht="15" customHeight="1">
      <c r="A20" s="25"/>
      <c r="B20" s="66" t="str">
        <f>IF(B19="","",IF((B19+1)&lt;=YEAR('3. Project Description'!$C$41),(B19+1),""))</f>
        <v/>
      </c>
      <c r="C20" s="67" t="str">
        <f>IF(B20="","",DATE(B20,1,1))</f>
        <v/>
      </c>
      <c r="D20" s="67" t="str">
        <f>IF(B20="","",IF(B20=YEAR('3. Project Description'!$C$41),'3. Project Description'!$C$41,DATE(B20,12,31)))</f>
        <v/>
      </c>
      <c r="E20" s="106"/>
      <c r="F20" s="68"/>
      <c r="G20" s="70"/>
      <c r="H20" s="70"/>
      <c r="M20" s="71"/>
      <c r="N20" s="71"/>
    </row>
    <row r="21" spans="1:14" ht="15" customHeight="1">
      <c r="A21" s="25"/>
      <c r="B21" s="66" t="str">
        <f>IF(B20="","",IF((B20+1)&lt;=YEAR('3. Project Description'!$C$41),(B20+1),""))</f>
        <v/>
      </c>
      <c r="C21" s="67" t="str">
        <f t="shared" ref="C21:C49" si="0">IF(B21="","",DATE(B21,1,1))</f>
        <v/>
      </c>
      <c r="D21" s="67" t="str">
        <f>IF(B21="","",IF(B21=YEAR('3. Project Description'!$C$41),'3. Project Description'!$C$41,DATE(B21,12,31)))</f>
        <v/>
      </c>
      <c r="E21" s="106"/>
      <c r="F21" s="68"/>
      <c r="G21" s="70"/>
      <c r="H21" s="70"/>
      <c r="M21" s="71"/>
      <c r="N21" s="71"/>
    </row>
    <row r="22" spans="1:14" ht="15" customHeight="1">
      <c r="A22" s="25"/>
      <c r="B22" s="66" t="str">
        <f>IF(B21="","",IF((B21+1)&lt;=YEAR('3. Project Description'!$C$41),(B21+1),""))</f>
        <v/>
      </c>
      <c r="C22" s="67" t="str">
        <f>IF(B22="","",DATE(B22,1,1))</f>
        <v/>
      </c>
      <c r="D22" s="67" t="str">
        <f>IF(B22="","",IF(B22=YEAR('3. Project Description'!$C$41),'3. Project Description'!$C$41,DATE(B22,12,31)))</f>
        <v/>
      </c>
      <c r="E22" s="106"/>
      <c r="F22" s="68"/>
      <c r="G22" s="70"/>
      <c r="H22" s="70"/>
      <c r="M22" s="71"/>
      <c r="N22" s="71"/>
    </row>
    <row r="23" spans="1:14" ht="15" customHeight="1">
      <c r="A23" s="25"/>
      <c r="B23" s="66" t="str">
        <f>IF(B22="","",IF((B22+1)&lt;=YEAR('3. Project Description'!$C$41),(B22+1),""))</f>
        <v/>
      </c>
      <c r="C23" s="67" t="str">
        <f t="shared" si="0"/>
        <v/>
      </c>
      <c r="D23" s="67" t="str">
        <f>IF(B23="","",IF(B23=YEAR('3. Project Description'!$C$41),'3. Project Description'!$C$41,DATE(B23,12,31)))</f>
        <v/>
      </c>
      <c r="E23" s="106"/>
      <c r="F23" s="68"/>
      <c r="G23" s="70"/>
      <c r="H23" s="70"/>
    </row>
    <row r="24" spans="1:14" ht="15" customHeight="1">
      <c r="A24" s="25"/>
      <c r="B24" s="66" t="str">
        <f>IF(B23="","",IF((B23+1)&lt;=YEAR('3. Project Description'!$C$41),(B23+1),""))</f>
        <v/>
      </c>
      <c r="C24" s="67" t="str">
        <f t="shared" si="0"/>
        <v/>
      </c>
      <c r="D24" s="67" t="str">
        <f>IF(B24="","",IF(B24=YEAR('3. Project Description'!$C$41),'3. Project Description'!$C$41,DATE(B24,12,31)))</f>
        <v/>
      </c>
      <c r="E24" s="106"/>
      <c r="F24" s="68"/>
      <c r="G24" s="70"/>
      <c r="H24" s="70"/>
    </row>
    <row r="25" spans="1:14" ht="15" customHeight="1">
      <c r="A25" s="25"/>
      <c r="B25" s="66" t="str">
        <f>IF(B24="","",IF((B24+1)&lt;=YEAR('3. Project Description'!$C$41),(B24+1),""))</f>
        <v/>
      </c>
      <c r="C25" s="67" t="str">
        <f t="shared" si="0"/>
        <v/>
      </c>
      <c r="D25" s="67" t="str">
        <f>IF(B25="","",IF(B25=YEAR('3. Project Description'!$C$41),'3. Project Description'!$C$41,DATE(B25,12,31)))</f>
        <v/>
      </c>
      <c r="E25" s="106"/>
      <c r="F25" s="68"/>
      <c r="G25" s="70"/>
      <c r="H25" s="70"/>
    </row>
    <row r="26" spans="1:14" ht="15" customHeight="1">
      <c r="A26" s="25"/>
      <c r="B26" s="66" t="str">
        <f>IF(B25="","",IF((B25+1)&lt;=YEAR('3. Project Description'!$C$41),(B25+1),""))</f>
        <v/>
      </c>
      <c r="C26" s="67" t="str">
        <f t="shared" si="0"/>
        <v/>
      </c>
      <c r="D26" s="67" t="str">
        <f>IF(B26="","",IF(B26=YEAR('3. Project Description'!$C$41),'3. Project Description'!$C$41,DATE(B26,12,31)))</f>
        <v/>
      </c>
      <c r="E26" s="106"/>
      <c r="F26" s="68"/>
      <c r="G26" s="70"/>
      <c r="H26" s="70"/>
    </row>
    <row r="27" spans="1:14" ht="15" customHeight="1">
      <c r="A27" s="25"/>
      <c r="B27" s="66" t="str">
        <f>IF(B26="","",IF((B26+1)&lt;=YEAR('3. Project Description'!$C$41),(B26+1),""))</f>
        <v/>
      </c>
      <c r="C27" s="67" t="str">
        <f t="shared" si="0"/>
        <v/>
      </c>
      <c r="D27" s="67" t="str">
        <f>IF(B27="","",IF(B27=YEAR('3. Project Description'!$C$41),'3. Project Description'!$C$41,DATE(B27,12,31)))</f>
        <v/>
      </c>
      <c r="E27" s="106"/>
      <c r="F27" s="68"/>
      <c r="G27" s="70"/>
      <c r="H27" s="70"/>
    </row>
    <row r="28" spans="1:14" ht="15" customHeight="1">
      <c r="A28" s="24"/>
      <c r="B28" s="66" t="str">
        <f>IF(B27="","",IF((B27+1)&lt;=YEAR('3. Project Description'!$C$41),(B27+1),""))</f>
        <v/>
      </c>
      <c r="C28" s="67" t="str">
        <f t="shared" si="0"/>
        <v/>
      </c>
      <c r="D28" s="67" t="str">
        <f>IF(B28="","",IF(B28=YEAR('3. Project Description'!$C$41),'3. Project Description'!$C$41,DATE(B28,12,31)))</f>
        <v/>
      </c>
      <c r="E28" s="106"/>
      <c r="F28" s="68"/>
      <c r="G28" s="70"/>
      <c r="H28" s="70"/>
    </row>
    <row r="29" spans="1:14" ht="15" customHeight="1">
      <c r="A29" s="24"/>
      <c r="B29" s="66" t="str">
        <f>IF(B28="","",IF((B28+1)&lt;=YEAR('3. Project Description'!$C$41),(B28+1),""))</f>
        <v/>
      </c>
      <c r="C29" s="67" t="str">
        <f t="shared" si="0"/>
        <v/>
      </c>
      <c r="D29" s="67" t="str">
        <f>IF(B29="","",IF(B29=YEAR('3. Project Description'!$C$41),'3. Project Description'!$C$41,DATE(B29,12,31)))</f>
        <v/>
      </c>
      <c r="E29" s="106"/>
      <c r="F29" s="68"/>
      <c r="G29" s="70"/>
      <c r="H29" s="70"/>
    </row>
    <row r="30" spans="1:14" ht="15" customHeight="1">
      <c r="A30" s="24"/>
      <c r="B30" s="66" t="str">
        <f>IF(B29="","",IF((B29+1)&lt;=YEAR('3. Project Description'!$C$41),(B29+1),""))</f>
        <v/>
      </c>
      <c r="C30" s="67" t="str">
        <f t="shared" si="0"/>
        <v/>
      </c>
      <c r="D30" s="67" t="str">
        <f>IF(B30="","",IF(B30=YEAR('3. Project Description'!$C$41),'3. Project Description'!$C$41,DATE(B30,12,31)))</f>
        <v/>
      </c>
      <c r="E30" s="106"/>
      <c r="F30" s="68"/>
      <c r="G30" s="70"/>
      <c r="H30" s="70"/>
      <c r="J30" s="131" t="s">
        <v>139</v>
      </c>
      <c r="K30" s="132"/>
      <c r="L30" s="133"/>
    </row>
    <row r="31" spans="1:14">
      <c r="A31" s="24"/>
      <c r="B31" s="66" t="str">
        <f>IF(B30="","",IF((B30+1)&lt;=YEAR('3. Project Description'!$C$41),(B30+1),""))</f>
        <v/>
      </c>
      <c r="C31" s="67" t="str">
        <f t="shared" si="0"/>
        <v/>
      </c>
      <c r="D31" s="67" t="str">
        <f>IF(B31="","",IF(B31=YEAR('3. Project Description'!$C$41),'3. Project Description'!$C$41,DATE(B31,12,31)))</f>
        <v/>
      </c>
      <c r="E31" s="106"/>
      <c r="F31" s="68"/>
      <c r="G31" s="70"/>
      <c r="H31" s="70"/>
      <c r="J31" s="107" t="s">
        <v>140</v>
      </c>
      <c r="K31" s="108"/>
      <c r="L31" s="80"/>
    </row>
    <row r="32" spans="1:14">
      <c r="A32" s="24"/>
      <c r="B32" s="66" t="str">
        <f>IF(B31="","",IF((B31+1)&lt;=YEAR('3. Project Description'!$C$41),(B31+1),""))</f>
        <v/>
      </c>
      <c r="C32" s="67" t="str">
        <f t="shared" si="0"/>
        <v/>
      </c>
      <c r="D32" s="67" t="str">
        <f>IF(B32="","",IF(B32=YEAR('3. Project Description'!$C$41),'3. Project Description'!$C$41,DATE(B32,12,31)))</f>
        <v/>
      </c>
      <c r="E32" s="106"/>
      <c r="F32" s="68"/>
      <c r="G32" s="70"/>
      <c r="H32" s="70"/>
      <c r="J32" s="107" t="s">
        <v>141</v>
      </c>
      <c r="K32" s="109"/>
      <c r="L32" s="81"/>
    </row>
    <row r="33" spans="1:19">
      <c r="A33" s="24"/>
      <c r="B33" s="66" t="str">
        <f>IF(B32="","",IF((B32+1)&lt;=YEAR('3. Project Description'!$C$41),(B32+1),""))</f>
        <v/>
      </c>
      <c r="C33" s="67" t="str">
        <f t="shared" si="0"/>
        <v/>
      </c>
      <c r="D33" s="67" t="str">
        <f>IF(B33="","",IF(B33=YEAR('3. Project Description'!$C$41),'3. Project Description'!$C$41,DATE(B33,12,31)))</f>
        <v/>
      </c>
      <c r="E33" s="106"/>
      <c r="F33" s="68"/>
      <c r="G33" s="70"/>
      <c r="H33" s="70"/>
      <c r="J33" s="110" t="s">
        <v>142</v>
      </c>
      <c r="K33" s="111"/>
      <c r="L33" s="81"/>
    </row>
    <row r="34" spans="1:19">
      <c r="A34" s="24"/>
      <c r="B34" s="66" t="str">
        <f>IF(B33="","",IF((B33+1)&lt;=YEAR('3. Project Description'!$C$41),(B33+1),""))</f>
        <v/>
      </c>
      <c r="C34" s="67" t="str">
        <f t="shared" si="0"/>
        <v/>
      </c>
      <c r="D34" s="67" t="str">
        <f>IF(B34="","",IF(B34=YEAR('3. Project Description'!$C$41),'3. Project Description'!$C$41,DATE(B34,12,31)))</f>
        <v/>
      </c>
      <c r="E34" s="106"/>
      <c r="F34" s="68"/>
      <c r="G34" s="70"/>
      <c r="H34" s="70"/>
    </row>
    <row r="35" spans="1:19">
      <c r="A35" s="24"/>
      <c r="B35" s="66" t="str">
        <f>IF(B34="","",IF((B34+1)&lt;=YEAR('3. Project Description'!$C$41),(B34+1),""))</f>
        <v/>
      </c>
      <c r="C35" s="67" t="str">
        <f t="shared" si="0"/>
        <v/>
      </c>
      <c r="D35" s="67" t="str">
        <f>IF(B35="","",IF(B35=YEAR('3. Project Description'!$C$41),'3. Project Description'!$C$41,DATE(B35,12,31)))</f>
        <v/>
      </c>
      <c r="E35" s="106"/>
      <c r="F35" s="68"/>
      <c r="G35" s="70"/>
      <c r="H35" s="70"/>
    </row>
    <row r="36" spans="1:19">
      <c r="A36" s="24"/>
      <c r="B36" s="66" t="str">
        <f>IF(B35="","",IF((B35+1)&lt;=YEAR('3. Project Description'!$C$41),(B35+1),""))</f>
        <v/>
      </c>
      <c r="C36" s="67" t="str">
        <f t="shared" si="0"/>
        <v/>
      </c>
      <c r="D36" s="67" t="str">
        <f>IF(B36="","",IF(B36=YEAR('3. Project Description'!$C$41),'3. Project Description'!$C$41,DATE(B36,12,31)))</f>
        <v/>
      </c>
      <c r="E36" s="106"/>
      <c r="F36" s="68"/>
      <c r="G36" s="70"/>
      <c r="H36" s="70"/>
      <c r="J36" s="126" t="s">
        <v>143</v>
      </c>
      <c r="K36" s="127"/>
      <c r="L36" s="128"/>
    </row>
    <row r="37" spans="1:19">
      <c r="A37" s="24"/>
      <c r="B37" s="66" t="str">
        <f>IF(B36="","",IF((B36+1)&lt;=YEAR('3. Project Description'!$C$41),(B36+1),""))</f>
        <v/>
      </c>
      <c r="C37" s="67" t="str">
        <f t="shared" si="0"/>
        <v/>
      </c>
      <c r="D37" s="67" t="str">
        <f>IF(B37="","",IF(B37=YEAR('3. Project Description'!$C$41),'3. Project Description'!$C$41,DATE(B37,12,31)))</f>
        <v/>
      </c>
      <c r="E37" s="106"/>
      <c r="F37" s="68"/>
      <c r="G37" s="70"/>
      <c r="H37" s="70"/>
      <c r="J37" s="134"/>
      <c r="K37" s="135"/>
      <c r="L37" s="136"/>
    </row>
    <row r="38" spans="1:19">
      <c r="A38" s="24"/>
      <c r="B38" s="66" t="str">
        <f>IF(B37="","",IF((B37+1)&lt;=YEAR('3. Project Description'!$C$41),(B37+1),""))</f>
        <v/>
      </c>
      <c r="C38" s="67" t="str">
        <f t="shared" si="0"/>
        <v/>
      </c>
      <c r="D38" s="67" t="str">
        <f>IF(B38="","",IF(B38=YEAR('3. Project Description'!$C$41),'3. Project Description'!$C$41,DATE(B38,12,31)))</f>
        <v/>
      </c>
      <c r="E38" s="106"/>
      <c r="F38" s="68"/>
      <c r="G38" s="70"/>
      <c r="H38" s="70"/>
      <c r="J38" s="134"/>
      <c r="K38" s="135"/>
      <c r="L38" s="136"/>
    </row>
    <row r="39" spans="1:19">
      <c r="A39" s="24"/>
      <c r="B39" s="66" t="str">
        <f>IF(B38="","",IF((B38+1)&lt;=YEAR('3. Project Description'!$C$41),(B38+1),""))</f>
        <v/>
      </c>
      <c r="C39" s="67" t="str">
        <f t="shared" si="0"/>
        <v/>
      </c>
      <c r="D39" s="67" t="str">
        <f>IF(B39="","",IF(B39=YEAR('3. Project Description'!$C$41),'3. Project Description'!$C$41,DATE(B39,12,31)))</f>
        <v/>
      </c>
      <c r="E39" s="106"/>
      <c r="F39" s="68"/>
      <c r="G39" s="70"/>
      <c r="H39" s="70"/>
      <c r="J39" s="134"/>
      <c r="K39" s="135"/>
      <c r="L39" s="136"/>
    </row>
    <row r="40" spans="1:19">
      <c r="A40" s="24"/>
      <c r="B40" s="66" t="str">
        <f>IF(B39="","",IF((B39+1)&lt;=YEAR('3. Project Description'!$C$41),(B39+1),""))</f>
        <v/>
      </c>
      <c r="C40" s="67" t="str">
        <f t="shared" si="0"/>
        <v/>
      </c>
      <c r="D40" s="67" t="str">
        <f>IF(B40="","",IF(B40=YEAR('3. Project Description'!$C$41),'3. Project Description'!$C$41,DATE(B40,12,31)))</f>
        <v/>
      </c>
      <c r="E40" s="106"/>
      <c r="F40" s="68"/>
      <c r="G40" s="70"/>
      <c r="H40" s="70"/>
      <c r="J40" s="134"/>
      <c r="K40" s="135"/>
      <c r="L40" s="136"/>
      <c r="M40" s="72"/>
      <c r="N40" s="72"/>
      <c r="O40" s="72"/>
      <c r="P40" s="72"/>
      <c r="Q40" s="72"/>
    </row>
    <row r="41" spans="1:19">
      <c r="A41" s="24"/>
      <c r="B41" s="66" t="str">
        <f>IF(B40="","",IF((B40+1)&lt;=YEAR('3. Project Description'!$C$41),(B40+1),""))</f>
        <v/>
      </c>
      <c r="C41" s="67" t="str">
        <f t="shared" si="0"/>
        <v/>
      </c>
      <c r="D41" s="67" t="str">
        <f>IF(B41="","",IF(B41=YEAR('3. Project Description'!$C$41),'3. Project Description'!$C$41,DATE(B41,12,31)))</f>
        <v/>
      </c>
      <c r="E41" s="106"/>
      <c r="F41" s="68"/>
      <c r="G41" s="70"/>
      <c r="H41" s="70"/>
      <c r="J41" s="134"/>
      <c r="K41" s="135"/>
      <c r="L41" s="136"/>
    </row>
    <row r="42" spans="1:19">
      <c r="A42" s="24"/>
      <c r="B42" s="66" t="str">
        <f>IF(B41="","",IF((B41+1)&lt;=YEAR('3. Project Description'!$C$41),(B41+1),""))</f>
        <v/>
      </c>
      <c r="C42" s="67" t="str">
        <f t="shared" si="0"/>
        <v/>
      </c>
      <c r="D42" s="67" t="str">
        <f>IF(B42="","",IF(B42=YEAR('3. Project Description'!$C$41),'3. Project Description'!$C$41,DATE(B42,12,31)))</f>
        <v/>
      </c>
      <c r="E42" s="106"/>
      <c r="F42" s="68"/>
      <c r="G42" s="70"/>
      <c r="H42" s="70"/>
      <c r="J42" s="134"/>
      <c r="K42" s="135"/>
      <c r="L42" s="136"/>
    </row>
    <row r="43" spans="1:19">
      <c r="A43" s="24"/>
      <c r="B43" s="66" t="str">
        <f>IF(B42="","",IF((B42+1)&lt;=YEAR('3. Project Description'!$C$41),(B42+1),""))</f>
        <v/>
      </c>
      <c r="C43" s="67" t="str">
        <f t="shared" si="0"/>
        <v/>
      </c>
      <c r="D43" s="67" t="str">
        <f>IF(B43="","",IF(B43=YEAR('3. Project Description'!$C$41),'3. Project Description'!$C$41,DATE(B43,12,31)))</f>
        <v/>
      </c>
      <c r="E43" s="106"/>
      <c r="F43" s="68"/>
      <c r="G43" s="70"/>
      <c r="H43" s="70"/>
      <c r="J43" s="134"/>
      <c r="K43" s="135"/>
      <c r="L43" s="136"/>
    </row>
    <row r="44" spans="1:19">
      <c r="A44" s="24"/>
      <c r="B44" s="66" t="str">
        <f>IF(B43="","",IF((B43+1)&lt;=YEAR('3. Project Description'!$C$41),(B43+1),""))</f>
        <v/>
      </c>
      <c r="C44" s="67" t="str">
        <f t="shared" si="0"/>
        <v/>
      </c>
      <c r="D44" s="67" t="str">
        <f>IF(B44="","",IF(B44=YEAR('3. Project Description'!$C$41),'3. Project Description'!$C$41,DATE(B44,12,31)))</f>
        <v/>
      </c>
      <c r="E44" s="106"/>
      <c r="F44" s="68"/>
      <c r="G44" s="70"/>
      <c r="H44" s="70"/>
      <c r="J44" s="137"/>
      <c r="K44" s="138"/>
      <c r="L44" s="139"/>
    </row>
    <row r="45" spans="1:19">
      <c r="A45" s="24"/>
      <c r="B45" s="66" t="str">
        <f>IF(B44="","",IF((B44+1)&lt;=YEAR('3. Project Description'!$C$41),(B44+1),""))</f>
        <v/>
      </c>
      <c r="C45" s="67" t="str">
        <f t="shared" si="0"/>
        <v/>
      </c>
      <c r="D45" s="67" t="str">
        <f>IF(B45="","",IF(B45=YEAR('3. Project Description'!$C$41),'3. Project Description'!$C$41,DATE(B45,12,31)))</f>
        <v/>
      </c>
      <c r="E45" s="106"/>
      <c r="F45" s="68"/>
      <c r="G45" s="70"/>
      <c r="H45" s="70"/>
    </row>
    <row r="46" spans="1:19">
      <c r="A46" s="24"/>
      <c r="B46" s="66" t="str">
        <f>IF(B45="","",IF((B45+1)&lt;=YEAR('3. Project Description'!$C$41),(B45+1),""))</f>
        <v/>
      </c>
      <c r="C46" s="67" t="str">
        <f t="shared" si="0"/>
        <v/>
      </c>
      <c r="D46" s="67" t="str">
        <f>IF(B46="","",IF(B46=YEAR('3. Project Description'!$C$41),'3. Project Description'!$C$41,DATE(B46,12,31)))</f>
        <v/>
      </c>
      <c r="E46" s="106"/>
      <c r="F46" s="68"/>
      <c r="G46" s="70"/>
      <c r="H46" s="70"/>
      <c r="J46" s="126" t="s">
        <v>144</v>
      </c>
      <c r="K46" s="127"/>
      <c r="L46" s="128"/>
    </row>
    <row r="47" spans="1:19">
      <c r="A47" s="24"/>
      <c r="B47" s="66" t="str">
        <f>IF(B46="","",IF((B46+1)&lt;=YEAR('3. Project Description'!$C$41),(B46+1),""))</f>
        <v/>
      </c>
      <c r="C47" s="67" t="str">
        <f t="shared" si="0"/>
        <v/>
      </c>
      <c r="D47" s="67" t="str">
        <f>IF(B47="","",IF(B47=YEAR('3. Project Description'!$C$41),'3. Project Description'!$C$41,DATE(B47,12,31)))</f>
        <v/>
      </c>
      <c r="E47" s="106"/>
      <c r="F47" s="68"/>
      <c r="G47" s="70"/>
      <c r="H47" s="70"/>
      <c r="J47" s="134"/>
      <c r="K47" s="135"/>
      <c r="L47" s="136"/>
      <c r="R47" s="72"/>
      <c r="S47" s="72"/>
    </row>
    <row r="48" spans="1:19">
      <c r="A48" s="24"/>
      <c r="B48" s="66" t="str">
        <f>IF(B47="","",IF((B47+1)&lt;=YEAR('3. Project Description'!$C$41),(B47+1),""))</f>
        <v/>
      </c>
      <c r="C48" s="67" t="str">
        <f t="shared" si="0"/>
        <v/>
      </c>
      <c r="D48" s="67" t="str">
        <f>IF(B48="","",IF(B48=YEAR('3. Project Description'!$C$41),'3. Project Description'!$C$41,DATE(B48,12,31)))</f>
        <v/>
      </c>
      <c r="E48" s="106"/>
      <c r="F48" s="68"/>
      <c r="G48" s="70"/>
      <c r="H48" s="70"/>
      <c r="J48" s="134"/>
      <c r="K48" s="135"/>
      <c r="L48" s="136"/>
    </row>
    <row r="49" spans="1:19">
      <c r="A49" s="24"/>
      <c r="B49" s="66" t="str">
        <f>IF(B48="","",IF((B48+1)&lt;=YEAR('3. Project Description'!$C$41),(B48+1),""))</f>
        <v/>
      </c>
      <c r="C49" s="67" t="str">
        <f t="shared" si="0"/>
        <v/>
      </c>
      <c r="D49" s="67" t="str">
        <f>IF(B49="","",IF(B49=YEAR('3. Project Description'!$C$41),'3. Project Description'!$C$41,DATE(B49,12,31)))</f>
        <v/>
      </c>
      <c r="E49" s="106"/>
      <c r="F49" s="68"/>
      <c r="G49" s="70"/>
      <c r="H49" s="70"/>
      <c r="J49" s="134"/>
      <c r="K49" s="135"/>
      <c r="L49" s="136"/>
    </row>
    <row r="50" spans="1:19">
      <c r="A50" s="24"/>
      <c r="B50" s="24"/>
      <c r="C50" s="24"/>
      <c r="D50" s="24"/>
      <c r="E50" s="24"/>
      <c r="F50" s="24"/>
      <c r="G50" s="24"/>
      <c r="H50" s="24"/>
      <c r="J50" s="134"/>
      <c r="K50" s="135"/>
      <c r="L50" s="136"/>
    </row>
    <row r="51" spans="1:19">
      <c r="A51" s="24"/>
      <c r="B51" s="24"/>
      <c r="C51" s="24"/>
      <c r="D51" s="24"/>
      <c r="F51" s="24"/>
      <c r="G51" s="24"/>
      <c r="H51" s="24"/>
      <c r="J51" s="134"/>
      <c r="K51" s="135"/>
      <c r="L51" s="136"/>
    </row>
    <row r="52" spans="1:19">
      <c r="A52" s="24"/>
      <c r="B52" s="130" t="s">
        <v>65</v>
      </c>
      <c r="C52" s="130"/>
      <c r="D52" s="130"/>
      <c r="F52" s="24"/>
      <c r="G52" s="24"/>
      <c r="H52" s="24"/>
      <c r="J52" s="134"/>
      <c r="K52" s="135"/>
      <c r="L52" s="136"/>
    </row>
    <row r="53" spans="1:19">
      <c r="F53" s="24"/>
      <c r="G53" s="24"/>
      <c r="H53" s="24"/>
      <c r="J53" s="134"/>
      <c r="K53" s="135"/>
      <c r="L53" s="136"/>
    </row>
    <row r="54" spans="1:19">
      <c r="A54" s="24"/>
      <c r="B54" s="21" t="s">
        <v>66</v>
      </c>
      <c r="C54" s="21" t="s">
        <v>183</v>
      </c>
      <c r="D54" s="21" t="s">
        <v>191</v>
      </c>
      <c r="E54" s="142" t="s">
        <v>192</v>
      </c>
      <c r="F54" s="142"/>
      <c r="G54" s="24"/>
      <c r="H54" s="24"/>
      <c r="J54" s="137"/>
      <c r="K54" s="138"/>
      <c r="L54" s="139"/>
    </row>
    <row r="55" spans="1:19">
      <c r="A55" s="24"/>
      <c r="B55" s="20" t="s">
        <v>67</v>
      </c>
      <c r="C55" s="68"/>
      <c r="D55" s="101"/>
      <c r="F55" s="24"/>
      <c r="G55" s="24"/>
      <c r="H55" s="24"/>
    </row>
    <row r="56" spans="1:19">
      <c r="A56" s="24"/>
      <c r="B56" s="20" t="s">
        <v>68</v>
      </c>
      <c r="C56" s="68"/>
      <c r="D56" s="101"/>
      <c r="F56" s="24"/>
      <c r="G56" s="24"/>
      <c r="H56" s="24"/>
    </row>
    <row r="57" spans="1:19">
      <c r="A57" s="24"/>
      <c r="B57" s="20" t="s">
        <v>69</v>
      </c>
      <c r="C57" s="68"/>
      <c r="D57" s="101"/>
      <c r="F57" s="24"/>
      <c r="G57" s="24"/>
      <c r="H57" s="24"/>
    </row>
    <row r="58" spans="1:19">
      <c r="A58" s="24"/>
      <c r="B58" s="20" t="s">
        <v>70</v>
      </c>
      <c r="C58" s="68"/>
      <c r="D58" s="101"/>
      <c r="F58" s="24"/>
      <c r="G58" s="24"/>
      <c r="H58" s="24"/>
    </row>
    <row r="59" spans="1:19">
      <c r="A59" s="24"/>
      <c r="B59" s="20" t="s">
        <v>71</v>
      </c>
      <c r="C59" s="68"/>
      <c r="D59" s="101"/>
      <c r="F59" s="24"/>
      <c r="G59" s="24"/>
      <c r="H59" s="24"/>
    </row>
    <row r="60" spans="1:19">
      <c r="A60" s="24"/>
      <c r="B60" s="20" t="s">
        <v>72</v>
      </c>
      <c r="C60" s="68"/>
      <c r="D60" s="101"/>
      <c r="F60" s="24"/>
      <c r="G60" s="24"/>
      <c r="H60" s="24"/>
    </row>
    <row r="61" spans="1:19">
      <c r="A61" s="24"/>
      <c r="B61" s="20" t="s">
        <v>73</v>
      </c>
      <c r="C61" s="68"/>
      <c r="D61" s="101"/>
      <c r="F61" s="24"/>
      <c r="G61" s="24"/>
      <c r="H61" s="24"/>
      <c r="R61" s="72"/>
      <c r="S61" s="72"/>
    </row>
    <row r="62" spans="1:19">
      <c r="A62" s="24"/>
      <c r="B62" s="20" t="s">
        <v>74</v>
      </c>
      <c r="C62" s="68"/>
      <c r="D62" s="101"/>
      <c r="F62" s="24"/>
      <c r="G62" s="24"/>
      <c r="H62" s="24"/>
    </row>
    <row r="63" spans="1:19">
      <c r="A63" s="24"/>
      <c r="B63" s="20" t="s">
        <v>75</v>
      </c>
      <c r="C63" s="68"/>
      <c r="D63" s="101"/>
      <c r="F63" s="24"/>
      <c r="G63" s="24"/>
      <c r="H63" s="24"/>
    </row>
    <row r="64" spans="1:19">
      <c r="A64" s="24"/>
      <c r="B64" s="20" t="s">
        <v>76</v>
      </c>
      <c r="C64" s="68"/>
      <c r="D64" s="101"/>
      <c r="F64" s="24"/>
      <c r="G64" s="24"/>
      <c r="H64" s="24"/>
    </row>
    <row r="65" spans="1:8">
      <c r="A65" s="24"/>
      <c r="B65" s="20" t="s">
        <v>77</v>
      </c>
      <c r="C65" s="68"/>
      <c r="D65" s="101"/>
      <c r="F65" s="24"/>
      <c r="G65" s="24"/>
      <c r="H65" s="24"/>
    </row>
    <row r="66" spans="1:8">
      <c r="A66" s="24"/>
      <c r="B66" s="20" t="s">
        <v>78</v>
      </c>
      <c r="C66" s="68"/>
      <c r="D66" s="101"/>
      <c r="F66" s="24"/>
      <c r="G66" s="24"/>
      <c r="H66" s="24"/>
    </row>
    <row r="67" spans="1:8">
      <c r="A67" s="24"/>
      <c r="B67" s="24"/>
      <c r="C67" s="24"/>
      <c r="D67" s="24"/>
      <c r="E67" s="24"/>
      <c r="F67" s="24"/>
      <c r="G67" s="24"/>
      <c r="H67" s="24"/>
    </row>
    <row r="68" spans="1:8">
      <c r="A68" s="24"/>
      <c r="B68" s="24"/>
      <c r="C68" s="24"/>
      <c r="D68" s="24"/>
      <c r="E68" s="24"/>
      <c r="G68" s="24"/>
      <c r="H68" s="24"/>
    </row>
    <row r="69" spans="1:8">
      <c r="A69" s="24"/>
      <c r="B69" s="130" t="s">
        <v>79</v>
      </c>
      <c r="C69" s="130"/>
      <c r="D69" s="130"/>
      <c r="E69" s="130"/>
      <c r="F69" s="130"/>
      <c r="G69" s="130"/>
      <c r="H69" s="130"/>
    </row>
    <row r="70" spans="1:8"/>
    <row r="71" spans="1:8">
      <c r="A71" s="24"/>
      <c r="B71" s="21" t="s">
        <v>80</v>
      </c>
      <c r="C71" s="21" t="s">
        <v>81</v>
      </c>
      <c r="D71" s="21" t="s">
        <v>82</v>
      </c>
      <c r="E71" s="141" t="s">
        <v>83</v>
      </c>
      <c r="F71" s="141"/>
      <c r="G71" s="141"/>
      <c r="H71" s="141"/>
    </row>
    <row r="72" spans="1:8">
      <c r="A72" s="24"/>
      <c r="B72" s="23" t="s">
        <v>84</v>
      </c>
      <c r="C72" s="69"/>
      <c r="D72" s="73"/>
      <c r="E72" s="140"/>
      <c r="F72" s="140"/>
      <c r="G72" s="140"/>
      <c r="H72" s="140"/>
    </row>
    <row r="73" spans="1:8">
      <c r="A73" s="24"/>
      <c r="B73" s="23" t="s">
        <v>85</v>
      </c>
      <c r="C73" s="69"/>
      <c r="D73" s="73"/>
      <c r="E73" s="140"/>
      <c r="F73" s="140"/>
      <c r="G73" s="140"/>
      <c r="H73" s="140"/>
    </row>
    <row r="74" spans="1:8">
      <c r="A74" s="24"/>
      <c r="B74" s="23" t="s">
        <v>86</v>
      </c>
      <c r="C74" s="69"/>
      <c r="D74" s="73"/>
      <c r="E74" s="140"/>
      <c r="F74" s="140"/>
      <c r="G74" s="140"/>
      <c r="H74" s="140"/>
    </row>
    <row r="75" spans="1:8">
      <c r="A75" s="24"/>
      <c r="B75" s="24"/>
      <c r="C75" s="24"/>
      <c r="D75" s="24"/>
      <c r="E75" s="24"/>
    </row>
    <row r="81" ht="15" customHeight="1"/>
    <row r="82" hidden="1"/>
    <row r="83" hidden="1"/>
    <row r="84" hidden="1"/>
    <row r="85" hidden="1"/>
    <row r="86" hidden="1"/>
    <row r="87" hidden="1"/>
    <row r="88" hidden="1"/>
    <row r="89" hidden="1"/>
    <row r="90" hidden="1"/>
    <row r="91" hidden="1"/>
    <row r="92" hidden="1"/>
    <row r="93" hidden="1"/>
    <row r="94" hidden="1"/>
    <row r="95" hidden="1"/>
    <row r="96" hidden="1"/>
    <row r="97" spans="1:8" hidden="1"/>
    <row r="99" spans="1:8" hidden="1">
      <c r="A99" s="129"/>
      <c r="B99" s="129"/>
      <c r="C99" s="24"/>
      <c r="D99" s="24"/>
      <c r="E99" s="24"/>
      <c r="F99" s="24"/>
      <c r="G99" s="24"/>
      <c r="H99" s="24"/>
    </row>
    <row r="100" spans="1:8" hidden="1">
      <c r="A100" s="129"/>
      <c r="B100" s="129"/>
      <c r="C100" s="24"/>
      <c r="D100" s="24"/>
      <c r="E100" s="24"/>
      <c r="F100" s="24"/>
      <c r="G100" s="24"/>
      <c r="H100" s="24"/>
    </row>
    <row r="101" spans="1:8" hidden="1">
      <c r="A101" s="129"/>
      <c r="B101" s="129"/>
      <c r="C101" s="24"/>
      <c r="D101" s="24"/>
      <c r="E101" s="24"/>
      <c r="F101" s="24"/>
      <c r="G101" s="24"/>
      <c r="H101" s="24"/>
    </row>
    <row r="102" spans="1:8" hidden="1">
      <c r="A102" s="129"/>
      <c r="B102" s="129"/>
      <c r="C102" s="24"/>
      <c r="D102" s="24"/>
      <c r="E102" s="24"/>
      <c r="F102" s="24"/>
      <c r="G102" s="24"/>
      <c r="H102" s="24"/>
    </row>
  </sheetData>
  <sheetProtection algorithmName="SHA-512" hashValue="uYhM5BUI3iSdkd5Sw+Rxg2XtnTn47M1k3rMDDaXsvdoKXQQkA184hSdHZmHQJY7t1Tir5ebZ9OaHmShNgg5PfQ==" saltValue="2rvJ3LZusc/WSoPNzrf5Pw==" spinCount="100000" sheet="1" objects="1" scenarios="1"/>
  <protectedRanges>
    <protectedRange sqref="K17" name="Range1_2"/>
  </protectedRanges>
  <mergeCells count="19">
    <mergeCell ref="A8:B8"/>
    <mergeCell ref="C12:F12"/>
    <mergeCell ref="B9:H9"/>
    <mergeCell ref="A102:B102"/>
    <mergeCell ref="A99:B99"/>
    <mergeCell ref="J46:L46"/>
    <mergeCell ref="A100:B100"/>
    <mergeCell ref="A101:B101"/>
    <mergeCell ref="B52:D52"/>
    <mergeCell ref="J30:L30"/>
    <mergeCell ref="J36:L36"/>
    <mergeCell ref="J37:L44"/>
    <mergeCell ref="J47:L54"/>
    <mergeCell ref="E74:H74"/>
    <mergeCell ref="E71:H71"/>
    <mergeCell ref="E72:H72"/>
    <mergeCell ref="E73:H73"/>
    <mergeCell ref="B69:H69"/>
    <mergeCell ref="E54:F54"/>
  </mergeCells>
  <dataValidations count="6">
    <dataValidation allowBlank="1" showInputMessage="1" showErrorMessage="1" prompt="Provide a brief description of the differentiating factors for each bid variation. (e.g - Escalating capacity payment, no VOM, partial project capacity)" sqref="C12:F12" xr:uid="{BDB56328-7411-4A5D-A62C-3E3119BA306A}"/>
    <dataValidation allowBlank="1" showInputMessage="1" showErrorMessage="1" prompt="Enter a unique number (Integers only, e.g - 1,2,3,etc.) for each bid variation offered for a project. Do not include alpha variants (1a, 1b, etc.)" sqref="C11" xr:uid="{0831C6C6-6D43-4CD0-A585-6C0D192D5DBF}"/>
    <dataValidation allowBlank="1" showInputMessage="1" showErrorMessage="1" prompt="enter any Variable Operations and Maintenance costs other than energy price" sqref="H18" xr:uid="{957460C1-8791-4C05-A3E5-23CE7F8A33FC}"/>
    <dataValidation type="decimal" operator="greaterThanOrEqual" allowBlank="1" showInputMessage="1" showErrorMessage="1" sqref="L31:L33 C72:D74 C55:D66 F19:H49" xr:uid="{9A7549AD-B3D7-46D4-B8A7-836B26D57D44}">
      <formula1>0</formula1>
    </dataValidation>
    <dataValidation allowBlank="1" showInputMessage="1" showErrorMessage="1" prompt="If deliverability has been requested but not yet awarded, respond based on the expected outcome" sqref="F18" xr:uid="{B2611A4A-C175-48FF-AC23-82782B75449F}"/>
    <dataValidation allowBlank="1" showInputMessage="1" showErrorMessage="1" prompt="FCDS and PCDS are considered Guaranteed_x000a__x000a_If deliverability has been requested but not yet awarded, respond based on the expected outcome" sqref="E18" xr:uid="{7D292DA3-E051-42C2-96DA-D425DB66F9AB}"/>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62E3389-285E-47ED-AC7C-A10ECC8146C7}">
          <x14:formula1>
            <xm:f>Lists!$AA$3:$AA$5</xm:f>
          </x14:formula1>
          <xm:sqref>E19:E49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C7C7A-EE7C-4D76-B6AC-37531B662DB7}">
  <dimension ref="A1:S102"/>
  <sheetViews>
    <sheetView showGridLines="0" showRowColHeaders="0" zoomScale="80" zoomScaleNormal="80" workbookViewId="0"/>
  </sheetViews>
  <sheetFormatPr defaultColWidth="0" defaultRowHeight="15" customHeight="1" zeroHeight="1"/>
  <cols>
    <col min="1" max="1" width="2.7109375" customWidth="1"/>
    <col min="2" max="2" width="27.85546875" customWidth="1"/>
    <col min="3" max="4" width="34.140625" customWidth="1"/>
    <col min="5" max="5" width="41.5703125" customWidth="1"/>
    <col min="6" max="6" width="25.140625" customWidth="1"/>
    <col min="7" max="7" width="21.7109375" bestFit="1" customWidth="1"/>
    <col min="8" max="8" width="19.7109375" customWidth="1"/>
    <col min="9" max="9" width="3.5703125" customWidth="1"/>
    <col min="10" max="10" width="30.42578125" customWidth="1"/>
    <col min="11" max="11" width="33.7109375" customWidth="1"/>
    <col min="12" max="12" width="30.42578125" customWidth="1"/>
    <col min="13" max="13" width="9.42578125" customWidth="1"/>
    <col min="14" max="14" width="27.140625" hidden="1" customWidth="1"/>
    <col min="15" max="17" width="9.7109375" hidden="1" customWidth="1"/>
    <col min="18" max="18" width="4.140625" hidden="1" customWidth="1"/>
    <col min="19" max="16384" width="9.140625" hidden="1"/>
  </cols>
  <sheetData>
    <row r="1" spans="1:13">
      <c r="A1" s="24"/>
      <c r="B1" s="24"/>
      <c r="C1" s="24"/>
      <c r="D1" s="24"/>
      <c r="E1" s="24"/>
      <c r="F1" s="24"/>
      <c r="G1" s="24"/>
      <c r="H1" s="24"/>
      <c r="M1" s="15" t="s">
        <v>25</v>
      </c>
    </row>
    <row r="2" spans="1:13">
      <c r="A2" s="24"/>
      <c r="B2" s="24"/>
      <c r="C2" s="24"/>
      <c r="D2" s="24"/>
      <c r="E2" s="24"/>
      <c r="F2" s="24"/>
      <c r="G2" s="24"/>
      <c r="H2" s="24"/>
    </row>
    <row r="3" spans="1:13" ht="28.5">
      <c r="A3" s="24"/>
      <c r="B3" s="37" t="str">
        <f>'1. Instructions'!B3</f>
        <v>Standalone Energy Storage System (ESS) Products Offer Form</v>
      </c>
      <c r="C3" s="24"/>
      <c r="D3" s="24"/>
      <c r="E3" s="24"/>
      <c r="F3" s="24"/>
      <c r="G3" s="16"/>
      <c r="H3" s="16"/>
    </row>
    <row r="4" spans="1:13" ht="15.75">
      <c r="A4" s="24"/>
      <c r="B4" s="38" t="str">
        <f>'1. Instructions'!B4</f>
        <v>2027-2032 IRP RFO</v>
      </c>
      <c r="C4" s="24"/>
      <c r="D4" s="24"/>
      <c r="E4" s="24"/>
      <c r="F4" s="24"/>
      <c r="G4" s="24"/>
      <c r="H4" s="24"/>
    </row>
    <row r="5" spans="1:13" ht="15.75">
      <c r="A5" s="24"/>
      <c r="B5" s="38"/>
      <c r="C5" s="24"/>
      <c r="D5" s="24"/>
      <c r="E5" s="24"/>
      <c r="F5" s="24"/>
      <c r="G5" s="24"/>
      <c r="H5" s="24"/>
    </row>
    <row r="6" spans="1:13" ht="15.75">
      <c r="A6" s="24"/>
      <c r="B6" s="112" t="s">
        <v>202</v>
      </c>
      <c r="C6" s="24"/>
      <c r="D6" s="24"/>
      <c r="E6" s="24"/>
      <c r="F6" s="24"/>
      <c r="G6" s="24"/>
      <c r="H6" s="24"/>
    </row>
    <row r="7" spans="1:13">
      <c r="A7" s="24"/>
      <c r="B7" s="59" t="s">
        <v>135</v>
      </c>
      <c r="C7" s="60"/>
      <c r="D7" s="60"/>
      <c r="E7" s="60"/>
      <c r="F7" s="24"/>
      <c r="G7" s="24"/>
      <c r="H7" s="24"/>
    </row>
    <row r="8" spans="1:13" ht="15.75" customHeight="1">
      <c r="A8" s="143"/>
      <c r="B8" s="143"/>
      <c r="C8" s="24"/>
      <c r="D8" s="24"/>
      <c r="E8" s="24"/>
      <c r="F8" s="24"/>
      <c r="G8" s="24"/>
      <c r="H8" s="24"/>
    </row>
    <row r="9" spans="1:13" ht="15.75" customHeight="1">
      <c r="A9" s="25"/>
      <c r="B9" s="130" t="s">
        <v>87</v>
      </c>
      <c r="C9" s="130"/>
      <c r="D9" s="130"/>
      <c r="E9" s="130"/>
      <c r="F9" s="130"/>
      <c r="G9" s="130"/>
      <c r="H9" s="130"/>
    </row>
    <row r="10" spans="1:13" ht="15.75" customHeight="1"/>
    <row r="11" spans="1:13" ht="15.75" customHeight="1">
      <c r="A11" s="25"/>
      <c r="B11" s="17" t="s">
        <v>58</v>
      </c>
      <c r="C11" s="61"/>
      <c r="D11" s="24"/>
      <c r="E11" s="24"/>
      <c r="F11" s="24"/>
      <c r="G11" s="24"/>
      <c r="H11" s="24"/>
    </row>
    <row r="12" spans="1:13" ht="15.75" customHeight="1">
      <c r="A12" s="25"/>
      <c r="B12" s="62" t="s">
        <v>59</v>
      </c>
      <c r="C12" s="144"/>
      <c r="D12" s="145"/>
      <c r="E12" s="145"/>
      <c r="F12" s="146"/>
      <c r="G12" s="18"/>
      <c r="H12" s="18"/>
    </row>
    <row r="13" spans="1:13">
      <c r="A13" s="25"/>
      <c r="B13" s="7" t="s">
        <v>60</v>
      </c>
      <c r="C13" s="63" t="str">
        <f>IF('3. Project Description'!$C$40="","",'3. Project Description'!$C$40)</f>
        <v/>
      </c>
      <c r="D13" s="24"/>
      <c r="E13" s="24"/>
      <c r="F13" s="19" t="s">
        <v>63</v>
      </c>
      <c r="G13" s="24"/>
      <c r="H13" s="24"/>
    </row>
    <row r="14" spans="1:13" ht="15.75" customHeight="1">
      <c r="A14" s="25"/>
      <c r="B14" s="64" t="s">
        <v>61</v>
      </c>
      <c r="C14" s="63" t="str">
        <f>IF('3. Project Description'!$C$41="","",'3. Project Description'!$C$41)</f>
        <v/>
      </c>
      <c r="D14" s="24"/>
      <c r="E14" s="24"/>
      <c r="F14" s="19" t="s">
        <v>64</v>
      </c>
      <c r="G14" s="24"/>
      <c r="H14" s="24"/>
    </row>
    <row r="15" spans="1:13" ht="15.75" customHeight="1">
      <c r="A15" s="25"/>
      <c r="B15" s="17" t="s">
        <v>62</v>
      </c>
      <c r="C15" s="65" t="str">
        <f>IF('3. Project Description'!$C$42="","",ROUND('3. Project Description'!$C$42,0))</f>
        <v/>
      </c>
      <c r="D15" s="24"/>
      <c r="E15" s="24"/>
      <c r="F15" s="19"/>
      <c r="G15" s="24"/>
      <c r="H15" s="24"/>
    </row>
    <row r="16" spans="1:13" ht="15" customHeight="1">
      <c r="A16" s="25"/>
      <c r="B16" s="25"/>
      <c r="C16" s="24"/>
      <c r="D16" s="24"/>
      <c r="E16" s="24"/>
      <c r="F16" s="19"/>
      <c r="G16" s="24"/>
      <c r="H16" s="24"/>
    </row>
    <row r="17" spans="1:14" ht="15" customHeight="1">
      <c r="A17" s="25"/>
      <c r="B17" s="25"/>
      <c r="C17" s="24"/>
      <c r="D17" s="24"/>
      <c r="E17" s="24"/>
      <c r="F17" s="19"/>
      <c r="G17" s="24"/>
      <c r="H17" s="24"/>
    </row>
    <row r="18" spans="1:14" ht="60.75" customHeight="1">
      <c r="A18" s="25"/>
      <c r="B18" s="21" t="s">
        <v>137</v>
      </c>
      <c r="C18" s="21" t="s">
        <v>138</v>
      </c>
      <c r="D18" s="21" t="s">
        <v>88</v>
      </c>
      <c r="E18" s="22" t="s">
        <v>193</v>
      </c>
      <c r="F18" s="22" t="s">
        <v>184</v>
      </c>
      <c r="G18" s="22" t="s">
        <v>203</v>
      </c>
      <c r="H18" s="74" t="s">
        <v>145</v>
      </c>
    </row>
    <row r="19" spans="1:14" ht="15" customHeight="1">
      <c r="A19" s="25"/>
      <c r="B19" s="66" t="str">
        <f>IF('3. Project Description'!$C$40="","",YEAR('3. Project Description'!$C$40))</f>
        <v/>
      </c>
      <c r="C19" s="67" t="str">
        <f>IF('3. Project Description'!$C$40="","",'3. Project Description'!$C$40)</f>
        <v/>
      </c>
      <c r="D19" s="67" t="str">
        <f>IF(B19="","",IF(B19=YEAR('3. Project Description'!$C$41),'3. Project Description'!$C$41,DATE(B19,12,31)))</f>
        <v/>
      </c>
      <c r="E19" s="106"/>
      <c r="F19" s="68"/>
      <c r="G19" s="70"/>
      <c r="H19" s="70"/>
    </row>
    <row r="20" spans="1:14" ht="15" customHeight="1">
      <c r="A20" s="25"/>
      <c r="B20" s="66" t="str">
        <f>IF(B19="","",IF((B19+1)&lt;=YEAR('3. Project Description'!$C$41),(B19+1),""))</f>
        <v/>
      </c>
      <c r="C20" s="67" t="str">
        <f>IF(B20="","",DATE(B20,1,1))</f>
        <v/>
      </c>
      <c r="D20" s="67" t="str">
        <f>IF(B20="","",IF(B20=YEAR('3. Project Description'!$C$41),'3. Project Description'!$C$41,DATE(B20,12,31)))</f>
        <v/>
      </c>
      <c r="E20" s="106"/>
      <c r="F20" s="68"/>
      <c r="G20" s="70"/>
      <c r="H20" s="70"/>
      <c r="M20" s="71"/>
      <c r="N20" s="71"/>
    </row>
    <row r="21" spans="1:14" ht="15" customHeight="1">
      <c r="A21" s="25"/>
      <c r="B21" s="66" t="str">
        <f>IF(B20="","",IF((B20+1)&lt;=YEAR('3. Project Description'!$C$41),(B20+1),""))</f>
        <v/>
      </c>
      <c r="C21" s="67" t="str">
        <f t="shared" ref="C21:C49" si="0">IF(B21="","",DATE(B21,1,1))</f>
        <v/>
      </c>
      <c r="D21" s="67" t="str">
        <f>IF(B21="","",IF(B21=YEAR('3. Project Description'!$C$41),'3. Project Description'!$C$41,DATE(B21,12,31)))</f>
        <v/>
      </c>
      <c r="E21" s="106"/>
      <c r="F21" s="68"/>
      <c r="G21" s="70"/>
      <c r="H21" s="70"/>
      <c r="M21" s="71"/>
      <c r="N21" s="71"/>
    </row>
    <row r="22" spans="1:14" ht="15" customHeight="1">
      <c r="A22" s="25"/>
      <c r="B22" s="66" t="str">
        <f>IF(B21="","",IF((B21+1)&lt;=YEAR('3. Project Description'!$C$41),(B21+1),""))</f>
        <v/>
      </c>
      <c r="C22" s="67" t="str">
        <f>IF(B22="","",DATE(B22,1,1))</f>
        <v/>
      </c>
      <c r="D22" s="67" t="str">
        <f>IF(B22="","",IF(B22=YEAR('3. Project Description'!$C$41),'3. Project Description'!$C$41,DATE(B22,12,31)))</f>
        <v/>
      </c>
      <c r="E22" s="106"/>
      <c r="F22" s="68"/>
      <c r="G22" s="70"/>
      <c r="H22" s="70"/>
      <c r="M22" s="71"/>
      <c r="N22" s="71"/>
    </row>
    <row r="23" spans="1:14" ht="15" customHeight="1">
      <c r="A23" s="25"/>
      <c r="B23" s="66" t="str">
        <f>IF(B22="","",IF((B22+1)&lt;=YEAR('3. Project Description'!$C$41),(B22+1),""))</f>
        <v/>
      </c>
      <c r="C23" s="67" t="str">
        <f t="shared" si="0"/>
        <v/>
      </c>
      <c r="D23" s="67" t="str">
        <f>IF(B23="","",IF(B23=YEAR('3. Project Description'!$C$41),'3. Project Description'!$C$41,DATE(B23,12,31)))</f>
        <v/>
      </c>
      <c r="E23" s="106"/>
      <c r="F23" s="68"/>
      <c r="G23" s="70"/>
      <c r="H23" s="70"/>
    </row>
    <row r="24" spans="1:14" ht="15" customHeight="1">
      <c r="A24" s="25"/>
      <c r="B24" s="66" t="str">
        <f>IF(B23="","",IF((B23+1)&lt;=YEAR('3. Project Description'!$C$41),(B23+1),""))</f>
        <v/>
      </c>
      <c r="C24" s="67" t="str">
        <f t="shared" si="0"/>
        <v/>
      </c>
      <c r="D24" s="67" t="str">
        <f>IF(B24="","",IF(B24=YEAR('3. Project Description'!$C$41),'3. Project Description'!$C$41,DATE(B24,12,31)))</f>
        <v/>
      </c>
      <c r="E24" s="106"/>
      <c r="F24" s="68"/>
      <c r="G24" s="70"/>
      <c r="H24" s="70"/>
    </row>
    <row r="25" spans="1:14" ht="15" customHeight="1">
      <c r="A25" s="25"/>
      <c r="B25" s="66" t="str">
        <f>IF(B24="","",IF((B24+1)&lt;=YEAR('3. Project Description'!$C$41),(B24+1),""))</f>
        <v/>
      </c>
      <c r="C25" s="67" t="str">
        <f t="shared" si="0"/>
        <v/>
      </c>
      <c r="D25" s="67" t="str">
        <f>IF(B25="","",IF(B25=YEAR('3. Project Description'!$C$41),'3. Project Description'!$C$41,DATE(B25,12,31)))</f>
        <v/>
      </c>
      <c r="E25" s="106"/>
      <c r="F25" s="68"/>
      <c r="G25" s="70"/>
      <c r="H25" s="70"/>
    </row>
    <row r="26" spans="1:14" ht="15" customHeight="1">
      <c r="A26" s="25"/>
      <c r="B26" s="66" t="str">
        <f>IF(B25="","",IF((B25+1)&lt;=YEAR('3. Project Description'!$C$41),(B25+1),""))</f>
        <v/>
      </c>
      <c r="C26" s="67" t="str">
        <f t="shared" si="0"/>
        <v/>
      </c>
      <c r="D26" s="67" t="str">
        <f>IF(B26="","",IF(B26=YEAR('3. Project Description'!$C$41),'3. Project Description'!$C$41,DATE(B26,12,31)))</f>
        <v/>
      </c>
      <c r="E26" s="106"/>
      <c r="F26" s="68"/>
      <c r="G26" s="70"/>
      <c r="H26" s="70"/>
    </row>
    <row r="27" spans="1:14" ht="15" customHeight="1">
      <c r="A27" s="25"/>
      <c r="B27" s="66" t="str">
        <f>IF(B26="","",IF((B26+1)&lt;=YEAR('3. Project Description'!$C$41),(B26+1),""))</f>
        <v/>
      </c>
      <c r="C27" s="67" t="str">
        <f t="shared" si="0"/>
        <v/>
      </c>
      <c r="D27" s="67" t="str">
        <f>IF(B27="","",IF(B27=YEAR('3. Project Description'!$C$41),'3. Project Description'!$C$41,DATE(B27,12,31)))</f>
        <v/>
      </c>
      <c r="E27" s="106"/>
      <c r="F27" s="68"/>
      <c r="G27" s="70"/>
      <c r="H27" s="70"/>
    </row>
    <row r="28" spans="1:14" ht="15" customHeight="1">
      <c r="A28" s="24"/>
      <c r="B28" s="66" t="str">
        <f>IF(B27="","",IF((B27+1)&lt;=YEAR('3. Project Description'!$C$41),(B27+1),""))</f>
        <v/>
      </c>
      <c r="C28" s="67" t="str">
        <f t="shared" si="0"/>
        <v/>
      </c>
      <c r="D28" s="67" t="str">
        <f>IF(B28="","",IF(B28=YEAR('3. Project Description'!$C$41),'3. Project Description'!$C$41,DATE(B28,12,31)))</f>
        <v/>
      </c>
      <c r="E28" s="106"/>
      <c r="F28" s="68"/>
      <c r="G28" s="70"/>
      <c r="H28" s="70"/>
    </row>
    <row r="29" spans="1:14" ht="15" customHeight="1">
      <c r="A29" s="24"/>
      <c r="B29" s="66" t="str">
        <f>IF(B28="","",IF((B28+1)&lt;=YEAR('3. Project Description'!$C$41),(B28+1),""))</f>
        <v/>
      </c>
      <c r="C29" s="67" t="str">
        <f t="shared" si="0"/>
        <v/>
      </c>
      <c r="D29" s="67" t="str">
        <f>IF(B29="","",IF(B29=YEAR('3. Project Description'!$C$41),'3. Project Description'!$C$41,DATE(B29,12,31)))</f>
        <v/>
      </c>
      <c r="E29" s="106"/>
      <c r="F29" s="68"/>
      <c r="G29" s="70"/>
      <c r="H29" s="70"/>
    </row>
    <row r="30" spans="1:14" ht="15" customHeight="1">
      <c r="A30" s="24"/>
      <c r="B30" s="66" t="str">
        <f>IF(B29="","",IF((B29+1)&lt;=YEAR('3. Project Description'!$C$41),(B29+1),""))</f>
        <v/>
      </c>
      <c r="C30" s="67" t="str">
        <f t="shared" si="0"/>
        <v/>
      </c>
      <c r="D30" s="67" t="str">
        <f>IF(B30="","",IF(B30=YEAR('3. Project Description'!$C$41),'3. Project Description'!$C$41,DATE(B30,12,31)))</f>
        <v/>
      </c>
      <c r="E30" s="106"/>
      <c r="F30" s="68"/>
      <c r="G30" s="70"/>
      <c r="H30" s="70"/>
      <c r="J30" s="131" t="s">
        <v>139</v>
      </c>
      <c r="K30" s="132"/>
      <c r="L30" s="133"/>
    </row>
    <row r="31" spans="1:14">
      <c r="A31" s="24"/>
      <c r="B31" s="66" t="str">
        <f>IF(B30="","",IF((B30+1)&lt;=YEAR('3. Project Description'!$C$41),(B30+1),""))</f>
        <v/>
      </c>
      <c r="C31" s="67" t="str">
        <f t="shared" si="0"/>
        <v/>
      </c>
      <c r="D31" s="67" t="str">
        <f>IF(B31="","",IF(B31=YEAR('3. Project Description'!$C$41),'3. Project Description'!$C$41,DATE(B31,12,31)))</f>
        <v/>
      </c>
      <c r="E31" s="106"/>
      <c r="F31" s="68"/>
      <c r="G31" s="70"/>
      <c r="H31" s="70"/>
      <c r="J31" s="107" t="s">
        <v>140</v>
      </c>
      <c r="K31" s="108"/>
      <c r="L31" s="80"/>
    </row>
    <row r="32" spans="1:14">
      <c r="A32" s="24"/>
      <c r="B32" s="66" t="str">
        <f>IF(B31="","",IF((B31+1)&lt;=YEAR('3. Project Description'!$C$41),(B31+1),""))</f>
        <v/>
      </c>
      <c r="C32" s="67" t="str">
        <f t="shared" si="0"/>
        <v/>
      </c>
      <c r="D32" s="67" t="str">
        <f>IF(B32="","",IF(B32=YEAR('3. Project Description'!$C$41),'3. Project Description'!$C$41,DATE(B32,12,31)))</f>
        <v/>
      </c>
      <c r="E32" s="106"/>
      <c r="F32" s="68"/>
      <c r="G32" s="70"/>
      <c r="H32" s="70"/>
      <c r="J32" s="107" t="s">
        <v>141</v>
      </c>
      <c r="K32" s="109"/>
      <c r="L32" s="81"/>
    </row>
    <row r="33" spans="1:19">
      <c r="A33" s="24"/>
      <c r="B33" s="66" t="str">
        <f>IF(B32="","",IF((B32+1)&lt;=YEAR('3. Project Description'!$C$41),(B32+1),""))</f>
        <v/>
      </c>
      <c r="C33" s="67" t="str">
        <f t="shared" si="0"/>
        <v/>
      </c>
      <c r="D33" s="67" t="str">
        <f>IF(B33="","",IF(B33=YEAR('3. Project Description'!$C$41),'3. Project Description'!$C$41,DATE(B33,12,31)))</f>
        <v/>
      </c>
      <c r="E33" s="106"/>
      <c r="F33" s="68"/>
      <c r="G33" s="70"/>
      <c r="H33" s="70"/>
      <c r="J33" s="110" t="s">
        <v>142</v>
      </c>
      <c r="K33" s="111"/>
      <c r="L33" s="81"/>
    </row>
    <row r="34" spans="1:19">
      <c r="A34" s="24"/>
      <c r="B34" s="66" t="str">
        <f>IF(B33="","",IF((B33+1)&lt;=YEAR('3. Project Description'!$C$41),(B33+1),""))</f>
        <v/>
      </c>
      <c r="C34" s="67" t="str">
        <f t="shared" si="0"/>
        <v/>
      </c>
      <c r="D34" s="67" t="str">
        <f>IF(B34="","",IF(B34=YEAR('3. Project Description'!$C$41),'3. Project Description'!$C$41,DATE(B34,12,31)))</f>
        <v/>
      </c>
      <c r="E34" s="106"/>
      <c r="F34" s="68"/>
      <c r="G34" s="70"/>
      <c r="H34" s="70"/>
    </row>
    <row r="35" spans="1:19">
      <c r="A35" s="24"/>
      <c r="B35" s="66" t="str">
        <f>IF(B34="","",IF((B34+1)&lt;=YEAR('3. Project Description'!$C$41),(B34+1),""))</f>
        <v/>
      </c>
      <c r="C35" s="67" t="str">
        <f t="shared" si="0"/>
        <v/>
      </c>
      <c r="D35" s="67" t="str">
        <f>IF(B35="","",IF(B35=YEAR('3. Project Description'!$C$41),'3. Project Description'!$C$41,DATE(B35,12,31)))</f>
        <v/>
      </c>
      <c r="E35" s="106"/>
      <c r="F35" s="68"/>
      <c r="G35" s="70"/>
      <c r="H35" s="70"/>
    </row>
    <row r="36" spans="1:19">
      <c r="A36" s="24"/>
      <c r="B36" s="66" t="str">
        <f>IF(B35="","",IF((B35+1)&lt;=YEAR('3. Project Description'!$C$41),(B35+1),""))</f>
        <v/>
      </c>
      <c r="C36" s="67" t="str">
        <f t="shared" si="0"/>
        <v/>
      </c>
      <c r="D36" s="67" t="str">
        <f>IF(B36="","",IF(B36=YEAR('3. Project Description'!$C$41),'3. Project Description'!$C$41,DATE(B36,12,31)))</f>
        <v/>
      </c>
      <c r="E36" s="106"/>
      <c r="F36" s="68"/>
      <c r="G36" s="70"/>
      <c r="H36" s="70"/>
      <c r="J36" s="126" t="s">
        <v>143</v>
      </c>
      <c r="K36" s="127"/>
      <c r="L36" s="128"/>
    </row>
    <row r="37" spans="1:19">
      <c r="A37" s="24"/>
      <c r="B37" s="66" t="str">
        <f>IF(B36="","",IF((B36+1)&lt;=YEAR('3. Project Description'!$C$41),(B36+1),""))</f>
        <v/>
      </c>
      <c r="C37" s="67" t="str">
        <f t="shared" si="0"/>
        <v/>
      </c>
      <c r="D37" s="67" t="str">
        <f>IF(B37="","",IF(B37=YEAR('3. Project Description'!$C$41),'3. Project Description'!$C$41,DATE(B37,12,31)))</f>
        <v/>
      </c>
      <c r="E37" s="106"/>
      <c r="F37" s="68"/>
      <c r="G37" s="70"/>
      <c r="H37" s="70"/>
      <c r="J37" s="134"/>
      <c r="K37" s="135"/>
      <c r="L37" s="136"/>
    </row>
    <row r="38" spans="1:19">
      <c r="A38" s="24"/>
      <c r="B38" s="66" t="str">
        <f>IF(B37="","",IF((B37+1)&lt;=YEAR('3. Project Description'!$C$41),(B37+1),""))</f>
        <v/>
      </c>
      <c r="C38" s="67" t="str">
        <f t="shared" si="0"/>
        <v/>
      </c>
      <c r="D38" s="67" t="str">
        <f>IF(B38="","",IF(B38=YEAR('3. Project Description'!$C$41),'3. Project Description'!$C$41,DATE(B38,12,31)))</f>
        <v/>
      </c>
      <c r="E38" s="106"/>
      <c r="F38" s="68"/>
      <c r="G38" s="70"/>
      <c r="H38" s="70"/>
      <c r="J38" s="134"/>
      <c r="K38" s="135"/>
      <c r="L38" s="136"/>
    </row>
    <row r="39" spans="1:19">
      <c r="A39" s="24"/>
      <c r="B39" s="66" t="str">
        <f>IF(B38="","",IF((B38+1)&lt;=YEAR('3. Project Description'!$C$41),(B38+1),""))</f>
        <v/>
      </c>
      <c r="C39" s="67" t="str">
        <f t="shared" si="0"/>
        <v/>
      </c>
      <c r="D39" s="67" t="str">
        <f>IF(B39="","",IF(B39=YEAR('3. Project Description'!$C$41),'3. Project Description'!$C$41,DATE(B39,12,31)))</f>
        <v/>
      </c>
      <c r="E39" s="106"/>
      <c r="F39" s="68"/>
      <c r="G39" s="70"/>
      <c r="H39" s="70"/>
      <c r="J39" s="134"/>
      <c r="K39" s="135"/>
      <c r="L39" s="136"/>
    </row>
    <row r="40" spans="1:19">
      <c r="A40" s="24"/>
      <c r="B40" s="66" t="str">
        <f>IF(B39="","",IF((B39+1)&lt;=YEAR('3. Project Description'!$C$41),(B39+1),""))</f>
        <v/>
      </c>
      <c r="C40" s="67" t="str">
        <f t="shared" si="0"/>
        <v/>
      </c>
      <c r="D40" s="67" t="str">
        <f>IF(B40="","",IF(B40=YEAR('3. Project Description'!$C$41),'3. Project Description'!$C$41,DATE(B40,12,31)))</f>
        <v/>
      </c>
      <c r="E40" s="106"/>
      <c r="F40" s="68"/>
      <c r="G40" s="70"/>
      <c r="H40" s="70"/>
      <c r="J40" s="134"/>
      <c r="K40" s="135"/>
      <c r="L40" s="136"/>
      <c r="M40" s="72"/>
      <c r="N40" s="72"/>
      <c r="O40" s="72"/>
      <c r="P40" s="72"/>
      <c r="Q40" s="72"/>
    </row>
    <row r="41" spans="1:19">
      <c r="A41" s="24"/>
      <c r="B41" s="66" t="str">
        <f>IF(B40="","",IF((B40+1)&lt;=YEAR('3. Project Description'!$C$41),(B40+1),""))</f>
        <v/>
      </c>
      <c r="C41" s="67" t="str">
        <f t="shared" si="0"/>
        <v/>
      </c>
      <c r="D41" s="67" t="str">
        <f>IF(B41="","",IF(B41=YEAR('3. Project Description'!$C$41),'3. Project Description'!$C$41,DATE(B41,12,31)))</f>
        <v/>
      </c>
      <c r="E41" s="106"/>
      <c r="F41" s="68"/>
      <c r="G41" s="70"/>
      <c r="H41" s="70"/>
      <c r="J41" s="134"/>
      <c r="K41" s="135"/>
      <c r="L41" s="136"/>
    </row>
    <row r="42" spans="1:19">
      <c r="A42" s="24"/>
      <c r="B42" s="66" t="str">
        <f>IF(B41="","",IF((B41+1)&lt;=YEAR('3. Project Description'!$C$41),(B41+1),""))</f>
        <v/>
      </c>
      <c r="C42" s="67" t="str">
        <f t="shared" si="0"/>
        <v/>
      </c>
      <c r="D42" s="67" t="str">
        <f>IF(B42="","",IF(B42=YEAR('3. Project Description'!$C$41),'3. Project Description'!$C$41,DATE(B42,12,31)))</f>
        <v/>
      </c>
      <c r="E42" s="106"/>
      <c r="F42" s="68"/>
      <c r="G42" s="70"/>
      <c r="H42" s="70"/>
      <c r="J42" s="134"/>
      <c r="K42" s="135"/>
      <c r="L42" s="136"/>
    </row>
    <row r="43" spans="1:19">
      <c r="A43" s="24"/>
      <c r="B43" s="66" t="str">
        <f>IF(B42="","",IF((B42+1)&lt;=YEAR('3. Project Description'!$C$41),(B42+1),""))</f>
        <v/>
      </c>
      <c r="C43" s="67" t="str">
        <f t="shared" si="0"/>
        <v/>
      </c>
      <c r="D43" s="67" t="str">
        <f>IF(B43="","",IF(B43=YEAR('3. Project Description'!$C$41),'3. Project Description'!$C$41,DATE(B43,12,31)))</f>
        <v/>
      </c>
      <c r="E43" s="106"/>
      <c r="F43" s="68"/>
      <c r="G43" s="70"/>
      <c r="H43" s="70"/>
      <c r="J43" s="134"/>
      <c r="K43" s="135"/>
      <c r="L43" s="136"/>
    </row>
    <row r="44" spans="1:19">
      <c r="A44" s="24"/>
      <c r="B44" s="66" t="str">
        <f>IF(B43="","",IF((B43+1)&lt;=YEAR('3. Project Description'!$C$41),(B43+1),""))</f>
        <v/>
      </c>
      <c r="C44" s="67" t="str">
        <f t="shared" si="0"/>
        <v/>
      </c>
      <c r="D44" s="67" t="str">
        <f>IF(B44="","",IF(B44=YEAR('3. Project Description'!$C$41),'3. Project Description'!$C$41,DATE(B44,12,31)))</f>
        <v/>
      </c>
      <c r="E44" s="106"/>
      <c r="F44" s="68"/>
      <c r="G44" s="70"/>
      <c r="H44" s="70"/>
      <c r="J44" s="137"/>
      <c r="K44" s="138"/>
      <c r="L44" s="139"/>
    </row>
    <row r="45" spans="1:19">
      <c r="A45" s="24"/>
      <c r="B45" s="66" t="str">
        <f>IF(B44="","",IF((B44+1)&lt;=YEAR('3. Project Description'!$C$41),(B44+1),""))</f>
        <v/>
      </c>
      <c r="C45" s="67" t="str">
        <f t="shared" si="0"/>
        <v/>
      </c>
      <c r="D45" s="67" t="str">
        <f>IF(B45="","",IF(B45=YEAR('3. Project Description'!$C$41),'3. Project Description'!$C$41,DATE(B45,12,31)))</f>
        <v/>
      </c>
      <c r="E45" s="106"/>
      <c r="F45" s="68"/>
      <c r="G45" s="70"/>
      <c r="H45" s="70"/>
    </row>
    <row r="46" spans="1:19">
      <c r="A46" s="24"/>
      <c r="B46" s="66" t="str">
        <f>IF(B45="","",IF((B45+1)&lt;=YEAR('3. Project Description'!$C$41),(B45+1),""))</f>
        <v/>
      </c>
      <c r="C46" s="67" t="str">
        <f t="shared" si="0"/>
        <v/>
      </c>
      <c r="D46" s="67" t="str">
        <f>IF(B46="","",IF(B46=YEAR('3. Project Description'!$C$41),'3. Project Description'!$C$41,DATE(B46,12,31)))</f>
        <v/>
      </c>
      <c r="E46" s="106"/>
      <c r="F46" s="68"/>
      <c r="G46" s="70"/>
      <c r="H46" s="70"/>
      <c r="J46" s="126" t="s">
        <v>144</v>
      </c>
      <c r="K46" s="127"/>
      <c r="L46" s="128"/>
    </row>
    <row r="47" spans="1:19">
      <c r="A47" s="24"/>
      <c r="B47" s="66" t="str">
        <f>IF(B46="","",IF((B46+1)&lt;=YEAR('3. Project Description'!$C$41),(B46+1),""))</f>
        <v/>
      </c>
      <c r="C47" s="67" t="str">
        <f t="shared" si="0"/>
        <v/>
      </c>
      <c r="D47" s="67" t="str">
        <f>IF(B47="","",IF(B47=YEAR('3. Project Description'!$C$41),'3. Project Description'!$C$41,DATE(B47,12,31)))</f>
        <v/>
      </c>
      <c r="E47" s="106"/>
      <c r="F47" s="68"/>
      <c r="G47" s="70"/>
      <c r="H47" s="70"/>
      <c r="J47" s="134"/>
      <c r="K47" s="135"/>
      <c r="L47" s="136"/>
      <c r="R47" s="72"/>
      <c r="S47" s="72"/>
    </row>
    <row r="48" spans="1:19">
      <c r="A48" s="24"/>
      <c r="B48" s="66" t="str">
        <f>IF(B47="","",IF((B47+1)&lt;=YEAR('3. Project Description'!$C$41),(B47+1),""))</f>
        <v/>
      </c>
      <c r="C48" s="67" t="str">
        <f t="shared" si="0"/>
        <v/>
      </c>
      <c r="D48" s="67" t="str">
        <f>IF(B48="","",IF(B48=YEAR('3. Project Description'!$C$41),'3. Project Description'!$C$41,DATE(B48,12,31)))</f>
        <v/>
      </c>
      <c r="E48" s="106"/>
      <c r="F48" s="68"/>
      <c r="G48" s="70"/>
      <c r="H48" s="70"/>
      <c r="J48" s="134"/>
      <c r="K48" s="135"/>
      <c r="L48" s="136"/>
    </row>
    <row r="49" spans="1:19">
      <c r="A49" s="24"/>
      <c r="B49" s="66" t="str">
        <f>IF(B48="","",IF((B48+1)&lt;=YEAR('3. Project Description'!$C$41),(B48+1),""))</f>
        <v/>
      </c>
      <c r="C49" s="67" t="str">
        <f t="shared" si="0"/>
        <v/>
      </c>
      <c r="D49" s="67" t="str">
        <f>IF(B49="","",IF(B49=YEAR('3. Project Description'!$C$41),'3. Project Description'!$C$41,DATE(B49,12,31)))</f>
        <v/>
      </c>
      <c r="E49" s="106"/>
      <c r="F49" s="68"/>
      <c r="G49" s="70"/>
      <c r="H49" s="70"/>
      <c r="J49" s="134"/>
      <c r="K49" s="135"/>
      <c r="L49" s="136"/>
    </row>
    <row r="50" spans="1:19">
      <c r="A50" s="24"/>
      <c r="B50" s="24"/>
      <c r="C50" s="24"/>
      <c r="D50" s="24"/>
      <c r="E50" s="24"/>
      <c r="F50" s="24"/>
      <c r="G50" s="24"/>
      <c r="H50" s="24"/>
      <c r="J50" s="134"/>
      <c r="K50" s="135"/>
      <c r="L50" s="136"/>
    </row>
    <row r="51" spans="1:19">
      <c r="A51" s="24"/>
      <c r="B51" s="130" t="s">
        <v>79</v>
      </c>
      <c r="C51" s="130"/>
      <c r="D51" s="130"/>
      <c r="E51" s="130"/>
      <c r="F51" s="130"/>
      <c r="G51" s="130"/>
      <c r="H51" s="130"/>
      <c r="J51" s="134"/>
      <c r="K51" s="135"/>
      <c r="L51" s="136"/>
    </row>
    <row r="52" spans="1:19">
      <c r="A52" s="24"/>
      <c r="J52" s="134"/>
      <c r="K52" s="135"/>
      <c r="L52" s="136"/>
    </row>
    <row r="53" spans="1:19">
      <c r="B53" s="21" t="s">
        <v>80</v>
      </c>
      <c r="C53" s="21" t="s">
        <v>81</v>
      </c>
      <c r="D53" s="21" t="s">
        <v>82</v>
      </c>
      <c r="E53" s="141" t="s">
        <v>83</v>
      </c>
      <c r="F53" s="141"/>
      <c r="G53" s="141"/>
      <c r="H53" s="141"/>
      <c r="J53" s="134"/>
      <c r="K53" s="135"/>
      <c r="L53" s="136"/>
    </row>
    <row r="54" spans="1:19">
      <c r="A54" s="24"/>
      <c r="B54" s="23" t="s">
        <v>84</v>
      </c>
      <c r="C54" s="69"/>
      <c r="D54" s="73"/>
      <c r="E54" s="140"/>
      <c r="F54" s="140"/>
      <c r="G54" s="140"/>
      <c r="H54" s="140"/>
      <c r="J54" s="137"/>
      <c r="K54" s="138"/>
      <c r="L54" s="139"/>
    </row>
    <row r="55" spans="1:19">
      <c r="A55" s="24"/>
      <c r="B55" s="23" t="s">
        <v>85</v>
      </c>
      <c r="C55" s="69"/>
      <c r="D55" s="73"/>
      <c r="E55" s="140"/>
      <c r="F55" s="140"/>
      <c r="G55" s="140"/>
      <c r="H55" s="140"/>
    </row>
    <row r="56" spans="1:19">
      <c r="A56" s="24"/>
      <c r="B56" s="23" t="s">
        <v>86</v>
      </c>
      <c r="C56" s="69"/>
      <c r="D56" s="73"/>
      <c r="E56" s="140"/>
      <c r="F56" s="140"/>
      <c r="G56" s="140"/>
      <c r="H56" s="140"/>
    </row>
    <row r="57" spans="1:19">
      <c r="A57" s="24"/>
      <c r="F57" s="24"/>
      <c r="G57" s="24"/>
      <c r="H57" s="24"/>
    </row>
    <row r="58" spans="1:19" hidden="1">
      <c r="A58" s="24"/>
      <c r="F58" s="24"/>
      <c r="G58" s="24"/>
      <c r="H58" s="24"/>
    </row>
    <row r="59" spans="1:19" hidden="1">
      <c r="A59" s="24"/>
      <c r="F59" s="24"/>
      <c r="G59" s="24"/>
      <c r="H59" s="24"/>
    </row>
    <row r="60" spans="1:19" hidden="1">
      <c r="A60" s="24"/>
      <c r="F60" s="24"/>
      <c r="G60" s="24"/>
      <c r="H60" s="24"/>
    </row>
    <row r="61" spans="1:19" hidden="1">
      <c r="A61" s="24"/>
      <c r="F61" s="24"/>
      <c r="G61" s="24"/>
      <c r="H61" s="24"/>
      <c r="R61" s="72"/>
      <c r="S61" s="72"/>
    </row>
    <row r="62" spans="1:19" hidden="1">
      <c r="A62" s="24"/>
      <c r="F62" s="24"/>
      <c r="G62" s="24"/>
      <c r="H62" s="24"/>
    </row>
    <row r="63" spans="1:19" hidden="1">
      <c r="A63" s="24"/>
      <c r="F63" s="24"/>
      <c r="G63" s="24"/>
      <c r="H63" s="24"/>
    </row>
    <row r="64" spans="1:19" hidden="1">
      <c r="A64" s="24"/>
      <c r="F64" s="24"/>
      <c r="G64" s="24"/>
      <c r="H64" s="24"/>
    </row>
    <row r="65" spans="1:8" hidden="1">
      <c r="A65" s="24"/>
      <c r="F65" s="24"/>
      <c r="G65" s="24"/>
      <c r="H65" s="24"/>
    </row>
    <row r="66" spans="1:8" hidden="1">
      <c r="A66" s="24"/>
      <c r="F66" s="24"/>
      <c r="G66" s="24"/>
      <c r="H66" s="24"/>
    </row>
    <row r="67" spans="1:8" hidden="1">
      <c r="A67" s="24"/>
      <c r="B67" s="24"/>
      <c r="C67" s="24"/>
      <c r="D67" s="24"/>
      <c r="E67" s="24"/>
      <c r="F67" s="24"/>
      <c r="G67" s="24"/>
      <c r="H67" s="24"/>
    </row>
    <row r="68" spans="1:8" hidden="1">
      <c r="A68" s="24"/>
      <c r="B68" s="24"/>
      <c r="C68" s="24"/>
      <c r="D68" s="24"/>
      <c r="E68" s="24"/>
      <c r="G68" s="24"/>
      <c r="H68" s="24"/>
    </row>
    <row r="69" spans="1:8" hidden="1">
      <c r="A69" s="24"/>
    </row>
    <row r="70" spans="1:8" hidden="1"/>
    <row r="71" spans="1:8" hidden="1">
      <c r="A71" s="24"/>
    </row>
    <row r="72" spans="1:8" hidden="1">
      <c r="A72" s="24"/>
    </row>
    <row r="73" spans="1:8" hidden="1">
      <c r="A73" s="24"/>
    </row>
    <row r="74" spans="1:8" hidden="1">
      <c r="A74" s="24"/>
    </row>
    <row r="75" spans="1:8" hidden="1">
      <c r="A75" s="24"/>
      <c r="B75" s="24"/>
      <c r="C75" s="24"/>
      <c r="D75" s="24"/>
      <c r="E75" s="24"/>
    </row>
    <row r="82" hidden="1"/>
    <row r="83" hidden="1"/>
    <row r="84" hidden="1"/>
    <row r="85" hidden="1"/>
    <row r="86" hidden="1"/>
    <row r="87" hidden="1"/>
    <row r="88" hidden="1"/>
    <row r="89" hidden="1"/>
    <row r="90" hidden="1"/>
    <row r="91" hidden="1"/>
    <row r="92" hidden="1"/>
    <row r="93" hidden="1"/>
    <row r="94" hidden="1"/>
    <row r="95" hidden="1"/>
    <row r="96" hidden="1"/>
    <row r="97" spans="1:8" hidden="1"/>
    <row r="99" spans="1:8" hidden="1">
      <c r="A99" s="129"/>
      <c r="B99" s="129"/>
      <c r="C99" s="24"/>
      <c r="D99" s="24"/>
      <c r="E99" s="24"/>
      <c r="F99" s="24"/>
      <c r="G99" s="24"/>
      <c r="H99" s="24"/>
    </row>
    <row r="100" spans="1:8" hidden="1">
      <c r="A100" s="129"/>
      <c r="B100" s="129"/>
      <c r="C100" s="24"/>
      <c r="D100" s="24"/>
      <c r="E100" s="24"/>
      <c r="F100" s="24"/>
      <c r="G100" s="24"/>
      <c r="H100" s="24"/>
    </row>
    <row r="101" spans="1:8" hidden="1">
      <c r="A101" s="129"/>
      <c r="B101" s="129"/>
      <c r="C101" s="24"/>
      <c r="D101" s="24"/>
      <c r="E101" s="24"/>
      <c r="F101" s="24"/>
      <c r="G101" s="24"/>
      <c r="H101" s="24"/>
    </row>
    <row r="102" spans="1:8" hidden="1">
      <c r="A102" s="129"/>
      <c r="B102" s="129"/>
      <c r="C102" s="24"/>
      <c r="D102" s="24"/>
      <c r="E102" s="24"/>
      <c r="F102" s="24"/>
      <c r="G102" s="24"/>
      <c r="H102" s="24"/>
    </row>
  </sheetData>
  <sheetProtection algorithmName="SHA-512" hashValue="cT/LwVIQMDR6lf4ftQWOw45DhMJLV8E8OL9uCrUUq5WJzRtwhLu1iXTGNGhhqvNdWqZ18KNDlSMdf5pfXW0Tww==" saltValue="FXhestnYFehb37eX4UB32w==" spinCount="100000" sheet="1" objects="1" scenarios="1"/>
  <protectedRanges>
    <protectedRange sqref="K17" name="Range1_2"/>
  </protectedRanges>
  <mergeCells count="17">
    <mergeCell ref="E53:H53"/>
    <mergeCell ref="A8:B8"/>
    <mergeCell ref="B9:H9"/>
    <mergeCell ref="C12:F12"/>
    <mergeCell ref="J30:L30"/>
    <mergeCell ref="J36:L36"/>
    <mergeCell ref="J37:L44"/>
    <mergeCell ref="J46:L46"/>
    <mergeCell ref="J47:L54"/>
    <mergeCell ref="B51:H51"/>
    <mergeCell ref="A102:B102"/>
    <mergeCell ref="E54:H54"/>
    <mergeCell ref="E55:H55"/>
    <mergeCell ref="E56:H56"/>
    <mergeCell ref="A99:B99"/>
    <mergeCell ref="A100:B100"/>
    <mergeCell ref="A101:B101"/>
  </mergeCells>
  <dataValidations count="6">
    <dataValidation allowBlank="1" showInputMessage="1" showErrorMessage="1" prompt="FCDS and PCDS are considered Guaranteed_x000a__x000a_If deliverability has been requested but not yet awarded, respond based on the expected outcome" sqref="E18" xr:uid="{334A98AD-40E3-41BF-AE1A-E21AC137FA89}"/>
    <dataValidation allowBlank="1" showInputMessage="1" showErrorMessage="1" prompt="If deliverability has been requested but not yet awarded, respond based on the expected outcome" sqref="F18" xr:uid="{2D2726C5-CA95-4A90-BEA3-E8A28206F7AA}"/>
    <dataValidation type="decimal" operator="greaterThanOrEqual" allowBlank="1" showInputMessage="1" showErrorMessage="1" sqref="L31:L33 C54:D56 F19:H49" xr:uid="{DBFFFCE3-364E-45AD-B520-9259521D5ED3}">
      <formula1>0</formula1>
    </dataValidation>
    <dataValidation allowBlank="1" showInputMessage="1" showErrorMessage="1" prompt="enter any Variable Operations and Maintenance costs other than energy price" sqref="H18" xr:uid="{4ABDF301-FD30-4182-9912-0B1F7C698695}"/>
    <dataValidation allowBlank="1" showInputMessage="1" showErrorMessage="1" prompt="Enter a unique number (Integers only, e.g - 1,2,3,etc.) for each bid variation offered for a project. Do not include alpha variants (1a, 1b, etc.)" sqref="C11" xr:uid="{CA9B0835-FF3F-426B-B8EE-34245046ACCD}"/>
    <dataValidation allowBlank="1" showInputMessage="1" showErrorMessage="1" prompt="Provide a brief description of the differentiating factors for each bid variation. (e.g - Escalating capacity payment, no VOM, partial project capacity)" sqref="C12:F12" xr:uid="{349B4116-1210-4271-A706-334FA835F002}"/>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DD68FC8-C60E-42D1-96DD-1C0CAD6CDB18}">
          <x14:formula1>
            <xm:f>Lists!$AA$3:$AA$5</xm:f>
          </x14:formula1>
          <xm:sqref>E19:E49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FC63"/>
  <sheetViews>
    <sheetView showGridLines="0" showRowColHeaders="0" zoomScale="80" zoomScaleNormal="80" workbookViewId="0"/>
  </sheetViews>
  <sheetFormatPr defaultColWidth="0" defaultRowHeight="15" zeroHeight="1"/>
  <cols>
    <col min="1" max="1" width="3" style="84" customWidth="1"/>
    <col min="2" max="2" width="47.28515625" style="84" customWidth="1"/>
    <col min="3" max="7" width="20.28515625" style="84" customWidth="1"/>
    <col min="8" max="8" width="7.5703125" style="85" customWidth="1"/>
    <col min="9" max="9" width="12.85546875" style="84" customWidth="1"/>
    <col min="10" max="11" width="9.140625" style="84" hidden="1"/>
    <col min="12" max="14" width="12.85546875" style="84" hidden="1"/>
    <col min="15" max="16" width="9.140625" style="84" hidden="1"/>
    <col min="17" max="18" width="12.85546875" style="84" hidden="1"/>
    <col min="19" max="20" width="9.140625" style="84" hidden="1"/>
    <col min="21" max="16381" width="12.85546875" style="84" hidden="1"/>
    <col min="16382" max="16383" width="9.140625" style="84" hidden="1"/>
    <col min="16384" max="16384" width="12.85546875" style="84" hidden="1"/>
  </cols>
  <sheetData>
    <row r="1" spans="1:9">
      <c r="A1"/>
      <c r="B1"/>
      <c r="C1"/>
      <c r="D1"/>
      <c r="E1"/>
      <c r="F1"/>
      <c r="G1" s="4" t="s">
        <v>57</v>
      </c>
      <c r="H1" s="5"/>
      <c r="I1"/>
    </row>
    <row r="2" spans="1:9">
      <c r="A2"/>
      <c r="B2"/>
      <c r="C2"/>
      <c r="D2"/>
      <c r="E2"/>
      <c r="F2"/>
      <c r="G2"/>
      <c r="H2" s="5"/>
      <c r="I2"/>
    </row>
    <row r="3" spans="1:9" ht="28.5">
      <c r="A3"/>
      <c r="B3" s="2" t="str">
        <f>'1. Instructions'!B3</f>
        <v>Standalone Energy Storage System (ESS) Products Offer Form</v>
      </c>
      <c r="C3"/>
      <c r="D3"/>
      <c r="E3"/>
      <c r="F3"/>
      <c r="G3" s="92"/>
      <c r="H3" s="5"/>
      <c r="I3"/>
    </row>
    <row r="4" spans="1:9" ht="15.75">
      <c r="A4"/>
      <c r="B4" s="3" t="str">
        <f>'1. Instructions'!B4</f>
        <v>2027-2032 IRP RFO</v>
      </c>
      <c r="C4"/>
      <c r="D4"/>
      <c r="E4"/>
      <c r="F4"/>
      <c r="G4"/>
      <c r="H4" s="5"/>
      <c r="I4"/>
    </row>
    <row r="5" spans="1:9" ht="15.75">
      <c r="A5"/>
      <c r="B5" s="3"/>
      <c r="C5"/>
      <c r="D5"/>
      <c r="E5"/>
      <c r="F5"/>
      <c r="G5"/>
      <c r="H5" s="5"/>
      <c r="I5"/>
    </row>
    <row r="6" spans="1:9">
      <c r="A6"/>
      <c r="B6" s="59" t="s">
        <v>162</v>
      </c>
      <c r="C6"/>
      <c r="D6"/>
      <c r="E6"/>
      <c r="F6"/>
      <c r="G6"/>
      <c r="H6" s="5"/>
      <c r="I6"/>
    </row>
    <row r="7" spans="1:9" s="85" customFormat="1">
      <c r="A7" s="5"/>
      <c r="B7"/>
      <c r="C7"/>
      <c r="D7"/>
      <c r="E7"/>
      <c r="F7"/>
      <c r="G7"/>
      <c r="H7" s="5"/>
      <c r="I7" s="5"/>
    </row>
    <row r="8" spans="1:9" s="85" customFormat="1">
      <c r="A8" s="5"/>
      <c r="B8" s="149" t="s">
        <v>26</v>
      </c>
      <c r="C8" s="149"/>
      <c r="D8" s="149"/>
      <c r="E8" s="149"/>
      <c r="F8" s="149"/>
      <c r="G8" s="149"/>
      <c r="H8" s="5"/>
      <c r="I8" s="5"/>
    </row>
    <row r="9" spans="1:9">
      <c r="A9"/>
      <c r="B9"/>
      <c r="C9"/>
      <c r="D9"/>
      <c r="E9"/>
      <c r="F9"/>
      <c r="G9"/>
      <c r="H9"/>
      <c r="I9"/>
    </row>
    <row r="10" spans="1:9" s="85" customFormat="1">
      <c r="A10" s="5"/>
      <c r="B10" s="82" t="s">
        <v>27</v>
      </c>
      <c r="C10" s="13" t="s">
        <v>28</v>
      </c>
      <c r="D10" s="13" t="s">
        <v>29</v>
      </c>
      <c r="E10" s="13" t="s">
        <v>30</v>
      </c>
      <c r="F10" s="13" t="s">
        <v>31</v>
      </c>
      <c r="G10" s="13" t="s">
        <v>32</v>
      </c>
      <c r="H10" s="5"/>
      <c r="I10" s="5"/>
    </row>
    <row r="11" spans="1:9" s="85" customFormat="1" ht="15" customHeight="1">
      <c r="A11" s="5"/>
      <c r="B11" s="12" t="s">
        <v>150</v>
      </c>
      <c r="C11" s="83" t="str">
        <f>'3. Project Description'!$C$24</f>
        <v/>
      </c>
      <c r="D11" s="83" t="str">
        <f>IF('3. Project Description'!$C$23="","",'3. Project Description'!$C$23)</f>
        <v/>
      </c>
      <c r="E11" s="93"/>
      <c r="F11" s="93"/>
      <c r="G11" s="95"/>
      <c r="H11" s="5"/>
      <c r="I11" s="5"/>
    </row>
    <row r="12" spans="1:9" s="85" customFormat="1" ht="15" customHeight="1">
      <c r="A12" s="5"/>
      <c r="B12" s="12" t="s">
        <v>34</v>
      </c>
      <c r="C12" s="86"/>
      <c r="D12" s="93"/>
      <c r="E12" s="93"/>
      <c r="F12" s="93"/>
      <c r="G12" s="95"/>
      <c r="H12" s="96"/>
      <c r="I12" s="5"/>
    </row>
    <row r="13" spans="1:9" s="85" customFormat="1" ht="15" customHeight="1">
      <c r="A13" s="5"/>
      <c r="B13" s="12" t="s">
        <v>35</v>
      </c>
      <c r="C13" s="58"/>
      <c r="D13" s="93"/>
      <c r="E13" s="93"/>
      <c r="F13" s="93"/>
      <c r="G13" s="95"/>
      <c r="H13" s="96"/>
      <c r="I13" s="5"/>
    </row>
    <row r="14" spans="1:9" s="85" customFormat="1" ht="15" customHeight="1">
      <c r="A14" s="5"/>
      <c r="B14" s="12" t="s">
        <v>33</v>
      </c>
      <c r="C14" s="83">
        <f>$C$13-$C$12</f>
        <v>0</v>
      </c>
      <c r="D14" s="93"/>
      <c r="E14" s="93"/>
      <c r="F14" s="93"/>
      <c r="G14" s="95"/>
      <c r="H14" s="96"/>
      <c r="I14" s="5"/>
    </row>
    <row r="15" spans="1:9" s="85" customFormat="1" ht="15" customHeight="1">
      <c r="A15" s="5"/>
      <c r="B15" s="10" t="s">
        <v>180</v>
      </c>
      <c r="C15" s="93"/>
      <c r="D15" s="93"/>
      <c r="E15" s="93"/>
      <c r="F15" s="93"/>
      <c r="G15" s="103"/>
      <c r="H15" s="96"/>
      <c r="I15" s="5"/>
    </row>
    <row r="16" spans="1:9" s="85" customFormat="1" ht="15" customHeight="1">
      <c r="A16" s="5"/>
      <c r="B16" s="10" t="s">
        <v>163</v>
      </c>
      <c r="C16" s="93"/>
      <c r="D16" s="93"/>
      <c r="E16" s="93"/>
      <c r="F16" s="93"/>
      <c r="G16" s="102"/>
      <c r="H16" s="96"/>
      <c r="I16" s="5"/>
    </row>
    <row r="17" spans="1:9" s="85" customFormat="1" ht="15" customHeight="1">
      <c r="A17" s="5"/>
      <c r="B17" s="10" t="s">
        <v>164</v>
      </c>
      <c r="C17" s="93"/>
      <c r="D17" s="93"/>
      <c r="E17" s="93"/>
      <c r="F17" s="93"/>
      <c r="G17" s="102"/>
      <c r="H17" s="96"/>
      <c r="I17" s="5"/>
    </row>
    <row r="18" spans="1:9" s="85" customFormat="1" ht="15" customHeight="1">
      <c r="A18" s="5"/>
      <c r="B18" s="10" t="s">
        <v>36</v>
      </c>
      <c r="C18" s="93"/>
      <c r="D18" s="93"/>
      <c r="E18" s="58"/>
      <c r="F18" s="58"/>
      <c r="G18" s="58"/>
      <c r="H18" s="5"/>
      <c r="I18" s="5"/>
    </row>
    <row r="19" spans="1:9" s="85" customFormat="1" ht="15" customHeight="1">
      <c r="A19" s="5"/>
      <c r="B19" s="10" t="s">
        <v>37</v>
      </c>
      <c r="C19" s="93"/>
      <c r="D19" s="93"/>
      <c r="E19" s="93"/>
      <c r="F19" s="93"/>
      <c r="G19" s="58"/>
      <c r="H19" s="96"/>
      <c r="I19" s="5"/>
    </row>
    <row r="20" spans="1:9" s="85" customFormat="1" ht="15" customHeight="1">
      <c r="A20" s="5"/>
      <c r="B20" s="10" t="s">
        <v>38</v>
      </c>
      <c r="C20" s="93"/>
      <c r="D20" s="93"/>
      <c r="E20" s="58"/>
      <c r="F20" s="58"/>
      <c r="G20" s="58"/>
      <c r="H20" s="5"/>
      <c r="I20" s="5"/>
    </row>
    <row r="21" spans="1:9" s="85" customFormat="1" ht="15" customHeight="1">
      <c r="A21" s="5"/>
      <c r="B21" s="10" t="s">
        <v>39</v>
      </c>
      <c r="C21" s="94"/>
      <c r="D21" s="94"/>
      <c r="E21" s="94"/>
      <c r="F21" s="94"/>
      <c r="G21" s="58"/>
      <c r="H21" s="96"/>
      <c r="I21" s="5"/>
    </row>
    <row r="22" spans="1:9" s="85" customFormat="1">
      <c r="A22" s="5"/>
      <c r="B22" s="4"/>
      <c r="C22" s="4"/>
      <c r="D22" s="4"/>
      <c r="E22"/>
      <c r="F22"/>
      <c r="G22"/>
      <c r="H22" s="5"/>
      <c r="I22" s="5"/>
    </row>
    <row r="23" spans="1:9" s="85" customFormat="1">
      <c r="A23" s="5"/>
      <c r="B23" s="149" t="s">
        <v>158</v>
      </c>
      <c r="C23" s="149"/>
      <c r="D23" s="149"/>
      <c r="E23" s="149"/>
      <c r="F23" s="149"/>
      <c r="G23" s="149"/>
      <c r="H23" s="5"/>
      <c r="I23" s="5"/>
    </row>
    <row r="24" spans="1:9">
      <c r="A24"/>
      <c r="B24"/>
      <c r="C24"/>
      <c r="D24"/>
      <c r="E24"/>
      <c r="F24"/>
      <c r="G24"/>
      <c r="H24"/>
      <c r="I24"/>
    </row>
    <row r="25" spans="1:9" s="85" customFormat="1" ht="30">
      <c r="A25" s="5"/>
      <c r="B25" s="97" t="s">
        <v>159</v>
      </c>
      <c r="C25" s="11" t="s">
        <v>157</v>
      </c>
      <c r="D25" s="98" t="s">
        <v>40</v>
      </c>
      <c r="E25" s="98" t="s">
        <v>41</v>
      </c>
      <c r="F25" s="99" t="s">
        <v>42</v>
      </c>
      <c r="G25" s="5"/>
      <c r="H25" s="8"/>
      <c r="I25" s="5"/>
    </row>
    <row r="26" spans="1:9" s="85" customFormat="1">
      <c r="A26" s="5"/>
      <c r="B26" s="12" t="s">
        <v>43</v>
      </c>
      <c r="C26" s="88"/>
      <c r="D26" s="89"/>
      <c r="E26" s="89"/>
      <c r="F26" s="150"/>
      <c r="G26" s="5"/>
      <c r="H26" s="8"/>
      <c r="I26" s="5"/>
    </row>
    <row r="27" spans="1:9" s="85" customFormat="1">
      <c r="A27" s="5"/>
      <c r="B27" s="12" t="s">
        <v>44</v>
      </c>
      <c r="C27" s="88"/>
      <c r="D27" s="89"/>
      <c r="E27" s="89"/>
      <c r="F27" s="151"/>
      <c r="G27" s="5"/>
      <c r="H27" s="96"/>
      <c r="I27" s="5"/>
    </row>
    <row r="28" spans="1:9" s="85" customFormat="1">
      <c r="A28" s="5"/>
      <c r="B28" s="12" t="s">
        <v>45</v>
      </c>
      <c r="C28" s="88"/>
      <c r="D28" s="89"/>
      <c r="E28" s="89"/>
      <c r="F28" s="151"/>
      <c r="G28" s="5"/>
      <c r="H28" s="96"/>
      <c r="I28" s="5"/>
    </row>
    <row r="29" spans="1:9" s="85" customFormat="1">
      <c r="A29" s="5"/>
      <c r="B29" s="10" t="s">
        <v>46</v>
      </c>
      <c r="C29" s="88"/>
      <c r="D29" s="89"/>
      <c r="E29" s="89"/>
      <c r="F29" s="152"/>
      <c r="G29" s="5"/>
      <c r="H29" s="96"/>
      <c r="I29" s="5"/>
    </row>
    <row r="30" spans="1:9">
      <c r="A30"/>
      <c r="B30"/>
      <c r="C30"/>
      <c r="D30"/>
      <c r="E30"/>
      <c r="F30"/>
      <c r="G30"/>
      <c r="H30" s="5"/>
      <c r="I30"/>
    </row>
    <row r="31" spans="1:9">
      <c r="A31"/>
      <c r="B31" s="149" t="s">
        <v>179</v>
      </c>
      <c r="C31" s="149"/>
      <c r="D31" s="149"/>
      <c r="E31" s="149"/>
      <c r="F31" s="149"/>
      <c r="G31" s="149"/>
      <c r="H31" s="5"/>
      <c r="I31"/>
    </row>
    <row r="32" spans="1:9">
      <c r="A32"/>
      <c r="B32"/>
      <c r="C32"/>
      <c r="D32"/>
      <c r="E32"/>
      <c r="F32"/>
      <c r="G32"/>
      <c r="H32" s="5"/>
      <c r="I32"/>
    </row>
    <row r="33" spans="1:9">
      <c r="A33"/>
      <c r="B33" s="10" t="s">
        <v>160</v>
      </c>
      <c r="C33" s="14"/>
      <c r="D33"/>
      <c r="E33"/>
      <c r="F33"/>
      <c r="G33"/>
      <c r="H33" s="96"/>
      <c r="I33"/>
    </row>
    <row r="34" spans="1:9">
      <c r="A34"/>
      <c r="B34"/>
      <c r="C34"/>
      <c r="D34"/>
      <c r="E34"/>
      <c r="F34"/>
      <c r="G34"/>
      <c r="H34" s="96"/>
      <c r="I34"/>
    </row>
    <row r="35" spans="1:9" ht="30">
      <c r="A35"/>
      <c r="B35" s="87" t="s">
        <v>47</v>
      </c>
      <c r="C35" s="90" t="s">
        <v>48</v>
      </c>
      <c r="D35" s="91" t="s">
        <v>49</v>
      </c>
      <c r="E35" s="91" t="s">
        <v>50</v>
      </c>
      <c r="F35" s="91" t="s">
        <v>51</v>
      </c>
      <c r="G35"/>
      <c r="H35" s="96"/>
      <c r="I35"/>
    </row>
    <row r="36" spans="1:9">
      <c r="A36"/>
      <c r="B36" s="12" t="s">
        <v>52</v>
      </c>
      <c r="C36" s="58"/>
      <c r="D36" s="58"/>
      <c r="E36" s="58"/>
      <c r="F36" s="58"/>
      <c r="G36"/>
      <c r="H36" s="96"/>
      <c r="I36"/>
    </row>
    <row r="37" spans="1:9">
      <c r="A37"/>
      <c r="B37" s="12" t="s">
        <v>53</v>
      </c>
      <c r="C37" s="58"/>
      <c r="D37" s="58"/>
      <c r="E37" s="58"/>
      <c r="F37" s="58"/>
      <c r="G37"/>
      <c r="H37" s="96"/>
      <c r="I37"/>
    </row>
    <row r="38" spans="1:9">
      <c r="A38"/>
      <c r="B38" s="12" t="s">
        <v>54</v>
      </c>
      <c r="C38" s="58"/>
      <c r="D38" s="58"/>
      <c r="E38" s="58"/>
      <c r="F38" s="58"/>
      <c r="G38"/>
      <c r="H38" s="96"/>
      <c r="I38"/>
    </row>
    <row r="39" spans="1:9">
      <c r="A39"/>
      <c r="B39" s="12" t="s">
        <v>55</v>
      </c>
      <c r="C39" s="58"/>
      <c r="D39" s="58"/>
      <c r="E39" s="58"/>
      <c r="F39" s="58"/>
      <c r="G39"/>
      <c r="H39" s="96"/>
      <c r="I39"/>
    </row>
    <row r="40" spans="1:9">
      <c r="A40"/>
      <c r="B40"/>
      <c r="C40"/>
      <c r="D40"/>
      <c r="E40"/>
      <c r="F40"/>
      <c r="G40"/>
      <c r="H40" s="5"/>
      <c r="I40"/>
    </row>
    <row r="41" spans="1:9">
      <c r="A41"/>
      <c r="B41"/>
      <c r="C41"/>
      <c r="D41"/>
      <c r="E41"/>
      <c r="F41"/>
      <c r="G41"/>
      <c r="H41" s="5"/>
      <c r="I41"/>
    </row>
    <row r="42" spans="1:9">
      <c r="A42"/>
      <c r="B42" s="148" t="s">
        <v>56</v>
      </c>
      <c r="C42" s="148"/>
      <c r="D42" s="148"/>
      <c r="E42" s="148"/>
      <c r="F42" s="148"/>
      <c r="G42" s="148"/>
      <c r="H42" s="5"/>
      <c r="I42"/>
    </row>
    <row r="43" spans="1:9">
      <c r="A43"/>
      <c r="B43" s="147"/>
      <c r="C43" s="147"/>
      <c r="D43" s="147"/>
      <c r="E43" s="147"/>
      <c r="F43" s="147"/>
      <c r="G43" s="147"/>
      <c r="H43" s="5"/>
      <c r="I43"/>
    </row>
    <row r="44" spans="1:9">
      <c r="A44"/>
      <c r="B44" s="147"/>
      <c r="C44" s="147"/>
      <c r="D44" s="147"/>
      <c r="E44" s="147"/>
      <c r="F44" s="147"/>
      <c r="G44" s="147"/>
      <c r="H44" s="5"/>
      <c r="I44"/>
    </row>
    <row r="45" spans="1:9">
      <c r="A45"/>
      <c r="B45" s="147"/>
      <c r="C45" s="147"/>
      <c r="D45" s="147"/>
      <c r="E45" s="147"/>
      <c r="F45" s="147"/>
      <c r="G45" s="147"/>
      <c r="H45" s="5"/>
      <c r="I45"/>
    </row>
    <row r="46" spans="1:9">
      <c r="A46"/>
      <c r="B46" s="147"/>
      <c r="C46" s="147"/>
      <c r="D46" s="147"/>
      <c r="E46" s="147"/>
      <c r="F46" s="147"/>
      <c r="G46" s="147"/>
      <c r="H46" s="5"/>
      <c r="I46"/>
    </row>
    <row r="47" spans="1:9">
      <c r="A47"/>
      <c r="B47" s="147"/>
      <c r="C47" s="147"/>
      <c r="D47" s="147"/>
      <c r="E47" s="147"/>
      <c r="F47" s="147"/>
      <c r="G47" s="147"/>
      <c r="H47" s="5"/>
      <c r="I47"/>
    </row>
    <row r="48" spans="1:9">
      <c r="A48"/>
      <c r="B48" s="147"/>
      <c r="C48" s="147"/>
      <c r="D48" s="147"/>
      <c r="E48" s="147"/>
      <c r="F48" s="147"/>
      <c r="G48" s="147"/>
      <c r="H48" s="5"/>
      <c r="I48"/>
    </row>
    <row r="49" spans="1:9">
      <c r="A49"/>
      <c r="B49" s="147"/>
      <c r="C49" s="147"/>
      <c r="D49" s="147"/>
      <c r="E49" s="147"/>
      <c r="F49" s="147"/>
      <c r="G49" s="147"/>
      <c r="H49" s="5"/>
      <c r="I49"/>
    </row>
    <row r="50" spans="1:9">
      <c r="A50"/>
      <c r="B50" s="147"/>
      <c r="C50" s="147"/>
      <c r="D50" s="147"/>
      <c r="E50" s="147"/>
      <c r="F50" s="147"/>
      <c r="G50" s="147"/>
      <c r="H50" s="5"/>
      <c r="I50"/>
    </row>
    <row r="51" spans="1:9">
      <c r="A51"/>
      <c r="B51" s="147"/>
      <c r="C51" s="147"/>
      <c r="D51" s="147"/>
      <c r="E51" s="147"/>
      <c r="F51" s="147"/>
      <c r="G51" s="147"/>
      <c r="H51" s="5"/>
      <c r="I51"/>
    </row>
    <row r="52" spans="1:9">
      <c r="A52"/>
      <c r="B52" s="147"/>
      <c r="C52" s="147"/>
      <c r="D52" s="147"/>
      <c r="E52" s="147"/>
      <c r="F52" s="147"/>
      <c r="G52" s="147"/>
      <c r="H52" s="5"/>
      <c r="I52"/>
    </row>
    <row r="53" spans="1:9">
      <c r="A53"/>
      <c r="B53" s="147"/>
      <c r="C53" s="147"/>
      <c r="D53" s="147"/>
      <c r="E53" s="147"/>
      <c r="F53" s="147"/>
      <c r="G53" s="147"/>
      <c r="H53" s="5"/>
      <c r="I53"/>
    </row>
    <row r="54" spans="1:9">
      <c r="A54"/>
      <c r="B54" s="147"/>
      <c r="C54" s="147"/>
      <c r="D54" s="147"/>
      <c r="E54" s="147"/>
      <c r="F54" s="147"/>
      <c r="G54" s="147"/>
      <c r="H54" s="5"/>
      <c r="I54"/>
    </row>
    <row r="55" spans="1:9">
      <c r="A55"/>
      <c r="B55" s="147"/>
      <c r="C55" s="147"/>
      <c r="D55" s="147"/>
      <c r="E55" s="147"/>
      <c r="F55" s="147"/>
      <c r="G55" s="147"/>
      <c r="H55" s="5"/>
      <c r="I55"/>
    </row>
    <row r="56" spans="1:9">
      <c r="A56"/>
      <c r="B56" s="147"/>
      <c r="C56" s="147"/>
      <c r="D56" s="147"/>
      <c r="E56" s="147"/>
      <c r="F56" s="147"/>
      <c r="G56" s="147"/>
      <c r="H56" s="5"/>
      <c r="I56"/>
    </row>
    <row r="57" spans="1:9">
      <c r="A57"/>
      <c r="B57" s="147"/>
      <c r="C57" s="147"/>
      <c r="D57" s="147"/>
      <c r="E57" s="147"/>
      <c r="F57" s="147"/>
      <c r="G57" s="147"/>
      <c r="H57" s="5"/>
      <c r="I57"/>
    </row>
    <row r="58" spans="1:9">
      <c r="A58"/>
      <c r="B58" s="147"/>
      <c r="C58" s="147"/>
      <c r="D58" s="147"/>
      <c r="E58" s="147"/>
      <c r="F58" s="147"/>
      <c r="G58" s="147"/>
      <c r="H58" s="5"/>
      <c r="I58"/>
    </row>
    <row r="59" spans="1:9">
      <c r="A59"/>
      <c r="B59" s="147"/>
      <c r="C59" s="147"/>
      <c r="D59" s="147"/>
      <c r="E59" s="147"/>
      <c r="F59" s="147"/>
      <c r="G59" s="147"/>
      <c r="H59" s="5"/>
      <c r="I59"/>
    </row>
    <row r="60" spans="1:9">
      <c r="A60"/>
      <c r="B60" s="147"/>
      <c r="C60" s="147"/>
      <c r="D60" s="147"/>
      <c r="E60" s="147"/>
      <c r="F60" s="147"/>
      <c r="G60" s="147"/>
      <c r="H60" s="5"/>
      <c r="I60"/>
    </row>
    <row r="61" spans="1:9">
      <c r="A61"/>
      <c r="B61" s="147"/>
      <c r="C61" s="147"/>
      <c r="D61" s="147"/>
      <c r="E61" s="147"/>
      <c r="F61" s="147"/>
      <c r="G61" s="147"/>
      <c r="H61" s="5"/>
      <c r="I61"/>
    </row>
    <row r="62" spans="1:9">
      <c r="A62"/>
      <c r="B62" s="147"/>
      <c r="C62" s="147"/>
      <c r="D62" s="147"/>
      <c r="E62" s="147"/>
      <c r="F62" s="147"/>
      <c r="G62" s="147"/>
      <c r="H62" s="5"/>
      <c r="I62"/>
    </row>
    <row r="63" spans="1:9" ht="14.25" customHeight="1">
      <c r="A63"/>
      <c r="B63"/>
      <c r="C63"/>
      <c r="D63"/>
      <c r="E63"/>
      <c r="F63"/>
      <c r="G63"/>
      <c r="H63" s="5"/>
      <c r="I63"/>
    </row>
  </sheetData>
  <sheetProtection algorithmName="SHA-512" hashValue="+qfEmX1iUI1riwmjvBO1jyy61NmQZ2rbW/O30MBmYrUaUu+lFYiRPzhU44lzOb7Ltp6W7Yqb04/1KxwPWQsmGQ==" saltValue="bk0HDV+bph7UJ4QUMNdN8w==" spinCount="100000" sheet="1" objects="1" scenarios="1"/>
  <protectedRanges>
    <protectedRange sqref="C12:C13 E18:G18 G19 E20:G20 C26:F29 C33 C36:F39 B43" name="Range1"/>
  </protectedRanges>
  <mergeCells count="6">
    <mergeCell ref="B43:G62"/>
    <mergeCell ref="B42:G42"/>
    <mergeCell ref="B8:G8"/>
    <mergeCell ref="B23:G23"/>
    <mergeCell ref="B31:G31"/>
    <mergeCell ref="F26:F29"/>
  </mergeCells>
  <dataValidations xWindow="359" yWindow="415" count="22">
    <dataValidation type="decimal" allowBlank="1" showInputMessage="1" showErrorMessage="1" prompt="Enter the minimum stored charge level during &quot;normal&quot; operations, inclusive of reserve capacity. May also be called the minimum useable capacity." sqref="C12" xr:uid="{00000000-0002-0000-0400-000000000000}">
      <formula1>0</formula1>
      <formula2>C11</formula2>
    </dataValidation>
    <dataValidation allowBlank="1" showInputMessage="1" showErrorMessage="1" prompt="Enter the number of shallow cycles allowed in each time period" sqref="D26:D29" xr:uid="{00000000-0002-0000-0400-000006000000}"/>
    <dataValidation allowBlank="1" showInputMessage="1" showErrorMessage="1" prompt="Enter the number of deep cycles allowed in each time period" sqref="E26:E29" xr:uid="{00000000-0002-0000-0400-000007000000}"/>
    <dataValidation allowBlank="1" showInputMessage="1" showErrorMessage="1" prompt="Enter the ramp rate available to provide each individual A/S" sqref="C36" xr:uid="{00000000-0002-0000-0400-000008000000}"/>
    <dataValidation allowBlank="1" showInputMessage="1" showErrorMessage="1" prompt="Enter the minimum charge level needed to provide each A/S" sqref="D36" xr:uid="{00000000-0002-0000-0400-000009000000}"/>
    <dataValidation allowBlank="1" showInputMessage="1" showErrorMessage="1" prompt="Enter the maximum charge level each A/S can operate at" sqref="E36" xr:uid="{00000000-0002-0000-0400-00000A000000}"/>
    <dataValidation allowBlank="1" showInputMessage="1" showErrorMessage="1" prompt="Enter the total capacity available to provide each A/S" sqref="F36" xr:uid="{00000000-0002-0000-0400-00000B000000}"/>
    <dataValidation allowBlank="1" showInputMessage="1" showErrorMessage="1" prompt="Please provide detailed descriptions of any other operational constraints not captured in the other entry fields." sqref="B43:G62" xr:uid="{00000000-0002-0000-0400-00000C000000}"/>
    <dataValidation type="decimal" allowBlank="1" showInputMessage="1" showErrorMessage="1" prompt="Enter the maximum stored charge level during &quot;normal&quot; operations, inclusive of reserve capacity. May also be called the maximum useable capacity." sqref="C13" xr:uid="{00000000-0002-0000-0400-000010000000}">
      <formula1>C12</formula1>
      <formula2>C11</formula2>
    </dataValidation>
    <dataValidation type="decimal" operator="greaterThanOrEqual" allowBlank="1" showInputMessage="1" showErrorMessage="1" prompt="Enter the minimum net rate of energy discharge. The minimum and maximum rates must be sustainable for at least one hour, and will apply to all cycles (see Cycle Constraints below)." sqref="E18" xr:uid="{00000000-0002-0000-0400-000011000000}">
      <formula1>0</formula1>
    </dataValidation>
    <dataValidation type="decimal" operator="greaterThanOrEqual" allowBlank="1" showInputMessage="1" showErrorMessage="1" prompt="Enter the maximum net rate of energy discharge. The minimum and maximum rates must be sustainable for at least one hour, and will apply to all cycles (see Cycle Constraints below)." sqref="F18" xr:uid="{00000000-0002-0000-0400-000012000000}">
      <formula1>0</formula1>
    </dataValidation>
    <dataValidation type="decimal" operator="greaterThanOrEqual" allowBlank="1" showInputMessage="1" showErrorMessage="1" prompt="Enter the average net rate of energy discharge that can be expected under normal operating conditions." sqref="G18" xr:uid="{00000000-0002-0000-0400-000013000000}">
      <formula1>0</formula1>
    </dataValidation>
    <dataValidation type="decimal" operator="greaterThanOrEqual" allowBlank="1" showInputMessage="1" showErrorMessage="1" prompt="Enter the minimum net rate of energy charging. The minimum and maximum rates must be sustainable for at least one hour, and will apply to all cycles (see Cycle Constraints below)." sqref="E20" xr:uid="{00000000-0002-0000-0400-000014000000}">
      <formula1>0</formula1>
    </dataValidation>
    <dataValidation type="decimal" operator="greaterThanOrEqual" allowBlank="1" showInputMessage="1" showErrorMessage="1" prompt="Enter the maximum net rate of energy charging. The minimum and maximum rates must be sustainable for at least one hour, and will apply to all cycles (see Cycle Constraints below)." sqref="F20" xr:uid="{00000000-0002-0000-0400-000015000000}">
      <formula1>0</formula1>
    </dataValidation>
    <dataValidation type="decimal" operator="greaterThanOrEqual" allowBlank="1" showInputMessage="1" showErrorMessage="1" prompt="Enter the average net rate of energy charging that can be expected under normal operating conditions." sqref="G20" xr:uid="{00000000-0002-0000-0400-000016000000}">
      <formula1>0</formula1>
    </dataValidation>
    <dataValidation type="list" allowBlank="1" showInputMessage="1" showErrorMessage="1" prompt="Will the project be able to follow CAISO AGC dispatch instructions?_x000a__x000a_If no, leave A/S Type table below blank" sqref="C33" xr:uid="{00000000-0002-0000-0400-000017000000}">
      <formula1>"Yes, No"</formula1>
    </dataValidation>
    <dataValidation allowBlank="1" showInputMessage="1" showErrorMessage="1" prompt="Total capacity within min and max limitations" sqref="C14" xr:uid="{00000000-0002-0000-0400-000018000000}"/>
    <dataValidation allowBlank="1" showErrorMessage="1" sqref="C14:C17" xr:uid="{5D684EFB-AE57-4637-A3DB-7A0B879B7663}"/>
    <dataValidation type="decimal" operator="greaterThanOrEqual" allowBlank="1" showInputMessage="1" showErrorMessage="1" prompt="Enter the average ratio of power charged by the battery divided by the power sent from the grid (e.g.- 10 MWh sent to from grid and 7MW charged by battery = 70% efficiency)" sqref="G16" xr:uid="{0DC0B596-413F-4BB4-8212-28C91E6DFABD}">
      <formula1>0</formula1>
    </dataValidation>
    <dataValidation type="decimal" operator="greaterThanOrEqual" allowBlank="1" showInputMessage="1" showErrorMessage="1" prompt="Enter the average ratio of power received at the grid divided by power discharged from the battery (e.g.- 7 MWh received at grid and 10MW discharged from the battery = 70% efficiency)" sqref="G17" xr:uid="{D234D718-23AE-44AC-88B7-73511C6428D3}">
      <formula1>0</formula1>
    </dataValidation>
    <dataValidation type="decimal" operator="greaterThanOrEqual" allowBlank="1" showInputMessage="1" showErrorMessage="1" prompt="Enter the energy degradation per cycle for the storage portion of the hybrid._x000a__x000a_Example: 100MW 4-hr BESS with 365 cycles/year and Energy Degradation Per Cycle value of 0.0082% would provide 400MWh during the first cycle and 399.9672 MWh during the second" sqref="G15" xr:uid="{8282C136-B33F-4A0A-ACCA-87ABAAA40315}">
      <formula1>0</formula1>
    </dataValidation>
    <dataValidation type="decimal" operator="greaterThanOrEqual" allowBlank="1" showInputMessage="1" showErrorMessage="1" sqref="G19 G21" xr:uid="{CA27174C-C66E-4EB0-AEE0-F5137D8034D9}">
      <formula1>0</formula1>
    </dataValidation>
  </dataValidations>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xWindow="359" yWindow="415" count="1">
        <x14:dataValidation type="list" allowBlank="1" showErrorMessage="1" prompt="Specify whether any of the time periods are constrained by cycle limits." xr:uid="{00000000-0002-0000-0400-00001A000000}">
          <x14:formula1>
            <xm:f>Lists!$B$3:$B$4</xm:f>
          </x14:formula1>
          <xm:sqref>C26:C29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AA74-5167-4345-A753-FF15C88DDF67}">
  <dimension ref="B2:AC9"/>
  <sheetViews>
    <sheetView workbookViewId="0">
      <selection activeCell="AC5" sqref="AC5"/>
    </sheetView>
  </sheetViews>
  <sheetFormatPr defaultRowHeight="15"/>
  <cols>
    <col min="3" max="3" width="4.140625" customWidth="1"/>
  </cols>
  <sheetData>
    <row r="2" spans="2:29">
      <c r="B2" t="s">
        <v>91</v>
      </c>
      <c r="D2" t="s">
        <v>92</v>
      </c>
      <c r="G2" t="s">
        <v>93</v>
      </c>
      <c r="J2" t="s">
        <v>94</v>
      </c>
      <c r="N2" t="s">
        <v>95</v>
      </c>
      <c r="Q2" t="s">
        <v>96</v>
      </c>
      <c r="S2" t="s">
        <v>97</v>
      </c>
      <c r="U2" t="s">
        <v>98</v>
      </c>
      <c r="W2" t="s">
        <v>147</v>
      </c>
      <c r="Y2" t="s">
        <v>165</v>
      </c>
      <c r="AA2" t="s">
        <v>175</v>
      </c>
      <c r="AC2" t="s">
        <v>194</v>
      </c>
    </row>
    <row r="3" spans="2:29">
      <c r="B3" t="s">
        <v>19</v>
      </c>
      <c r="D3" t="s">
        <v>115</v>
      </c>
      <c r="G3" t="s">
        <v>99</v>
      </c>
      <c r="J3" t="s">
        <v>100</v>
      </c>
      <c r="N3" t="s">
        <v>101</v>
      </c>
      <c r="Q3" t="s">
        <v>102</v>
      </c>
      <c r="S3" t="s">
        <v>103</v>
      </c>
      <c r="U3" t="s">
        <v>104</v>
      </c>
      <c r="W3" t="s">
        <v>148</v>
      </c>
      <c r="Y3" t="s">
        <v>166</v>
      </c>
      <c r="AA3" t="s">
        <v>176</v>
      </c>
      <c r="AC3" t="s">
        <v>195</v>
      </c>
    </row>
    <row r="4" spans="2:29">
      <c r="B4" t="s">
        <v>20</v>
      </c>
      <c r="D4" t="s">
        <v>114</v>
      </c>
      <c r="G4" t="s">
        <v>105</v>
      </c>
      <c r="J4" t="s">
        <v>106</v>
      </c>
      <c r="N4" t="s">
        <v>168</v>
      </c>
      <c r="Q4" t="s">
        <v>107</v>
      </c>
      <c r="S4" t="s">
        <v>86</v>
      </c>
      <c r="U4" t="s">
        <v>108</v>
      </c>
      <c r="W4" t="s">
        <v>146</v>
      </c>
      <c r="Y4" t="s">
        <v>167</v>
      </c>
      <c r="AA4" t="s">
        <v>177</v>
      </c>
      <c r="AC4" t="s">
        <v>196</v>
      </c>
    </row>
    <row r="5" spans="2:29">
      <c r="D5" t="s">
        <v>86</v>
      </c>
      <c r="G5" t="s">
        <v>109</v>
      </c>
      <c r="J5" t="s">
        <v>110</v>
      </c>
      <c r="N5" t="s">
        <v>169</v>
      </c>
      <c r="U5" t="s">
        <v>111</v>
      </c>
      <c r="W5" t="s">
        <v>149</v>
      </c>
      <c r="AA5" t="s">
        <v>178</v>
      </c>
    </row>
    <row r="6" spans="2:29">
      <c r="N6" t="s">
        <v>170</v>
      </c>
    </row>
    <row r="7" spans="2:29">
      <c r="N7" t="s">
        <v>171</v>
      </c>
    </row>
    <row r="8" spans="2:29">
      <c r="N8" t="s">
        <v>172</v>
      </c>
    </row>
    <row r="9" spans="2:29">
      <c r="N9" t="s">
        <v>86</v>
      </c>
    </row>
  </sheetData>
  <sheetProtection algorithmName="SHA-512" hashValue="lXtIS58MGEaoGkFA3kZ/Y0EsyFB3fGXtwOqDXqclyTGXwWA39lssB4CG/07p2gAGTZPs/fmHmYVrjxsR6e4cIw==" saltValue="ynPx88261zsV8UDJc3FWR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3" ma:contentTypeDescription="Create a new document." ma:contentTypeScope="" ma:versionID="d942e08cbb3691e0eb6e5ec651dd34a3">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7b6e77b0c3b339c208ce41c2495ff7b0"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93AFE8-C66C-44FF-BE73-6D7FCCAA1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233CA4-C4A7-49D3-84C7-D868F3648A12}">
  <ds:schemaRefs>
    <ds:schemaRef ds:uri="http://purl.org/dc/terms/"/>
    <ds:schemaRef ds:uri="http://schemas.microsoft.com/office/infopath/2007/PartnerControls"/>
    <ds:schemaRef ds:uri="http://schemas.openxmlformats.org/package/2006/metadata/core-properties"/>
    <ds:schemaRef ds:uri="aa9cc406-db40-4349-9e9d-431f3b1088fa"/>
    <ds:schemaRef ds:uri="http://schemas.microsoft.com/office/2006/documentManagement/types"/>
    <ds:schemaRef ds:uri="http://purl.org/dc/elements/1.1/"/>
    <ds:schemaRef ds:uri="d5efbac0-be1b-4e89-a255-b18d7ae9ae09"/>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BE41737-30A7-4198-84D1-82C4CF83C2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Instructions</vt:lpstr>
      <vt:lpstr>2. Contact Information</vt:lpstr>
      <vt:lpstr>3. Project Description</vt:lpstr>
      <vt:lpstr>4A. Pricing - PPA</vt:lpstr>
      <vt:lpstr>4B. Pricing - UOG</vt:lpstr>
      <vt:lpstr>5. Storage Constraints</vt:lpstr>
      <vt:lpstr>Lists</vt:lpstr>
      <vt:lpstr>'3. Project Description'!Print_Area</vt:lpstr>
      <vt:lpstr>'5. Storage Constraints'!Print_Area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Ambrosio, Isaac E - E&amp;FP</cp:lastModifiedBy>
  <cp:revision/>
  <dcterms:created xsi:type="dcterms:W3CDTF">2012-01-18T23:53:57Z</dcterms:created>
  <dcterms:modified xsi:type="dcterms:W3CDTF">2025-11-19T22:51:46Z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