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15480" windowHeight="11520"/>
  </bookViews>
  <sheets>
    <sheet name="Summary" sheetId="4" r:id="rId1"/>
    <sheet name="Measure List" sheetId="6" r:id="rId2"/>
    <sheet name="Submitted Workpapers" sheetId="7" r:id="rId3"/>
    <sheet name="E3 Measure Data" sheetId="8" r:id="rId4"/>
  </sheets>
  <definedNames>
    <definedName name="_xlnm._FilterDatabase" localSheetId="1" hidden="1">'Measure List'!$C$1:$C$7577</definedName>
  </definedNames>
  <calcPr calcId="145621"/>
</workbook>
</file>

<file path=xl/calcChain.xml><?xml version="1.0" encoding="utf-8"?>
<calcChain xmlns="http://schemas.openxmlformats.org/spreadsheetml/2006/main">
  <c r="P3" i="7" l="1"/>
  <c r="P4" i="7" s="1"/>
  <c r="P5" i="7" s="1"/>
  <c r="P6" i="7" s="1"/>
  <c r="P7" i="7" s="1"/>
  <c r="P8" i="7" s="1"/>
  <c r="X14" i="7" l="1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13" i="7"/>
  <c r="U80" i="7" l="1"/>
  <c r="T80" i="7"/>
  <c r="S80" i="7"/>
  <c r="U79" i="7"/>
  <c r="T79" i="7"/>
  <c r="S79" i="7"/>
  <c r="U78" i="7"/>
  <c r="T78" i="7"/>
  <c r="S78" i="7"/>
  <c r="U77" i="7"/>
  <c r="T77" i="7"/>
  <c r="S77" i="7"/>
  <c r="U76" i="7"/>
  <c r="T76" i="7"/>
  <c r="S76" i="7"/>
  <c r="U75" i="7"/>
  <c r="T75" i="7"/>
  <c r="S75" i="7"/>
  <c r="U74" i="7"/>
  <c r="T74" i="7"/>
  <c r="S74" i="7"/>
  <c r="U73" i="7"/>
  <c r="T73" i="7"/>
  <c r="S73" i="7"/>
  <c r="U72" i="7"/>
  <c r="T72" i="7"/>
  <c r="S72" i="7"/>
  <c r="U71" i="7"/>
  <c r="T71" i="7"/>
  <c r="S71" i="7"/>
  <c r="U70" i="7"/>
  <c r="T70" i="7"/>
  <c r="S70" i="7"/>
  <c r="U69" i="7"/>
  <c r="T69" i="7"/>
  <c r="S69" i="7"/>
  <c r="U68" i="7"/>
  <c r="T68" i="7"/>
  <c r="S68" i="7"/>
  <c r="U67" i="7"/>
  <c r="T67" i="7"/>
  <c r="S67" i="7"/>
  <c r="U66" i="7"/>
  <c r="T66" i="7"/>
  <c r="S66" i="7"/>
  <c r="U65" i="7"/>
  <c r="T65" i="7"/>
  <c r="S65" i="7"/>
  <c r="U64" i="7"/>
  <c r="T64" i="7"/>
  <c r="S64" i="7"/>
  <c r="U63" i="7"/>
  <c r="T63" i="7"/>
  <c r="S63" i="7"/>
  <c r="U62" i="7"/>
  <c r="T62" i="7"/>
  <c r="S62" i="7"/>
  <c r="U61" i="7"/>
  <c r="T61" i="7"/>
  <c r="S61" i="7"/>
  <c r="U60" i="7"/>
  <c r="T60" i="7"/>
  <c r="S60" i="7"/>
  <c r="U59" i="7"/>
  <c r="T59" i="7"/>
  <c r="S59" i="7"/>
  <c r="U58" i="7"/>
  <c r="T58" i="7"/>
  <c r="S58" i="7"/>
  <c r="U57" i="7"/>
  <c r="T57" i="7"/>
  <c r="S57" i="7"/>
  <c r="U56" i="7"/>
  <c r="T56" i="7"/>
  <c r="S56" i="7"/>
  <c r="U55" i="7"/>
  <c r="T55" i="7"/>
  <c r="S55" i="7"/>
  <c r="U54" i="7"/>
  <c r="T54" i="7"/>
  <c r="S54" i="7"/>
  <c r="U53" i="7"/>
  <c r="T53" i="7"/>
  <c r="S53" i="7"/>
  <c r="U52" i="7"/>
  <c r="T52" i="7"/>
  <c r="S52" i="7"/>
  <c r="U51" i="7"/>
  <c r="T51" i="7"/>
  <c r="S51" i="7"/>
  <c r="U50" i="7"/>
  <c r="T50" i="7"/>
  <c r="S50" i="7"/>
  <c r="U49" i="7"/>
  <c r="T49" i="7"/>
  <c r="S49" i="7"/>
  <c r="U48" i="7"/>
  <c r="T48" i="7"/>
  <c r="S48" i="7"/>
  <c r="U47" i="7"/>
  <c r="T47" i="7"/>
  <c r="S47" i="7"/>
  <c r="U46" i="7"/>
  <c r="T46" i="7"/>
  <c r="S46" i="7"/>
  <c r="U45" i="7"/>
  <c r="T45" i="7"/>
  <c r="S45" i="7"/>
  <c r="U44" i="7"/>
  <c r="T44" i="7"/>
  <c r="S44" i="7"/>
  <c r="U43" i="7"/>
  <c r="T43" i="7"/>
  <c r="S43" i="7"/>
  <c r="U42" i="7"/>
  <c r="T42" i="7"/>
  <c r="S42" i="7"/>
  <c r="U41" i="7"/>
  <c r="T41" i="7"/>
  <c r="S41" i="7"/>
  <c r="U40" i="7"/>
  <c r="T40" i="7"/>
  <c r="S40" i="7"/>
  <c r="U39" i="7"/>
  <c r="T39" i="7"/>
  <c r="S39" i="7"/>
  <c r="U38" i="7"/>
  <c r="T38" i="7"/>
  <c r="S38" i="7"/>
  <c r="U37" i="7"/>
  <c r="T37" i="7"/>
  <c r="S37" i="7"/>
  <c r="U36" i="7"/>
  <c r="T36" i="7"/>
  <c r="S36" i="7"/>
  <c r="U35" i="7"/>
  <c r="T35" i="7"/>
  <c r="S35" i="7"/>
  <c r="U34" i="7"/>
  <c r="T34" i="7"/>
  <c r="S34" i="7"/>
  <c r="U33" i="7"/>
  <c r="T33" i="7"/>
  <c r="S33" i="7"/>
  <c r="U32" i="7"/>
  <c r="T32" i="7"/>
  <c r="S32" i="7"/>
  <c r="U31" i="7"/>
  <c r="T31" i="7"/>
  <c r="S31" i="7"/>
  <c r="U30" i="7"/>
  <c r="T30" i="7"/>
  <c r="S30" i="7"/>
  <c r="U29" i="7"/>
  <c r="T29" i="7"/>
  <c r="S29" i="7"/>
  <c r="U28" i="7"/>
  <c r="T28" i="7"/>
  <c r="S28" i="7"/>
  <c r="U27" i="7"/>
  <c r="T27" i="7"/>
  <c r="S27" i="7"/>
  <c r="U26" i="7"/>
  <c r="T26" i="7"/>
  <c r="S26" i="7"/>
  <c r="U25" i="7"/>
  <c r="T25" i="7"/>
  <c r="S25" i="7"/>
  <c r="U24" i="7"/>
  <c r="T24" i="7"/>
  <c r="S24" i="7"/>
  <c r="U23" i="7"/>
  <c r="T23" i="7"/>
  <c r="S23" i="7"/>
  <c r="U22" i="7"/>
  <c r="T22" i="7"/>
  <c r="S22" i="7"/>
  <c r="U21" i="7"/>
  <c r="T21" i="7"/>
  <c r="S21" i="7"/>
  <c r="U20" i="7"/>
  <c r="T20" i="7"/>
  <c r="S20" i="7"/>
  <c r="U19" i="7"/>
  <c r="T19" i="7"/>
  <c r="S19" i="7"/>
  <c r="U18" i="7"/>
  <c r="T18" i="7"/>
  <c r="S18" i="7"/>
  <c r="U17" i="7"/>
  <c r="T17" i="7"/>
  <c r="S17" i="7"/>
  <c r="U16" i="7"/>
  <c r="T16" i="7"/>
  <c r="S16" i="7"/>
  <c r="U14" i="7"/>
  <c r="T14" i="7"/>
  <c r="S14" i="7"/>
  <c r="U13" i="7"/>
  <c r="T13" i="7"/>
  <c r="S13" i="7"/>
  <c r="R14" i="7"/>
  <c r="V14" i="7"/>
  <c r="W14" i="7"/>
  <c r="R15" i="7"/>
  <c r="V15" i="7"/>
  <c r="W15" i="7"/>
  <c r="R16" i="7"/>
  <c r="V16" i="7"/>
  <c r="W16" i="7"/>
  <c r="R17" i="7"/>
  <c r="V17" i="7"/>
  <c r="W17" i="7"/>
  <c r="R18" i="7"/>
  <c r="V18" i="7"/>
  <c r="W18" i="7"/>
  <c r="R19" i="7"/>
  <c r="V19" i="7"/>
  <c r="W19" i="7"/>
  <c r="R20" i="7"/>
  <c r="V20" i="7"/>
  <c r="W20" i="7"/>
  <c r="R21" i="7"/>
  <c r="V21" i="7"/>
  <c r="W21" i="7"/>
  <c r="R22" i="7"/>
  <c r="V22" i="7"/>
  <c r="W22" i="7"/>
  <c r="R23" i="7"/>
  <c r="V23" i="7"/>
  <c r="W23" i="7"/>
  <c r="R24" i="7"/>
  <c r="V24" i="7"/>
  <c r="W24" i="7"/>
  <c r="R25" i="7"/>
  <c r="V25" i="7"/>
  <c r="W25" i="7"/>
  <c r="R26" i="7"/>
  <c r="V26" i="7"/>
  <c r="W26" i="7"/>
  <c r="R27" i="7"/>
  <c r="V27" i="7"/>
  <c r="W27" i="7"/>
  <c r="R28" i="7"/>
  <c r="V28" i="7"/>
  <c r="W28" i="7"/>
  <c r="R29" i="7"/>
  <c r="V29" i="7"/>
  <c r="W29" i="7"/>
  <c r="R30" i="7"/>
  <c r="V30" i="7"/>
  <c r="W30" i="7"/>
  <c r="R31" i="7"/>
  <c r="V31" i="7"/>
  <c r="W31" i="7"/>
  <c r="R32" i="7"/>
  <c r="V32" i="7"/>
  <c r="W32" i="7"/>
  <c r="R33" i="7"/>
  <c r="V33" i="7"/>
  <c r="W33" i="7"/>
  <c r="R34" i="7"/>
  <c r="V34" i="7"/>
  <c r="W34" i="7"/>
  <c r="R35" i="7"/>
  <c r="V35" i="7"/>
  <c r="W35" i="7"/>
  <c r="R36" i="7"/>
  <c r="V36" i="7"/>
  <c r="W36" i="7"/>
  <c r="R37" i="7"/>
  <c r="V37" i="7"/>
  <c r="W37" i="7"/>
  <c r="R38" i="7"/>
  <c r="V38" i="7"/>
  <c r="W38" i="7"/>
  <c r="R39" i="7"/>
  <c r="V39" i="7"/>
  <c r="W39" i="7"/>
  <c r="R40" i="7"/>
  <c r="V40" i="7"/>
  <c r="W40" i="7"/>
  <c r="R41" i="7"/>
  <c r="V41" i="7"/>
  <c r="W41" i="7"/>
  <c r="R42" i="7"/>
  <c r="V42" i="7"/>
  <c r="W42" i="7"/>
  <c r="R43" i="7"/>
  <c r="V43" i="7"/>
  <c r="W43" i="7"/>
  <c r="R44" i="7"/>
  <c r="V44" i="7"/>
  <c r="W44" i="7"/>
  <c r="R45" i="7"/>
  <c r="V45" i="7"/>
  <c r="W45" i="7"/>
  <c r="R46" i="7"/>
  <c r="V46" i="7"/>
  <c r="W46" i="7"/>
  <c r="R47" i="7"/>
  <c r="V47" i="7"/>
  <c r="W47" i="7"/>
  <c r="R48" i="7"/>
  <c r="V48" i="7"/>
  <c r="W48" i="7"/>
  <c r="R49" i="7"/>
  <c r="V49" i="7"/>
  <c r="W49" i="7"/>
  <c r="R50" i="7"/>
  <c r="V50" i="7"/>
  <c r="W50" i="7"/>
  <c r="R51" i="7"/>
  <c r="V51" i="7"/>
  <c r="W51" i="7"/>
  <c r="R52" i="7"/>
  <c r="V52" i="7"/>
  <c r="W52" i="7"/>
  <c r="R53" i="7"/>
  <c r="V53" i="7"/>
  <c r="W53" i="7"/>
  <c r="R54" i="7"/>
  <c r="V54" i="7"/>
  <c r="W54" i="7"/>
  <c r="R55" i="7"/>
  <c r="V55" i="7"/>
  <c r="W55" i="7"/>
  <c r="R56" i="7"/>
  <c r="V56" i="7"/>
  <c r="W56" i="7"/>
  <c r="R57" i="7"/>
  <c r="V57" i="7"/>
  <c r="W57" i="7"/>
  <c r="R58" i="7"/>
  <c r="V58" i="7"/>
  <c r="W58" i="7"/>
  <c r="R59" i="7"/>
  <c r="V59" i="7"/>
  <c r="W59" i="7"/>
  <c r="R60" i="7"/>
  <c r="V60" i="7"/>
  <c r="W60" i="7"/>
  <c r="R61" i="7"/>
  <c r="V61" i="7"/>
  <c r="W61" i="7"/>
  <c r="R62" i="7"/>
  <c r="V62" i="7"/>
  <c r="W62" i="7"/>
  <c r="R63" i="7"/>
  <c r="V63" i="7"/>
  <c r="W63" i="7"/>
  <c r="R64" i="7"/>
  <c r="V64" i="7"/>
  <c r="W64" i="7"/>
  <c r="R65" i="7"/>
  <c r="V65" i="7"/>
  <c r="W65" i="7"/>
  <c r="R66" i="7"/>
  <c r="V66" i="7"/>
  <c r="W66" i="7"/>
  <c r="R67" i="7"/>
  <c r="V67" i="7"/>
  <c r="W67" i="7"/>
  <c r="R68" i="7"/>
  <c r="V68" i="7"/>
  <c r="W68" i="7"/>
  <c r="R69" i="7"/>
  <c r="V69" i="7"/>
  <c r="W69" i="7"/>
  <c r="R70" i="7"/>
  <c r="V70" i="7"/>
  <c r="W70" i="7"/>
  <c r="R71" i="7"/>
  <c r="V71" i="7"/>
  <c r="W71" i="7"/>
  <c r="R72" i="7"/>
  <c r="V72" i="7"/>
  <c r="W72" i="7"/>
  <c r="R73" i="7"/>
  <c r="V73" i="7"/>
  <c r="W73" i="7"/>
  <c r="R74" i="7"/>
  <c r="V74" i="7"/>
  <c r="W74" i="7"/>
  <c r="R75" i="7"/>
  <c r="V75" i="7"/>
  <c r="W75" i="7"/>
  <c r="R76" i="7"/>
  <c r="V76" i="7"/>
  <c r="W76" i="7"/>
  <c r="R77" i="7"/>
  <c r="V77" i="7"/>
  <c r="W77" i="7"/>
  <c r="R78" i="7"/>
  <c r="V78" i="7"/>
  <c r="W78" i="7"/>
  <c r="R79" i="7"/>
  <c r="V79" i="7"/>
  <c r="W79" i="7"/>
  <c r="R80" i="7"/>
  <c r="V80" i="7"/>
  <c r="W80" i="7"/>
  <c r="W13" i="7"/>
  <c r="V13" i="7"/>
  <c r="R13" i="7"/>
  <c r="B81" i="4" l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48" i="4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V2" i="6"/>
  <c r="T2" i="6"/>
  <c r="Z564" i="6"/>
  <c r="AB564" i="6" s="1"/>
  <c r="Z763" i="6"/>
  <c r="AB763" i="6" s="1"/>
  <c r="Z762" i="6"/>
  <c r="AB762" i="6" s="1"/>
  <c r="Z761" i="6"/>
  <c r="AB761" i="6" s="1"/>
  <c r="Z760" i="6"/>
  <c r="AB760" i="6" s="1"/>
  <c r="Z759" i="6"/>
  <c r="AB759" i="6" s="1"/>
  <c r="Z758" i="6"/>
  <c r="AB758" i="6" s="1"/>
  <c r="Z757" i="6"/>
  <c r="AB757" i="6" s="1"/>
  <c r="Z756" i="6"/>
  <c r="AB756" i="6" s="1"/>
  <c r="Z755" i="6"/>
  <c r="AB755" i="6" s="1"/>
  <c r="Z754" i="6"/>
  <c r="AB754" i="6" s="1"/>
  <c r="Z753" i="6"/>
  <c r="AB753" i="6" s="1"/>
  <c r="Z752" i="6"/>
  <c r="AB752" i="6" s="1"/>
  <c r="Z751" i="6"/>
  <c r="AB751" i="6" s="1"/>
  <c r="Z750" i="6"/>
  <c r="AB750" i="6" s="1"/>
  <c r="Z749" i="6"/>
  <c r="AB749" i="6" s="1"/>
  <c r="Z748" i="6"/>
  <c r="AB748" i="6" s="1"/>
  <c r="Z747" i="6"/>
  <c r="AB747" i="6" s="1"/>
  <c r="Z746" i="6"/>
  <c r="AB746" i="6" s="1"/>
  <c r="Z745" i="6"/>
  <c r="AB745" i="6" s="1"/>
  <c r="Z744" i="6"/>
  <c r="AB744" i="6" s="1"/>
  <c r="Z743" i="6"/>
  <c r="AB743" i="6" s="1"/>
  <c r="Z742" i="6"/>
  <c r="AB742" i="6" s="1"/>
  <c r="Z741" i="6"/>
  <c r="AB741" i="6" s="1"/>
  <c r="Z740" i="6"/>
  <c r="AB740" i="6" s="1"/>
  <c r="Z739" i="6"/>
  <c r="AB739" i="6" s="1"/>
  <c r="Z738" i="6"/>
  <c r="AB738" i="6" s="1"/>
  <c r="Z737" i="6"/>
  <c r="AB737" i="6" s="1"/>
  <c r="Z736" i="6"/>
  <c r="AB736" i="6" s="1"/>
  <c r="Z735" i="6"/>
  <c r="AB735" i="6" s="1"/>
  <c r="Z734" i="6"/>
  <c r="AB734" i="6" s="1"/>
  <c r="Z733" i="6"/>
  <c r="AB733" i="6" s="1"/>
  <c r="Z732" i="6"/>
  <c r="AB732" i="6" s="1"/>
  <c r="Z731" i="6"/>
  <c r="AB731" i="6" s="1"/>
  <c r="Z730" i="6"/>
  <c r="AB730" i="6" s="1"/>
  <c r="Z729" i="6"/>
  <c r="AB729" i="6" s="1"/>
  <c r="Z728" i="6"/>
  <c r="AB728" i="6" s="1"/>
  <c r="Z727" i="6"/>
  <c r="AB727" i="6" s="1"/>
  <c r="Z726" i="6"/>
  <c r="AB726" i="6" s="1"/>
  <c r="Z725" i="6"/>
  <c r="AB725" i="6" s="1"/>
  <c r="Z724" i="6"/>
  <c r="AB724" i="6" s="1"/>
  <c r="Z723" i="6"/>
  <c r="AB723" i="6" s="1"/>
  <c r="Z722" i="6"/>
  <c r="AB722" i="6" s="1"/>
  <c r="Z721" i="6"/>
  <c r="AB721" i="6" s="1"/>
  <c r="Z720" i="6"/>
  <c r="AB720" i="6" s="1"/>
  <c r="Z719" i="6"/>
  <c r="AB719" i="6" s="1"/>
  <c r="Z718" i="6"/>
  <c r="AB718" i="6" s="1"/>
  <c r="Z717" i="6"/>
  <c r="AB717" i="6" s="1"/>
  <c r="Z716" i="6"/>
  <c r="AB716" i="6" s="1"/>
  <c r="Z715" i="6"/>
  <c r="AB715" i="6" s="1"/>
  <c r="Z714" i="6"/>
  <c r="AB714" i="6" s="1"/>
  <c r="Z713" i="6"/>
  <c r="AB713" i="6" s="1"/>
  <c r="Z712" i="6"/>
  <c r="AB712" i="6" s="1"/>
  <c r="Z711" i="6"/>
  <c r="AB711" i="6" s="1"/>
  <c r="Z710" i="6"/>
  <c r="AB710" i="6" s="1"/>
  <c r="Z709" i="6"/>
  <c r="AB709" i="6" s="1"/>
  <c r="Z708" i="6"/>
  <c r="AB708" i="6" s="1"/>
  <c r="Z707" i="6"/>
  <c r="AB707" i="6" s="1"/>
  <c r="Z706" i="6"/>
  <c r="AB706" i="6" s="1"/>
  <c r="Z705" i="6"/>
  <c r="AB705" i="6" s="1"/>
  <c r="Z704" i="6"/>
  <c r="AB704" i="6" s="1"/>
  <c r="Z703" i="6"/>
  <c r="AB703" i="6" s="1"/>
  <c r="Z702" i="6"/>
  <c r="AB702" i="6" s="1"/>
  <c r="Z701" i="6"/>
  <c r="AB701" i="6" s="1"/>
  <c r="Z700" i="6"/>
  <c r="AB700" i="6" s="1"/>
  <c r="Z699" i="6"/>
  <c r="AB699" i="6" s="1"/>
  <c r="Z698" i="6"/>
  <c r="AB698" i="6" s="1"/>
  <c r="Z697" i="6"/>
  <c r="AB697" i="6" s="1"/>
  <c r="Z696" i="6"/>
  <c r="AB696" i="6" s="1"/>
  <c r="Z695" i="6"/>
  <c r="AB695" i="6" s="1"/>
  <c r="Z694" i="6"/>
  <c r="AB694" i="6" s="1"/>
  <c r="Z693" i="6"/>
  <c r="AB693" i="6" s="1"/>
  <c r="Z692" i="6"/>
  <c r="AB692" i="6" s="1"/>
  <c r="Z691" i="6"/>
  <c r="AB691" i="6" s="1"/>
  <c r="Z690" i="6"/>
  <c r="AB690" i="6" s="1"/>
  <c r="Z689" i="6"/>
  <c r="AB689" i="6" s="1"/>
  <c r="Z688" i="6"/>
  <c r="AB688" i="6" s="1"/>
  <c r="Z687" i="6"/>
  <c r="AB687" i="6" s="1"/>
  <c r="Z686" i="6"/>
  <c r="AB686" i="6" s="1"/>
  <c r="Z685" i="6"/>
  <c r="AB685" i="6" s="1"/>
  <c r="Z684" i="6"/>
  <c r="AB684" i="6" s="1"/>
  <c r="Z683" i="6"/>
  <c r="AB683" i="6" s="1"/>
  <c r="Z682" i="6"/>
  <c r="AB682" i="6" s="1"/>
  <c r="Z681" i="6"/>
  <c r="AB681" i="6" s="1"/>
  <c r="Z680" i="6"/>
  <c r="AB680" i="6" s="1"/>
  <c r="Z679" i="6"/>
  <c r="AB679" i="6" s="1"/>
  <c r="Z678" i="6"/>
  <c r="AB678" i="6" s="1"/>
  <c r="Z677" i="6"/>
  <c r="AB677" i="6" s="1"/>
  <c r="Z676" i="6"/>
  <c r="AB676" i="6" s="1"/>
  <c r="Z675" i="6"/>
  <c r="AB675" i="6" s="1"/>
  <c r="Z674" i="6"/>
  <c r="AB674" i="6" s="1"/>
  <c r="Z673" i="6"/>
  <c r="AB673" i="6" s="1"/>
  <c r="Z672" i="6"/>
  <c r="AB672" i="6" s="1"/>
  <c r="Z671" i="6"/>
  <c r="AB671" i="6" s="1"/>
  <c r="Z670" i="6"/>
  <c r="AB670" i="6" s="1"/>
  <c r="Z669" i="6"/>
  <c r="AB669" i="6" s="1"/>
  <c r="Z668" i="6"/>
  <c r="AB668" i="6" s="1"/>
  <c r="Z667" i="6"/>
  <c r="AB667" i="6" s="1"/>
  <c r="Z666" i="6"/>
  <c r="AB666" i="6" s="1"/>
  <c r="Z665" i="6"/>
  <c r="AB665" i="6" s="1"/>
  <c r="Z664" i="6"/>
  <c r="AB664" i="6" s="1"/>
  <c r="Z663" i="6"/>
  <c r="AB663" i="6" s="1"/>
  <c r="Z662" i="6"/>
  <c r="AB662" i="6" s="1"/>
  <c r="Z661" i="6"/>
  <c r="AB661" i="6" s="1"/>
  <c r="Z660" i="6"/>
  <c r="AB660" i="6" s="1"/>
  <c r="Z659" i="6"/>
  <c r="AB659" i="6" s="1"/>
  <c r="Z658" i="6"/>
  <c r="AB658" i="6" s="1"/>
  <c r="Z657" i="6"/>
  <c r="AB657" i="6" s="1"/>
  <c r="Z656" i="6"/>
  <c r="AB656" i="6" s="1"/>
  <c r="Z655" i="6"/>
  <c r="AB655" i="6" s="1"/>
  <c r="Z654" i="6"/>
  <c r="AB654" i="6" s="1"/>
  <c r="Z653" i="6"/>
  <c r="AB653" i="6" s="1"/>
  <c r="Z652" i="6"/>
  <c r="AB652" i="6" s="1"/>
  <c r="Z651" i="6"/>
  <c r="AB651" i="6" s="1"/>
  <c r="Z650" i="6"/>
  <c r="AB650" i="6" s="1"/>
  <c r="Z649" i="6"/>
  <c r="AB649" i="6" s="1"/>
  <c r="Z648" i="6"/>
  <c r="AB648" i="6" s="1"/>
  <c r="Z647" i="6"/>
  <c r="AB647" i="6" s="1"/>
  <c r="Z646" i="6"/>
  <c r="AB646" i="6" s="1"/>
  <c r="Z645" i="6"/>
  <c r="AB645" i="6" s="1"/>
  <c r="Z644" i="6"/>
  <c r="AB644" i="6" s="1"/>
  <c r="Z643" i="6"/>
  <c r="AB643" i="6" s="1"/>
  <c r="Z642" i="6"/>
  <c r="AB642" i="6" s="1"/>
  <c r="Z641" i="6"/>
  <c r="AB641" i="6" s="1"/>
  <c r="Z640" i="6"/>
  <c r="AB640" i="6" s="1"/>
  <c r="Z639" i="6"/>
  <c r="AB639" i="6" s="1"/>
  <c r="Z638" i="6"/>
  <c r="AB638" i="6" s="1"/>
  <c r="Z637" i="6"/>
  <c r="AB637" i="6" s="1"/>
  <c r="Z636" i="6"/>
  <c r="AB636" i="6" s="1"/>
  <c r="Z635" i="6"/>
  <c r="AB635" i="6" s="1"/>
  <c r="Z634" i="6"/>
  <c r="AB634" i="6" s="1"/>
  <c r="Z633" i="6"/>
  <c r="AB633" i="6" s="1"/>
  <c r="Z632" i="6"/>
  <c r="AB632" i="6" s="1"/>
  <c r="Z631" i="6"/>
  <c r="AB631" i="6" s="1"/>
  <c r="Z630" i="6"/>
  <c r="AB630" i="6" s="1"/>
  <c r="Z629" i="6"/>
  <c r="AB629" i="6" s="1"/>
  <c r="Z628" i="6"/>
  <c r="AB628" i="6" s="1"/>
  <c r="Z627" i="6"/>
  <c r="AB627" i="6" s="1"/>
  <c r="Z626" i="6"/>
  <c r="AB626" i="6" s="1"/>
  <c r="Z625" i="6"/>
  <c r="AB625" i="6" s="1"/>
  <c r="Z624" i="6"/>
  <c r="AB624" i="6" s="1"/>
  <c r="Z623" i="6"/>
  <c r="AB623" i="6" s="1"/>
  <c r="Z622" i="6"/>
  <c r="AB622" i="6" s="1"/>
  <c r="Z621" i="6"/>
  <c r="AB621" i="6" s="1"/>
  <c r="Z620" i="6"/>
  <c r="AB620" i="6" s="1"/>
  <c r="Z619" i="6"/>
  <c r="AB619" i="6" s="1"/>
  <c r="Z618" i="6"/>
  <c r="AB618" i="6" s="1"/>
  <c r="Z617" i="6"/>
  <c r="AB617" i="6" s="1"/>
  <c r="Z616" i="6"/>
  <c r="AB616" i="6" s="1"/>
  <c r="Z615" i="6"/>
  <c r="AB615" i="6" s="1"/>
  <c r="Z614" i="6"/>
  <c r="AB614" i="6" s="1"/>
  <c r="Z613" i="6"/>
  <c r="AB613" i="6" s="1"/>
  <c r="Z612" i="6"/>
  <c r="AB612" i="6" s="1"/>
  <c r="Z611" i="6"/>
  <c r="AB611" i="6" s="1"/>
  <c r="Z610" i="6"/>
  <c r="AB610" i="6" s="1"/>
  <c r="Z609" i="6"/>
  <c r="AB609" i="6" s="1"/>
  <c r="Z608" i="6"/>
  <c r="AB608" i="6" s="1"/>
  <c r="Z607" i="6"/>
  <c r="AB607" i="6" s="1"/>
  <c r="Z606" i="6"/>
  <c r="AB606" i="6" s="1"/>
  <c r="Z605" i="6"/>
  <c r="AB605" i="6" s="1"/>
  <c r="Z604" i="6"/>
  <c r="AB604" i="6" s="1"/>
  <c r="Z603" i="6"/>
  <c r="AB603" i="6" s="1"/>
  <c r="Z602" i="6"/>
  <c r="AB602" i="6" s="1"/>
  <c r="Z601" i="6"/>
  <c r="AB601" i="6" s="1"/>
  <c r="Z600" i="6"/>
  <c r="AB600" i="6" s="1"/>
  <c r="Z599" i="6"/>
  <c r="AB599" i="6" s="1"/>
  <c r="Z598" i="6"/>
  <c r="AB598" i="6" s="1"/>
  <c r="Z597" i="6"/>
  <c r="AB597" i="6" s="1"/>
  <c r="Z596" i="6"/>
  <c r="AB596" i="6" s="1"/>
  <c r="Z595" i="6"/>
  <c r="AB595" i="6" s="1"/>
  <c r="Z594" i="6"/>
  <c r="AB594" i="6" s="1"/>
  <c r="Z593" i="6"/>
  <c r="AB593" i="6" s="1"/>
  <c r="Z592" i="6"/>
  <c r="AB592" i="6" s="1"/>
  <c r="Z591" i="6"/>
  <c r="AB591" i="6" s="1"/>
  <c r="Z590" i="6"/>
  <c r="AB590" i="6" s="1"/>
  <c r="Z589" i="6"/>
  <c r="AB589" i="6" s="1"/>
  <c r="Z588" i="6"/>
  <c r="AB588" i="6" s="1"/>
  <c r="Z587" i="6"/>
  <c r="AB587" i="6" s="1"/>
  <c r="Z586" i="6"/>
  <c r="AB586" i="6" s="1"/>
  <c r="Z585" i="6"/>
  <c r="AB585" i="6" s="1"/>
  <c r="Z584" i="6"/>
  <c r="AB584" i="6" s="1"/>
  <c r="Z583" i="6"/>
  <c r="AB583" i="6" s="1"/>
  <c r="Z582" i="6"/>
  <c r="AB582" i="6" s="1"/>
  <c r="Z581" i="6"/>
  <c r="AB581" i="6" s="1"/>
  <c r="Z580" i="6"/>
  <c r="AB580" i="6" s="1"/>
  <c r="Z579" i="6"/>
  <c r="AB579" i="6" s="1"/>
  <c r="Z578" i="6"/>
  <c r="AB578" i="6" s="1"/>
  <c r="Z577" i="6"/>
  <c r="AB577" i="6" s="1"/>
  <c r="Z576" i="6"/>
  <c r="AB576" i="6" s="1"/>
  <c r="Z575" i="6"/>
  <c r="AB575" i="6" s="1"/>
  <c r="Z574" i="6"/>
  <c r="AB574" i="6" s="1"/>
  <c r="Z573" i="6"/>
  <c r="AB573" i="6" s="1"/>
  <c r="Z572" i="6"/>
  <c r="AB572" i="6" s="1"/>
  <c r="Z571" i="6"/>
  <c r="AB571" i="6" s="1"/>
  <c r="Z570" i="6"/>
  <c r="AB570" i="6" s="1"/>
  <c r="Z569" i="6"/>
  <c r="AB569" i="6" s="1"/>
  <c r="Z568" i="6"/>
  <c r="AB568" i="6" s="1"/>
  <c r="Z567" i="6"/>
  <c r="AB567" i="6" s="1"/>
  <c r="Z566" i="6"/>
  <c r="AB566" i="6" s="1"/>
  <c r="Z565" i="6"/>
  <c r="AB565" i="6" s="1"/>
  <c r="Z563" i="6"/>
  <c r="AB563" i="6" s="1"/>
  <c r="Z562" i="6"/>
  <c r="AB562" i="6" s="1"/>
  <c r="Z561" i="6"/>
  <c r="AB561" i="6" s="1"/>
  <c r="Z560" i="6"/>
  <c r="AB560" i="6" s="1"/>
  <c r="Z559" i="6"/>
  <c r="AB559" i="6" s="1"/>
  <c r="Z558" i="6"/>
  <c r="AB558" i="6" s="1"/>
  <c r="Z557" i="6"/>
  <c r="AB557" i="6" s="1"/>
  <c r="Z556" i="6"/>
  <c r="AB556" i="6" s="1"/>
  <c r="Z555" i="6"/>
  <c r="AB555" i="6" s="1"/>
  <c r="Z554" i="6"/>
  <c r="AB554" i="6" s="1"/>
  <c r="Z553" i="6"/>
  <c r="AB553" i="6" s="1"/>
  <c r="Z552" i="6"/>
  <c r="AB552" i="6" s="1"/>
  <c r="Z551" i="6"/>
  <c r="AB551" i="6" s="1"/>
  <c r="Z550" i="6"/>
  <c r="AB550" i="6" s="1"/>
  <c r="Z549" i="6"/>
  <c r="AB549" i="6" s="1"/>
  <c r="Z548" i="6"/>
  <c r="AB548" i="6" s="1"/>
  <c r="Z547" i="6"/>
  <c r="AB547" i="6" s="1"/>
  <c r="Z546" i="6"/>
  <c r="AB546" i="6" s="1"/>
  <c r="Z545" i="6"/>
  <c r="AB545" i="6" s="1"/>
  <c r="Z544" i="6"/>
  <c r="AB544" i="6" s="1"/>
  <c r="Z543" i="6"/>
  <c r="AB543" i="6" s="1"/>
  <c r="Z542" i="6"/>
  <c r="AB542" i="6" s="1"/>
  <c r="Z541" i="6"/>
  <c r="AB541" i="6" s="1"/>
  <c r="Z540" i="6"/>
  <c r="AB540" i="6" s="1"/>
  <c r="Z539" i="6"/>
  <c r="AB539" i="6" s="1"/>
  <c r="Z538" i="6"/>
  <c r="AB538" i="6" s="1"/>
  <c r="Z537" i="6"/>
  <c r="AB537" i="6" s="1"/>
  <c r="Z536" i="6"/>
  <c r="AB536" i="6" s="1"/>
  <c r="Z535" i="6"/>
  <c r="AB535" i="6" s="1"/>
  <c r="Z534" i="6"/>
  <c r="AB534" i="6" s="1"/>
  <c r="Z533" i="6"/>
  <c r="AB533" i="6" s="1"/>
  <c r="Z532" i="6"/>
  <c r="AB532" i="6" s="1"/>
  <c r="Z531" i="6"/>
  <c r="AB531" i="6" s="1"/>
  <c r="Z530" i="6"/>
  <c r="AB530" i="6" s="1"/>
  <c r="Z529" i="6"/>
  <c r="AB529" i="6" s="1"/>
  <c r="Z528" i="6"/>
  <c r="AB528" i="6" s="1"/>
  <c r="Z527" i="6"/>
  <c r="AB527" i="6" s="1"/>
  <c r="Z526" i="6"/>
  <c r="AB526" i="6" s="1"/>
  <c r="Z525" i="6"/>
  <c r="AB525" i="6" s="1"/>
  <c r="Z524" i="6"/>
  <c r="AB524" i="6" s="1"/>
  <c r="Z523" i="6"/>
  <c r="AB523" i="6" s="1"/>
  <c r="Z522" i="6"/>
  <c r="AB522" i="6" s="1"/>
  <c r="Z521" i="6"/>
  <c r="AB521" i="6" s="1"/>
  <c r="Z520" i="6"/>
  <c r="AB520" i="6" s="1"/>
  <c r="Z519" i="6"/>
  <c r="AB519" i="6" s="1"/>
  <c r="Z518" i="6"/>
  <c r="AB518" i="6" s="1"/>
  <c r="Z517" i="6"/>
  <c r="AB517" i="6" s="1"/>
  <c r="Z516" i="6"/>
  <c r="AB516" i="6" s="1"/>
  <c r="Z515" i="6"/>
  <c r="AB515" i="6" s="1"/>
  <c r="Z514" i="6"/>
  <c r="AB514" i="6" s="1"/>
  <c r="Z513" i="6"/>
  <c r="AB513" i="6" s="1"/>
  <c r="Z512" i="6"/>
  <c r="AB512" i="6" s="1"/>
  <c r="Z511" i="6"/>
  <c r="AB511" i="6" s="1"/>
  <c r="Z510" i="6"/>
  <c r="AB510" i="6" s="1"/>
  <c r="Z509" i="6"/>
  <c r="AB509" i="6" s="1"/>
  <c r="Z508" i="6"/>
  <c r="AB508" i="6" s="1"/>
  <c r="Z507" i="6"/>
  <c r="AB507" i="6" s="1"/>
  <c r="Z506" i="6"/>
  <c r="AB506" i="6" s="1"/>
  <c r="Z505" i="6"/>
  <c r="AB505" i="6" s="1"/>
  <c r="Z504" i="6"/>
  <c r="AB504" i="6" s="1"/>
  <c r="Z503" i="6"/>
  <c r="AB503" i="6" s="1"/>
  <c r="Z502" i="6"/>
  <c r="AB502" i="6" s="1"/>
  <c r="Z501" i="6"/>
  <c r="AB501" i="6" s="1"/>
  <c r="Z500" i="6"/>
  <c r="AB500" i="6" s="1"/>
  <c r="Z499" i="6"/>
  <c r="AB499" i="6" s="1"/>
  <c r="Z498" i="6"/>
  <c r="AB498" i="6" s="1"/>
  <c r="Z497" i="6"/>
  <c r="AB497" i="6" s="1"/>
  <c r="Z496" i="6"/>
  <c r="AB496" i="6" s="1"/>
  <c r="Z495" i="6"/>
  <c r="AB495" i="6" s="1"/>
  <c r="Z494" i="6"/>
  <c r="AB494" i="6" s="1"/>
  <c r="Z493" i="6"/>
  <c r="AB493" i="6" s="1"/>
  <c r="Z492" i="6"/>
  <c r="AB492" i="6" s="1"/>
  <c r="Z491" i="6"/>
  <c r="AB491" i="6" s="1"/>
  <c r="Z490" i="6"/>
  <c r="AB490" i="6" s="1"/>
  <c r="Z489" i="6"/>
  <c r="AB489" i="6" s="1"/>
  <c r="Z488" i="6"/>
  <c r="AB488" i="6" s="1"/>
  <c r="Z487" i="6"/>
  <c r="AB487" i="6" s="1"/>
  <c r="Z486" i="6"/>
  <c r="AB486" i="6" s="1"/>
  <c r="Z485" i="6"/>
  <c r="AB485" i="6" s="1"/>
  <c r="Z484" i="6"/>
  <c r="AB484" i="6" s="1"/>
  <c r="Z483" i="6"/>
  <c r="AB483" i="6" s="1"/>
  <c r="Z482" i="6"/>
  <c r="AB482" i="6" s="1"/>
  <c r="Z481" i="6"/>
  <c r="AB481" i="6" s="1"/>
  <c r="Z480" i="6"/>
  <c r="AB480" i="6" s="1"/>
  <c r="Z479" i="6"/>
  <c r="AB479" i="6" s="1"/>
  <c r="Z478" i="6"/>
  <c r="AB478" i="6" s="1"/>
  <c r="Z477" i="6"/>
  <c r="AB477" i="6" s="1"/>
  <c r="Z476" i="6"/>
  <c r="AB476" i="6" s="1"/>
  <c r="Z475" i="6"/>
  <c r="AB475" i="6" s="1"/>
  <c r="Z474" i="6"/>
  <c r="AB474" i="6" s="1"/>
  <c r="Z473" i="6"/>
  <c r="AB473" i="6" s="1"/>
  <c r="Z472" i="6"/>
  <c r="AB472" i="6" s="1"/>
  <c r="Z471" i="6"/>
  <c r="AB471" i="6" s="1"/>
  <c r="Z470" i="6"/>
  <c r="AB470" i="6" s="1"/>
  <c r="Z469" i="6"/>
  <c r="AB469" i="6" s="1"/>
  <c r="Z468" i="6"/>
  <c r="AB468" i="6" s="1"/>
  <c r="Z467" i="6"/>
  <c r="AB467" i="6" s="1"/>
  <c r="Z466" i="6"/>
  <c r="AB466" i="6" s="1"/>
  <c r="Z465" i="6"/>
  <c r="AB465" i="6" s="1"/>
  <c r="Z464" i="6"/>
  <c r="AB464" i="6" s="1"/>
  <c r="Z463" i="6"/>
  <c r="AB463" i="6" s="1"/>
  <c r="Z462" i="6"/>
  <c r="AB462" i="6" s="1"/>
  <c r="Z461" i="6"/>
  <c r="AB461" i="6" s="1"/>
  <c r="Z460" i="6"/>
  <c r="AB460" i="6" s="1"/>
  <c r="Z459" i="6"/>
  <c r="AB459" i="6" s="1"/>
  <c r="Z458" i="6"/>
  <c r="AB458" i="6" s="1"/>
  <c r="Z457" i="6"/>
  <c r="AB457" i="6" s="1"/>
  <c r="Z456" i="6"/>
  <c r="AB456" i="6" s="1"/>
  <c r="Z455" i="6"/>
  <c r="AB455" i="6" s="1"/>
  <c r="Z454" i="6"/>
  <c r="AB454" i="6" s="1"/>
  <c r="Z453" i="6"/>
  <c r="AB453" i="6" s="1"/>
  <c r="Z452" i="6"/>
  <c r="AB452" i="6" s="1"/>
  <c r="Z451" i="6"/>
  <c r="AB451" i="6" s="1"/>
  <c r="Z450" i="6"/>
  <c r="AB450" i="6" s="1"/>
  <c r="Z449" i="6"/>
  <c r="AB449" i="6" s="1"/>
  <c r="Z448" i="6"/>
  <c r="AB448" i="6" s="1"/>
  <c r="Z447" i="6"/>
  <c r="AB447" i="6" s="1"/>
  <c r="Z446" i="6"/>
  <c r="AB446" i="6" s="1"/>
  <c r="Z445" i="6"/>
  <c r="AB445" i="6" s="1"/>
  <c r="Z444" i="6"/>
  <c r="AB444" i="6" s="1"/>
  <c r="Z443" i="6"/>
  <c r="AB443" i="6" s="1"/>
  <c r="Z442" i="6"/>
  <c r="AB442" i="6" s="1"/>
  <c r="Z441" i="6"/>
  <c r="AB441" i="6" s="1"/>
  <c r="Z440" i="6"/>
  <c r="AB440" i="6" s="1"/>
  <c r="Z439" i="6"/>
  <c r="AB439" i="6" s="1"/>
  <c r="Z438" i="6"/>
  <c r="AB438" i="6" s="1"/>
  <c r="Z437" i="6"/>
  <c r="AB437" i="6" s="1"/>
  <c r="Z436" i="6"/>
  <c r="AB436" i="6" s="1"/>
  <c r="Z435" i="6"/>
  <c r="AB435" i="6" s="1"/>
  <c r="Z434" i="6"/>
  <c r="AB434" i="6" s="1"/>
  <c r="Z433" i="6"/>
  <c r="AB433" i="6" s="1"/>
  <c r="Z432" i="6"/>
  <c r="AB432" i="6" s="1"/>
  <c r="Z431" i="6"/>
  <c r="AB431" i="6" s="1"/>
  <c r="Z430" i="6"/>
  <c r="AB430" i="6" s="1"/>
  <c r="Z429" i="6"/>
  <c r="AB429" i="6" s="1"/>
  <c r="Z428" i="6"/>
  <c r="AB428" i="6" s="1"/>
  <c r="Z427" i="6"/>
  <c r="AB427" i="6" s="1"/>
  <c r="Z426" i="6"/>
  <c r="AB426" i="6" s="1"/>
  <c r="Z252" i="6"/>
  <c r="Z251" i="6"/>
  <c r="D275" i="6"/>
  <c r="D569" i="6"/>
  <c r="D568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567" i="6"/>
  <c r="D566" i="6"/>
  <c r="D139" i="6"/>
  <c r="D124" i="6"/>
  <c r="D138" i="6"/>
  <c r="D123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421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763" i="6"/>
  <c r="D762" i="6"/>
  <c r="D761" i="6"/>
  <c r="D760" i="6"/>
  <c r="D759" i="6"/>
  <c r="D758" i="6"/>
  <c r="D757" i="6"/>
  <c r="D756" i="6"/>
  <c r="D755" i="6"/>
  <c r="D360" i="6"/>
  <c r="D359" i="6"/>
  <c r="D754" i="6"/>
  <c r="D753" i="6"/>
  <c r="D752" i="6"/>
  <c r="D751" i="6"/>
  <c r="D750" i="6"/>
  <c r="D749" i="6"/>
  <c r="D748" i="6"/>
  <c r="D747" i="6"/>
  <c r="D746" i="6"/>
  <c r="D745" i="6"/>
  <c r="D358" i="6"/>
  <c r="D744" i="6"/>
  <c r="D357" i="6"/>
  <c r="D356" i="6"/>
  <c r="D743" i="6"/>
  <c r="D742" i="6"/>
  <c r="D741" i="6"/>
  <c r="D740" i="6"/>
  <c r="D739" i="6"/>
  <c r="D738" i="6"/>
  <c r="D737" i="6"/>
  <c r="D736" i="6"/>
  <c r="D735" i="6"/>
  <c r="D734" i="6"/>
  <c r="D733" i="6"/>
  <c r="D732" i="6"/>
  <c r="D355" i="6"/>
  <c r="D354" i="6"/>
  <c r="D731" i="6"/>
  <c r="D730" i="6"/>
  <c r="D729" i="6"/>
  <c r="D728" i="6"/>
  <c r="D727" i="6"/>
  <c r="D726" i="6"/>
  <c r="D725" i="6"/>
  <c r="D724" i="6"/>
  <c r="D723" i="6"/>
  <c r="D722" i="6"/>
  <c r="D721" i="6"/>
  <c r="D720" i="6"/>
  <c r="D719" i="6"/>
  <c r="D718" i="6"/>
  <c r="D717" i="6"/>
  <c r="D716" i="6"/>
  <c r="D715" i="6"/>
  <c r="D714" i="6"/>
  <c r="D713" i="6"/>
  <c r="D353" i="6"/>
  <c r="D712" i="6"/>
  <c r="D352" i="6"/>
  <c r="D711" i="6"/>
  <c r="D710" i="6"/>
  <c r="D351" i="6"/>
  <c r="D709" i="6"/>
  <c r="D708" i="6"/>
  <c r="D707" i="6"/>
  <c r="D350" i="6"/>
  <c r="D706" i="6"/>
  <c r="D425" i="6"/>
  <c r="D349" i="6"/>
  <c r="D705" i="6"/>
  <c r="D704" i="6"/>
  <c r="D348" i="6"/>
  <c r="D347" i="6"/>
  <c r="D346" i="6"/>
  <c r="D703" i="6"/>
  <c r="D702" i="6"/>
  <c r="D701" i="6"/>
  <c r="D345" i="6"/>
  <c r="D344" i="6"/>
  <c r="D700" i="6"/>
  <c r="D343" i="6"/>
  <c r="D699" i="6"/>
  <c r="D698" i="6"/>
  <c r="D697" i="6"/>
  <c r="D696" i="6"/>
  <c r="D695" i="6"/>
  <c r="D694" i="6"/>
  <c r="D693" i="6"/>
  <c r="D136" i="6"/>
  <c r="D135" i="6"/>
  <c r="D134" i="6"/>
  <c r="D13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692" i="6"/>
  <c r="D691" i="6"/>
  <c r="D690" i="6"/>
  <c r="D689" i="6"/>
  <c r="D688" i="6"/>
  <c r="D687" i="6"/>
  <c r="D686" i="6"/>
  <c r="D685" i="6"/>
  <c r="D684" i="6"/>
  <c r="D342" i="6"/>
  <c r="D341" i="6"/>
  <c r="D683" i="6"/>
  <c r="D682" i="6"/>
  <c r="D681" i="6"/>
  <c r="D680" i="6"/>
  <c r="D679" i="6"/>
  <c r="D678" i="6"/>
  <c r="D677" i="6"/>
  <c r="D676" i="6"/>
  <c r="D675" i="6"/>
  <c r="D674" i="6"/>
  <c r="D340" i="6"/>
  <c r="D673" i="6"/>
  <c r="D339" i="6"/>
  <c r="D338" i="6"/>
  <c r="D672" i="6"/>
  <c r="D671" i="6"/>
  <c r="D670" i="6"/>
  <c r="D424" i="6"/>
  <c r="D669" i="6"/>
  <c r="D668" i="6"/>
  <c r="D667" i="6"/>
  <c r="D666" i="6"/>
  <c r="D665" i="6"/>
  <c r="D664" i="6"/>
  <c r="D663" i="6"/>
  <c r="D662" i="6"/>
  <c r="D661" i="6"/>
  <c r="D660" i="6"/>
  <c r="D337" i="6"/>
  <c r="D336" i="6"/>
  <c r="D659" i="6"/>
  <c r="D658" i="6"/>
  <c r="D657" i="6"/>
  <c r="D656" i="6"/>
  <c r="D655" i="6"/>
  <c r="D654" i="6"/>
  <c r="D653" i="6"/>
  <c r="D652" i="6"/>
  <c r="D651" i="6"/>
  <c r="D650" i="6"/>
  <c r="D649" i="6"/>
  <c r="D648" i="6"/>
  <c r="D647" i="6"/>
  <c r="D646" i="6"/>
  <c r="D645" i="6"/>
  <c r="D644" i="6"/>
  <c r="D643" i="6"/>
  <c r="D642" i="6"/>
  <c r="D641" i="6"/>
  <c r="D640" i="6"/>
  <c r="D639" i="6"/>
  <c r="D638" i="6"/>
  <c r="D637" i="6"/>
  <c r="D335" i="6"/>
  <c r="D636" i="6"/>
  <c r="D334" i="6"/>
  <c r="D635" i="6"/>
  <c r="D634" i="6"/>
  <c r="D333" i="6"/>
  <c r="D633" i="6"/>
  <c r="D632" i="6"/>
  <c r="D631" i="6"/>
  <c r="D332" i="6"/>
  <c r="D630" i="6"/>
  <c r="D423" i="6"/>
  <c r="D331" i="6"/>
  <c r="D629" i="6"/>
  <c r="D628" i="6"/>
  <c r="D330" i="6"/>
  <c r="D329" i="6"/>
  <c r="D328" i="6"/>
  <c r="D627" i="6"/>
  <c r="D626" i="6"/>
  <c r="D625" i="6"/>
  <c r="D624" i="6"/>
  <c r="D327" i="6"/>
  <c r="D326" i="6"/>
  <c r="D623" i="6"/>
  <c r="D325" i="6"/>
  <c r="D622" i="6"/>
  <c r="D621" i="6"/>
  <c r="D620" i="6"/>
  <c r="D619" i="6"/>
  <c r="D618" i="6"/>
  <c r="D617" i="6"/>
  <c r="D616" i="6"/>
  <c r="D615" i="6"/>
  <c r="D614" i="6"/>
  <c r="D613" i="6"/>
  <c r="D612" i="6"/>
  <c r="D132" i="6"/>
  <c r="D131" i="6"/>
  <c r="D130" i="6"/>
  <c r="D129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10" i="6"/>
  <c r="D609" i="6"/>
  <c r="D608" i="6"/>
  <c r="D607" i="6"/>
  <c r="D606" i="6"/>
  <c r="D312" i="6"/>
  <c r="D311" i="6"/>
  <c r="D310" i="6"/>
  <c r="D309" i="6"/>
  <c r="D308" i="6"/>
  <c r="D605" i="6"/>
  <c r="D604" i="6"/>
  <c r="D603" i="6"/>
  <c r="D602" i="6"/>
  <c r="D601" i="6"/>
  <c r="D307" i="6"/>
  <c r="D306" i="6"/>
  <c r="D600" i="6"/>
  <c r="D599" i="6"/>
  <c r="D598" i="6"/>
  <c r="D597" i="6"/>
  <c r="D596" i="6"/>
  <c r="D305" i="6"/>
  <c r="D595" i="6"/>
  <c r="D594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593" i="6"/>
  <c r="D592" i="6"/>
  <c r="D284" i="6"/>
  <c r="D283" i="6"/>
  <c r="D591" i="6"/>
  <c r="D590" i="6"/>
  <c r="D589" i="6"/>
  <c r="D588" i="6"/>
  <c r="D587" i="6"/>
  <c r="D586" i="6"/>
  <c r="D422" i="6"/>
  <c r="D585" i="6"/>
  <c r="D584" i="6"/>
  <c r="D282" i="6"/>
  <c r="D583" i="6"/>
  <c r="D582" i="6"/>
  <c r="D581" i="6"/>
  <c r="D580" i="6"/>
  <c r="D579" i="6"/>
  <c r="D281" i="6"/>
  <c r="D280" i="6"/>
  <c r="D279" i="6"/>
  <c r="D278" i="6"/>
  <c r="D255" i="6"/>
  <c r="D254" i="6"/>
  <c r="D564" i="6"/>
  <c r="D253" i="6"/>
  <c r="D563" i="6"/>
  <c r="D562" i="6"/>
  <c r="D561" i="6"/>
  <c r="D560" i="6"/>
  <c r="D559" i="6"/>
  <c r="D252" i="6"/>
  <c r="D251" i="6"/>
  <c r="D250" i="6"/>
  <c r="D249" i="6"/>
  <c r="D248" i="6"/>
  <c r="D247" i="6"/>
  <c r="D246" i="6"/>
  <c r="D245" i="6"/>
  <c r="D244" i="6"/>
  <c r="D243" i="6"/>
  <c r="D242" i="6"/>
  <c r="D539" i="6"/>
  <c r="D538" i="6"/>
  <c r="D537" i="6"/>
  <c r="D536" i="6"/>
  <c r="D535" i="6"/>
  <c r="D534" i="6"/>
  <c r="D533" i="6"/>
  <c r="D532" i="6"/>
  <c r="D531" i="6"/>
  <c r="D530" i="6"/>
  <c r="D162" i="6"/>
  <c r="D161" i="6"/>
  <c r="D529" i="6"/>
  <c r="D528" i="6"/>
  <c r="D527" i="6"/>
  <c r="D526" i="6"/>
  <c r="D525" i="6"/>
  <c r="D524" i="6"/>
  <c r="D523" i="6"/>
  <c r="D522" i="6"/>
  <c r="D521" i="6"/>
  <c r="D520" i="6"/>
  <c r="D519" i="6"/>
  <c r="D160" i="6"/>
  <c r="D518" i="6"/>
  <c r="D159" i="6"/>
  <c r="D158" i="6"/>
  <c r="D517" i="6"/>
  <c r="D516" i="6"/>
  <c r="D515" i="6"/>
  <c r="D420" i="6"/>
  <c r="D419" i="6"/>
  <c r="D514" i="6"/>
  <c r="D513" i="6"/>
  <c r="D512" i="6"/>
  <c r="D511" i="6"/>
  <c r="D510" i="6"/>
  <c r="D509" i="6"/>
  <c r="D508" i="6"/>
  <c r="D507" i="6"/>
  <c r="D506" i="6"/>
  <c r="D505" i="6"/>
  <c r="D504" i="6"/>
  <c r="D503" i="6"/>
  <c r="D502" i="6"/>
  <c r="D501" i="6"/>
  <c r="D500" i="6"/>
  <c r="D499" i="6"/>
  <c r="D157" i="6"/>
  <c r="D156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155" i="6"/>
  <c r="D467" i="6"/>
  <c r="D154" i="6"/>
  <c r="D466" i="6"/>
  <c r="D465" i="6"/>
  <c r="D153" i="6"/>
  <c r="D464" i="6"/>
  <c r="D463" i="6"/>
  <c r="D462" i="6"/>
  <c r="D461" i="6"/>
  <c r="D460" i="6"/>
  <c r="D459" i="6"/>
  <c r="D418" i="6"/>
  <c r="D152" i="6"/>
  <c r="D458" i="6"/>
  <c r="D457" i="6"/>
  <c r="D151" i="6"/>
  <c r="D150" i="6"/>
  <c r="D149" i="6"/>
  <c r="D456" i="6"/>
  <c r="D455" i="6"/>
  <c r="D454" i="6"/>
  <c r="D453" i="6"/>
  <c r="D148" i="6"/>
  <c r="D147" i="6"/>
  <c r="D146" i="6"/>
  <c r="D452" i="6"/>
  <c r="D451" i="6"/>
  <c r="D145" i="6"/>
  <c r="D417" i="6"/>
  <c r="D416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66" i="6"/>
  <c r="D128" i="6"/>
  <c r="D127" i="6"/>
  <c r="D126" i="6"/>
  <c r="D125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578" i="6"/>
  <c r="D577" i="6"/>
  <c r="D576" i="6"/>
  <c r="D575" i="6"/>
  <c r="D574" i="6"/>
  <c r="D573" i="6"/>
  <c r="D572" i="6"/>
  <c r="D571" i="6"/>
  <c r="D18" i="6"/>
  <c r="D17" i="6"/>
  <c r="D16" i="6"/>
  <c r="D15" i="6"/>
  <c r="D14" i="6"/>
  <c r="D13" i="6"/>
  <c r="D12" i="6"/>
  <c r="D11" i="6"/>
  <c r="D565" i="6"/>
  <c r="D259" i="6"/>
  <c r="D258" i="6"/>
  <c r="D257" i="6"/>
  <c r="D25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23" i="6"/>
  <c r="D322" i="6"/>
  <c r="D321" i="6"/>
  <c r="D320" i="6"/>
  <c r="D319" i="6"/>
  <c r="D318" i="6"/>
  <c r="D361" i="6"/>
  <c r="D137" i="6"/>
  <c r="D558" i="6"/>
  <c r="D557" i="6"/>
  <c r="D176" i="6"/>
  <c r="D556" i="6"/>
  <c r="D555" i="6"/>
  <c r="D554" i="6"/>
  <c r="D553" i="6"/>
  <c r="D552" i="6"/>
  <c r="D175" i="6"/>
  <c r="D551" i="6"/>
  <c r="D550" i="6"/>
  <c r="D174" i="6"/>
  <c r="D173" i="6"/>
  <c r="D549" i="6"/>
  <c r="D548" i="6"/>
  <c r="D547" i="6"/>
  <c r="D546" i="6"/>
  <c r="D545" i="6"/>
  <c r="D544" i="6"/>
  <c r="D543" i="6"/>
  <c r="D542" i="6"/>
  <c r="D172" i="6"/>
  <c r="D171" i="6"/>
  <c r="D170" i="6"/>
  <c r="D169" i="6"/>
  <c r="D277" i="6"/>
  <c r="D276" i="6"/>
  <c r="D570" i="6"/>
  <c r="D317" i="6"/>
  <c r="D316" i="6"/>
  <c r="D315" i="6"/>
  <c r="D314" i="6"/>
  <c r="D611" i="6"/>
  <c r="D313" i="6"/>
  <c r="D324" i="6"/>
  <c r="D168" i="6"/>
  <c r="D541" i="6"/>
  <c r="D167" i="6"/>
  <c r="D540" i="6"/>
  <c r="D166" i="6"/>
  <c r="D165" i="6"/>
  <c r="D164" i="6"/>
  <c r="D163" i="6"/>
  <c r="S275" i="6"/>
  <c r="S569" i="6"/>
  <c r="S568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S260" i="6"/>
  <c r="S567" i="6"/>
  <c r="S566" i="6"/>
  <c r="S139" i="6"/>
  <c r="S124" i="6"/>
  <c r="S138" i="6"/>
  <c r="S123" i="6"/>
  <c r="S241" i="6"/>
  <c r="S240" i="6"/>
  <c r="S239" i="6"/>
  <c r="S238" i="6"/>
  <c r="S237" i="6"/>
  <c r="S236" i="6"/>
  <c r="S235" i="6"/>
  <c r="S234" i="6"/>
  <c r="S233" i="6"/>
  <c r="S232" i="6"/>
  <c r="S231" i="6"/>
  <c r="S230" i="6"/>
  <c r="S229" i="6"/>
  <c r="S228" i="6"/>
  <c r="S227" i="6"/>
  <c r="S226" i="6"/>
  <c r="S421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Y275" i="6" s="1"/>
  <c r="S211" i="6"/>
  <c r="Y274" i="6" s="1"/>
  <c r="S210" i="6"/>
  <c r="S209" i="6"/>
  <c r="S208" i="6"/>
  <c r="S207" i="6"/>
  <c r="S206" i="6"/>
  <c r="Y233" i="6" s="1"/>
  <c r="S205" i="6"/>
  <c r="S204" i="6"/>
  <c r="Y229" i="6" s="1"/>
  <c r="S203" i="6"/>
  <c r="S202" i="6"/>
  <c r="S201" i="6"/>
  <c r="S200" i="6"/>
  <c r="S199" i="6"/>
  <c r="S198" i="6"/>
  <c r="S197" i="6"/>
  <c r="S196" i="6"/>
  <c r="S195" i="6"/>
  <c r="S194" i="6"/>
  <c r="S193" i="6"/>
  <c r="S192" i="6"/>
  <c r="S191" i="6"/>
  <c r="Y351" i="6" s="1"/>
  <c r="S190" i="6"/>
  <c r="S189" i="6"/>
  <c r="S188" i="6"/>
  <c r="S187" i="6"/>
  <c r="Y333" i="6" s="1"/>
  <c r="S186" i="6"/>
  <c r="S185" i="6"/>
  <c r="S184" i="6"/>
  <c r="S183" i="6"/>
  <c r="S182" i="6"/>
  <c r="S181" i="6"/>
  <c r="S180" i="6"/>
  <c r="S179" i="6"/>
  <c r="Y306" i="6" s="1"/>
  <c r="S178" i="6"/>
  <c r="S177" i="6"/>
  <c r="S763" i="6"/>
  <c r="S762" i="6"/>
  <c r="S761" i="6"/>
  <c r="S760" i="6"/>
  <c r="S759" i="6"/>
  <c r="S758" i="6"/>
  <c r="S757" i="6"/>
  <c r="S756" i="6"/>
  <c r="S755" i="6"/>
  <c r="S360" i="6"/>
  <c r="S359" i="6"/>
  <c r="S754" i="6"/>
  <c r="S753" i="6"/>
  <c r="S752" i="6"/>
  <c r="S751" i="6"/>
  <c r="S750" i="6"/>
  <c r="S749" i="6"/>
  <c r="S748" i="6"/>
  <c r="S747" i="6"/>
  <c r="S746" i="6"/>
  <c r="S745" i="6"/>
  <c r="S358" i="6"/>
  <c r="S744" i="6"/>
  <c r="S357" i="6"/>
  <c r="S356" i="6"/>
  <c r="S743" i="6"/>
  <c r="S742" i="6"/>
  <c r="S741" i="6"/>
  <c r="S740" i="6"/>
  <c r="S739" i="6"/>
  <c r="S738" i="6"/>
  <c r="S737" i="6"/>
  <c r="S736" i="6"/>
  <c r="S735" i="6"/>
  <c r="S734" i="6"/>
  <c r="S733" i="6"/>
  <c r="S732" i="6"/>
  <c r="S355" i="6"/>
  <c r="S354" i="6"/>
  <c r="S731" i="6"/>
  <c r="S730" i="6"/>
  <c r="S729" i="6"/>
  <c r="S728" i="6"/>
  <c r="S727" i="6"/>
  <c r="S726" i="6"/>
  <c r="S725" i="6"/>
  <c r="S724" i="6"/>
  <c r="S723" i="6"/>
  <c r="S722" i="6"/>
  <c r="S721" i="6"/>
  <c r="S720" i="6"/>
  <c r="S719" i="6"/>
  <c r="S718" i="6"/>
  <c r="S717" i="6"/>
  <c r="S716" i="6"/>
  <c r="S715" i="6"/>
  <c r="S714" i="6"/>
  <c r="S713" i="6"/>
  <c r="S353" i="6"/>
  <c r="S712" i="6"/>
  <c r="S352" i="6"/>
  <c r="S711" i="6"/>
  <c r="S710" i="6"/>
  <c r="S351" i="6"/>
  <c r="S709" i="6"/>
  <c r="S708" i="6"/>
  <c r="S707" i="6"/>
  <c r="S350" i="6"/>
  <c r="S706" i="6"/>
  <c r="S425" i="6"/>
  <c r="Y269" i="6" s="1"/>
  <c r="S349" i="6"/>
  <c r="S705" i="6"/>
  <c r="S704" i="6"/>
  <c r="S348" i="6"/>
  <c r="S347" i="6"/>
  <c r="S346" i="6"/>
  <c r="S703" i="6"/>
  <c r="S702" i="6"/>
  <c r="S701" i="6"/>
  <c r="S345" i="6"/>
  <c r="S344" i="6"/>
  <c r="S700" i="6"/>
  <c r="S343" i="6"/>
  <c r="S699" i="6"/>
  <c r="S698" i="6"/>
  <c r="S697" i="6"/>
  <c r="S696" i="6"/>
  <c r="S695" i="6"/>
  <c r="S694" i="6"/>
  <c r="S693" i="6"/>
  <c r="S136" i="6"/>
  <c r="S135" i="6"/>
  <c r="S134" i="6"/>
  <c r="S13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692" i="6"/>
  <c r="S691" i="6"/>
  <c r="S690" i="6"/>
  <c r="S689" i="6"/>
  <c r="S688" i="6"/>
  <c r="S687" i="6"/>
  <c r="S686" i="6"/>
  <c r="S685" i="6"/>
  <c r="S684" i="6"/>
  <c r="S342" i="6"/>
  <c r="S341" i="6"/>
  <c r="S683" i="6"/>
  <c r="S682" i="6"/>
  <c r="S681" i="6"/>
  <c r="S680" i="6"/>
  <c r="S679" i="6"/>
  <c r="S678" i="6"/>
  <c r="S677" i="6"/>
  <c r="S676" i="6"/>
  <c r="S675" i="6"/>
  <c r="S674" i="6"/>
  <c r="S340" i="6"/>
  <c r="S673" i="6"/>
  <c r="S339" i="6"/>
  <c r="S338" i="6"/>
  <c r="S672" i="6"/>
  <c r="S671" i="6"/>
  <c r="S670" i="6"/>
  <c r="S424" i="6"/>
  <c r="S669" i="6"/>
  <c r="S668" i="6"/>
  <c r="S667" i="6"/>
  <c r="S666" i="6"/>
  <c r="S665" i="6"/>
  <c r="S664" i="6"/>
  <c r="S663" i="6"/>
  <c r="S662" i="6"/>
  <c r="S661" i="6"/>
  <c r="S660" i="6"/>
  <c r="S337" i="6"/>
  <c r="S336" i="6"/>
  <c r="Y343" i="6" s="1"/>
  <c r="S659" i="6"/>
  <c r="S658" i="6"/>
  <c r="S657" i="6"/>
  <c r="S656" i="6"/>
  <c r="S655" i="6"/>
  <c r="S654" i="6"/>
  <c r="S653" i="6"/>
  <c r="S652" i="6"/>
  <c r="S651" i="6"/>
  <c r="S650" i="6"/>
  <c r="S649" i="6"/>
  <c r="S648" i="6"/>
  <c r="S647" i="6"/>
  <c r="S646" i="6"/>
  <c r="S645" i="6"/>
  <c r="S644" i="6"/>
  <c r="S643" i="6"/>
  <c r="S642" i="6"/>
  <c r="S641" i="6"/>
  <c r="S640" i="6"/>
  <c r="S639" i="6"/>
  <c r="S638" i="6"/>
  <c r="S637" i="6"/>
  <c r="S335" i="6"/>
  <c r="S636" i="6"/>
  <c r="S334" i="6"/>
  <c r="S635" i="6"/>
  <c r="S634" i="6"/>
  <c r="S333" i="6"/>
  <c r="S633" i="6"/>
  <c r="S632" i="6"/>
  <c r="S631" i="6"/>
  <c r="S332" i="6"/>
  <c r="S630" i="6"/>
  <c r="S423" i="6"/>
  <c r="S331" i="6"/>
  <c r="S629" i="6"/>
  <c r="S628" i="6"/>
  <c r="S330" i="6"/>
  <c r="S329" i="6"/>
  <c r="S328" i="6"/>
  <c r="S627" i="6"/>
  <c r="S626" i="6"/>
  <c r="S625" i="6"/>
  <c r="S624" i="6"/>
  <c r="S327" i="6"/>
  <c r="S326" i="6"/>
  <c r="S623" i="6"/>
  <c r="S325" i="6"/>
  <c r="S622" i="6"/>
  <c r="S621" i="6"/>
  <c r="S620" i="6"/>
  <c r="S619" i="6"/>
  <c r="S618" i="6"/>
  <c r="S617" i="6"/>
  <c r="S616" i="6"/>
  <c r="S615" i="6"/>
  <c r="S614" i="6"/>
  <c r="S613" i="6"/>
  <c r="S612" i="6"/>
  <c r="S132" i="6"/>
  <c r="S131" i="6"/>
  <c r="S130" i="6"/>
  <c r="S129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10" i="6"/>
  <c r="S609" i="6"/>
  <c r="S608" i="6"/>
  <c r="S607" i="6"/>
  <c r="S606" i="6"/>
  <c r="S312" i="6"/>
  <c r="S311" i="6"/>
  <c r="S310" i="6"/>
  <c r="S309" i="6"/>
  <c r="S308" i="6"/>
  <c r="S605" i="6"/>
  <c r="S604" i="6"/>
  <c r="S603" i="6"/>
  <c r="S602" i="6"/>
  <c r="S601" i="6"/>
  <c r="S307" i="6"/>
  <c r="S306" i="6"/>
  <c r="S600" i="6"/>
  <c r="S599" i="6"/>
  <c r="S598" i="6"/>
  <c r="S597" i="6"/>
  <c r="S596" i="6"/>
  <c r="S305" i="6"/>
  <c r="S595" i="6"/>
  <c r="S594" i="6"/>
  <c r="S304" i="6"/>
  <c r="S303" i="6"/>
  <c r="S302" i="6"/>
  <c r="S301" i="6"/>
  <c r="S300" i="6"/>
  <c r="S299" i="6"/>
  <c r="S298" i="6"/>
  <c r="S297" i="6"/>
  <c r="S296" i="6"/>
  <c r="S295" i="6"/>
  <c r="S294" i="6"/>
  <c r="S293" i="6"/>
  <c r="S292" i="6"/>
  <c r="S291" i="6"/>
  <c r="S290" i="6"/>
  <c r="S289" i="6"/>
  <c r="S288" i="6"/>
  <c r="S287" i="6"/>
  <c r="S286" i="6"/>
  <c r="S285" i="6"/>
  <c r="S593" i="6"/>
  <c r="S592" i="6"/>
  <c r="S284" i="6"/>
  <c r="S283" i="6"/>
  <c r="S591" i="6"/>
  <c r="S590" i="6"/>
  <c r="S589" i="6"/>
  <c r="S588" i="6"/>
  <c r="S587" i="6"/>
  <c r="S586" i="6"/>
  <c r="S422" i="6"/>
  <c r="S585" i="6"/>
  <c r="S584" i="6"/>
  <c r="S282" i="6"/>
  <c r="S583" i="6"/>
  <c r="S582" i="6"/>
  <c r="S581" i="6"/>
  <c r="S580" i="6"/>
  <c r="S579" i="6"/>
  <c r="S281" i="6"/>
  <c r="S280" i="6"/>
  <c r="S279" i="6"/>
  <c r="S278" i="6"/>
  <c r="S255" i="6"/>
  <c r="S254" i="6"/>
  <c r="S564" i="6"/>
  <c r="S253" i="6"/>
  <c r="S563" i="6"/>
  <c r="S562" i="6"/>
  <c r="S561" i="6"/>
  <c r="S560" i="6"/>
  <c r="S559" i="6"/>
  <c r="S252" i="6"/>
  <c r="S251" i="6"/>
  <c r="S250" i="6"/>
  <c r="S249" i="6"/>
  <c r="S248" i="6"/>
  <c r="S247" i="6"/>
  <c r="S246" i="6"/>
  <c r="S245" i="6"/>
  <c r="S244" i="6"/>
  <c r="S243" i="6"/>
  <c r="S242" i="6"/>
  <c r="S539" i="6"/>
  <c r="S538" i="6"/>
  <c r="S537" i="6"/>
  <c r="S536" i="6"/>
  <c r="S535" i="6"/>
  <c r="S534" i="6"/>
  <c r="S533" i="6"/>
  <c r="S532" i="6"/>
  <c r="S531" i="6"/>
  <c r="S530" i="6"/>
  <c r="S162" i="6"/>
  <c r="S161" i="6"/>
  <c r="S529" i="6"/>
  <c r="S528" i="6"/>
  <c r="S527" i="6"/>
  <c r="S526" i="6"/>
  <c r="S525" i="6"/>
  <c r="S524" i="6"/>
  <c r="S523" i="6"/>
  <c r="S522" i="6"/>
  <c r="S521" i="6"/>
  <c r="S520" i="6"/>
  <c r="S519" i="6"/>
  <c r="S160" i="6"/>
  <c r="S518" i="6"/>
  <c r="S159" i="6"/>
  <c r="S158" i="6"/>
  <c r="S517" i="6"/>
  <c r="S516" i="6"/>
  <c r="S515" i="6"/>
  <c r="S420" i="6"/>
  <c r="Y262" i="6" s="1"/>
  <c r="S419" i="6"/>
  <c r="Y261" i="6" s="1"/>
  <c r="S514" i="6"/>
  <c r="S513" i="6"/>
  <c r="S512" i="6"/>
  <c r="S511" i="6"/>
  <c r="S510" i="6"/>
  <c r="S509" i="6"/>
  <c r="S508" i="6"/>
  <c r="S507" i="6"/>
  <c r="S506" i="6"/>
  <c r="S505" i="6"/>
  <c r="S504" i="6"/>
  <c r="S503" i="6"/>
  <c r="S502" i="6"/>
  <c r="S501" i="6"/>
  <c r="S500" i="6"/>
  <c r="S499" i="6"/>
  <c r="S157" i="6"/>
  <c r="S156" i="6"/>
  <c r="S498" i="6"/>
  <c r="S497" i="6"/>
  <c r="S496" i="6"/>
  <c r="S495" i="6"/>
  <c r="S494" i="6"/>
  <c r="S493" i="6"/>
  <c r="S492" i="6"/>
  <c r="S491" i="6"/>
  <c r="S490" i="6"/>
  <c r="S489" i="6"/>
  <c r="S488" i="6"/>
  <c r="S487" i="6"/>
  <c r="S486" i="6"/>
  <c r="S485" i="6"/>
  <c r="S484" i="6"/>
  <c r="S483" i="6"/>
  <c r="S482" i="6"/>
  <c r="S481" i="6"/>
  <c r="S480" i="6"/>
  <c r="S479" i="6"/>
  <c r="S478" i="6"/>
  <c r="S477" i="6"/>
  <c r="S476" i="6"/>
  <c r="S475" i="6"/>
  <c r="S474" i="6"/>
  <c r="S473" i="6"/>
  <c r="S472" i="6"/>
  <c r="S471" i="6"/>
  <c r="S470" i="6"/>
  <c r="S469" i="6"/>
  <c r="S468" i="6"/>
  <c r="S155" i="6"/>
  <c r="S467" i="6"/>
  <c r="S154" i="6"/>
  <c r="S466" i="6"/>
  <c r="S465" i="6"/>
  <c r="S153" i="6"/>
  <c r="S464" i="6"/>
  <c r="S463" i="6"/>
  <c r="S462" i="6"/>
  <c r="S461" i="6"/>
  <c r="S460" i="6"/>
  <c r="S459" i="6"/>
  <c r="S418" i="6"/>
  <c r="S152" i="6"/>
  <c r="S458" i="6"/>
  <c r="S457" i="6"/>
  <c r="S151" i="6"/>
  <c r="S150" i="6"/>
  <c r="S149" i="6"/>
  <c r="S456" i="6"/>
  <c r="S455" i="6"/>
  <c r="S454" i="6"/>
  <c r="S453" i="6"/>
  <c r="S148" i="6"/>
  <c r="S147" i="6"/>
  <c r="S146" i="6"/>
  <c r="S452" i="6"/>
  <c r="S451" i="6"/>
  <c r="S145" i="6"/>
  <c r="S417" i="6"/>
  <c r="Y241" i="6" s="1"/>
  <c r="S416" i="6"/>
  <c r="S450" i="6"/>
  <c r="S449" i="6"/>
  <c r="S448" i="6"/>
  <c r="S447" i="6"/>
  <c r="S446" i="6"/>
  <c r="S445" i="6"/>
  <c r="S444" i="6"/>
  <c r="S443" i="6"/>
  <c r="S442" i="6"/>
  <c r="S441" i="6"/>
  <c r="S440" i="6"/>
  <c r="S439" i="6"/>
  <c r="S438" i="6"/>
  <c r="S437" i="6"/>
  <c r="S436" i="6"/>
  <c r="S435" i="6"/>
  <c r="S434" i="6"/>
  <c r="S433" i="6"/>
  <c r="S432" i="6"/>
  <c r="S431" i="6"/>
  <c r="S430" i="6"/>
  <c r="S429" i="6"/>
  <c r="S428" i="6"/>
  <c r="S427" i="6"/>
  <c r="S426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66" i="6"/>
  <c r="S128" i="6"/>
  <c r="S127" i="6"/>
  <c r="S126" i="6"/>
  <c r="S125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578" i="6"/>
  <c r="S577" i="6"/>
  <c r="S576" i="6"/>
  <c r="S575" i="6"/>
  <c r="S574" i="6"/>
  <c r="S573" i="6"/>
  <c r="S572" i="6"/>
  <c r="S571" i="6"/>
  <c r="S18" i="6"/>
  <c r="S17" i="6"/>
  <c r="S16" i="6"/>
  <c r="S15" i="6"/>
  <c r="S14" i="6"/>
  <c r="S13" i="6"/>
  <c r="S12" i="6"/>
  <c r="S11" i="6"/>
  <c r="S565" i="6"/>
  <c r="S259" i="6"/>
  <c r="S258" i="6"/>
  <c r="S257" i="6"/>
  <c r="S256" i="6"/>
  <c r="S415" i="6"/>
  <c r="S414" i="6"/>
  <c r="S413" i="6"/>
  <c r="Y237" i="6" s="1"/>
  <c r="S412" i="6"/>
  <c r="Y236" i="6" s="1"/>
  <c r="S411" i="6"/>
  <c r="S410" i="6"/>
  <c r="S409" i="6"/>
  <c r="S408" i="6"/>
  <c r="S407" i="6"/>
  <c r="Y226" i="6" s="1"/>
  <c r="S406" i="6"/>
  <c r="S405" i="6"/>
  <c r="Y224" i="6" s="1"/>
  <c r="S404" i="6"/>
  <c r="S403" i="6"/>
  <c r="S402" i="6"/>
  <c r="S401" i="6"/>
  <c r="S400" i="6"/>
  <c r="S399" i="6"/>
  <c r="Y218" i="6" s="1"/>
  <c r="S398" i="6"/>
  <c r="S397" i="6"/>
  <c r="Y216" i="6" s="1"/>
  <c r="S396" i="6"/>
  <c r="S395" i="6"/>
  <c r="S394" i="6"/>
  <c r="S393" i="6"/>
  <c r="S392" i="6"/>
  <c r="S391" i="6"/>
  <c r="Y210" i="6" s="1"/>
  <c r="S390" i="6"/>
  <c r="S389" i="6"/>
  <c r="Y208" i="6" s="1"/>
  <c r="S388" i="6"/>
  <c r="S387" i="6"/>
  <c r="S386" i="6"/>
  <c r="S385" i="6"/>
  <c r="S384" i="6"/>
  <c r="S383" i="6"/>
  <c r="Y202" i="6" s="1"/>
  <c r="S382" i="6"/>
  <c r="S381" i="6"/>
  <c r="S380" i="6"/>
  <c r="Y190" i="6" s="1"/>
  <c r="S379" i="6"/>
  <c r="S378" i="6"/>
  <c r="S377" i="6"/>
  <c r="S376" i="6"/>
  <c r="Y186" i="6" s="1"/>
  <c r="S375" i="6"/>
  <c r="Y185" i="6" s="1"/>
  <c r="S374" i="6"/>
  <c r="S373" i="6"/>
  <c r="S372" i="6"/>
  <c r="Y182" i="6" s="1"/>
  <c r="S371" i="6"/>
  <c r="S370" i="6"/>
  <c r="S369" i="6"/>
  <c r="S368" i="6"/>
  <c r="Y178" i="6" s="1"/>
  <c r="S367" i="6"/>
  <c r="Y177" i="6" s="1"/>
  <c r="S366" i="6"/>
  <c r="S365" i="6"/>
  <c r="S364" i="6"/>
  <c r="Y257" i="6" s="1"/>
  <c r="S363" i="6"/>
  <c r="S362" i="6"/>
  <c r="S323" i="6"/>
  <c r="S322" i="6"/>
  <c r="Y249" i="6" s="1"/>
  <c r="S321" i="6"/>
  <c r="S320" i="6"/>
  <c r="S319" i="6"/>
  <c r="S318" i="6"/>
  <c r="Y245" i="6" s="1"/>
  <c r="S361" i="6"/>
  <c r="S137" i="6"/>
  <c r="S558" i="6"/>
  <c r="S557" i="6"/>
  <c r="S176" i="6"/>
  <c r="S556" i="6"/>
  <c r="S555" i="6"/>
  <c r="S554" i="6"/>
  <c r="S553" i="6"/>
  <c r="S552" i="6"/>
  <c r="S175" i="6"/>
  <c r="S551" i="6"/>
  <c r="S550" i="6"/>
  <c r="S174" i="6"/>
  <c r="S173" i="6"/>
  <c r="S549" i="6"/>
  <c r="S548" i="6"/>
  <c r="S547" i="6"/>
  <c r="S546" i="6"/>
  <c r="S545" i="6"/>
  <c r="S544" i="6"/>
  <c r="S543" i="6"/>
  <c r="S542" i="6"/>
  <c r="S172" i="6"/>
  <c r="Y298" i="6" s="1"/>
  <c r="S171" i="6"/>
  <c r="Y297" i="6" s="1"/>
  <c r="S170" i="6"/>
  <c r="S169" i="6"/>
  <c r="S277" i="6"/>
  <c r="S276" i="6"/>
  <c r="S570" i="6"/>
  <c r="S317" i="6"/>
  <c r="S316" i="6"/>
  <c r="S315" i="6"/>
  <c r="Y242" i="6" s="1"/>
  <c r="S314" i="6"/>
  <c r="S611" i="6"/>
  <c r="S313" i="6"/>
  <c r="S324" i="6"/>
  <c r="S168" i="6"/>
  <c r="Y294" i="6" s="1"/>
  <c r="S541" i="6"/>
  <c r="S167" i="6"/>
  <c r="Y293" i="6" s="1"/>
  <c r="S540" i="6"/>
  <c r="S166" i="6"/>
  <c r="S165" i="6"/>
  <c r="S164" i="6"/>
  <c r="Y290" i="6" s="1"/>
  <c r="S163" i="6"/>
  <c r="Y289" i="6" s="1"/>
  <c r="S142" i="6"/>
  <c r="S143" i="6"/>
  <c r="S144" i="6"/>
  <c r="S140" i="6"/>
  <c r="S141" i="6"/>
  <c r="S10" i="6"/>
  <c r="S9" i="6"/>
  <c r="S7" i="6"/>
  <c r="S8" i="6"/>
  <c r="S6" i="6"/>
  <c r="S4" i="6"/>
  <c r="S5" i="6"/>
  <c r="Y260" i="6" l="1"/>
  <c r="Y234" i="6"/>
  <c r="Y270" i="6"/>
  <c r="Y203" i="6"/>
  <c r="Y207" i="6"/>
  <c r="Y211" i="6"/>
  <c r="Y215" i="6"/>
  <c r="Y219" i="6"/>
  <c r="Y223" i="6"/>
  <c r="Y299" i="6"/>
  <c r="Y183" i="6"/>
  <c r="Y191" i="6"/>
  <c r="S2" i="6"/>
  <c r="Y230" i="6"/>
  <c r="Y247" i="6"/>
  <c r="Y323" i="6"/>
  <c r="Y259" i="6"/>
  <c r="Y184" i="6"/>
  <c r="Y192" i="6"/>
  <c r="Y209" i="6"/>
  <c r="Y217" i="6"/>
  <c r="Y225" i="6"/>
  <c r="Y232" i="6"/>
  <c r="Y238" i="6"/>
  <c r="Y240" i="6"/>
  <c r="Y157" i="6"/>
  <c r="Y266" i="6"/>
  <c r="Y327" i="6"/>
  <c r="Y268" i="6"/>
  <c r="Y345" i="6"/>
  <c r="Y309" i="6"/>
  <c r="Y193" i="6"/>
  <c r="Y201" i="6"/>
  <c r="Y254" i="6"/>
  <c r="Y264" i="6"/>
  <c r="Y197" i="6"/>
  <c r="Y255" i="6"/>
  <c r="Y302" i="6"/>
  <c r="Y248" i="6"/>
  <c r="Y239" i="6"/>
  <c r="Y288" i="6"/>
  <c r="Y344" i="6"/>
  <c r="Y265" i="6"/>
  <c r="Y235" i="6"/>
  <c r="Y145" i="6"/>
  <c r="Y350" i="6"/>
  <c r="Y228" i="6"/>
  <c r="Y291" i="6"/>
  <c r="Y295" i="6"/>
  <c r="Y301" i="6"/>
  <c r="Y179" i="6"/>
  <c r="Y187" i="6"/>
  <c r="Y204" i="6"/>
  <c r="Y212" i="6"/>
  <c r="Y220" i="6"/>
  <c r="Y231" i="6"/>
  <c r="Y272" i="6"/>
  <c r="Y271" i="6"/>
  <c r="Y300" i="6"/>
  <c r="Y292" i="6"/>
  <c r="Y296" i="6"/>
  <c r="Y180" i="6"/>
  <c r="Y188" i="6"/>
  <c r="Y205" i="6"/>
  <c r="Y213" i="6"/>
  <c r="Y221" i="6"/>
  <c r="Y147" i="6"/>
  <c r="Y304" i="6"/>
  <c r="Y332" i="6"/>
  <c r="Y273" i="6"/>
  <c r="Y263" i="6"/>
  <c r="Y244" i="6"/>
  <c r="Y322" i="6"/>
  <c r="Y256" i="6"/>
  <c r="Y181" i="6"/>
  <c r="Y189" i="6"/>
  <c r="Y206" i="6"/>
  <c r="Y214" i="6"/>
  <c r="Y222" i="6"/>
  <c r="Y267" i="6"/>
  <c r="Y227" i="6"/>
  <c r="Y763" i="6"/>
  <c r="AA763" i="6" s="1"/>
  <c r="Y427" i="6"/>
  <c r="AA427" i="6" s="1"/>
  <c r="Y429" i="6"/>
  <c r="AA429" i="6" s="1"/>
  <c r="Y431" i="6"/>
  <c r="AA431" i="6" s="1"/>
  <c r="Y433" i="6"/>
  <c r="AA433" i="6" s="1"/>
  <c r="Y435" i="6"/>
  <c r="AA435" i="6" s="1"/>
  <c r="Y437" i="6"/>
  <c r="AA437" i="6" s="1"/>
  <c r="Y439" i="6"/>
  <c r="AA439" i="6" s="1"/>
  <c r="Y441" i="6"/>
  <c r="Y443" i="6"/>
  <c r="AA443" i="6" s="1"/>
  <c r="Y445" i="6"/>
  <c r="AA445" i="6" s="1"/>
  <c r="Y447" i="6"/>
  <c r="AA447" i="6" s="1"/>
  <c r="Y449" i="6"/>
  <c r="AA449" i="6" s="1"/>
  <c r="Y451" i="6"/>
  <c r="AA451" i="6" s="1"/>
  <c r="Y453" i="6"/>
  <c r="AA453" i="6" s="1"/>
  <c r="Y455" i="6"/>
  <c r="AA455" i="6" s="1"/>
  <c r="Y480" i="6"/>
  <c r="AA480" i="6" s="1"/>
  <c r="Y482" i="6"/>
  <c r="AA482" i="6" s="1"/>
  <c r="Y484" i="6"/>
  <c r="AA484" i="6" s="1"/>
  <c r="Y486" i="6"/>
  <c r="AA486" i="6" s="1"/>
  <c r="Y488" i="6"/>
  <c r="AA488" i="6" s="1"/>
  <c r="Y490" i="6"/>
  <c r="AA490" i="6" s="1"/>
  <c r="Y506" i="6"/>
  <c r="AA506" i="6" s="1"/>
  <c r="Y516" i="6"/>
  <c r="AA516" i="6" s="1"/>
  <c r="Y537" i="6"/>
  <c r="Y539" i="6"/>
  <c r="AA539" i="6" s="1"/>
  <c r="Y549" i="6"/>
  <c r="AA549" i="6" s="1"/>
  <c r="Y555" i="6"/>
  <c r="AA555" i="6" s="1"/>
  <c r="Y557" i="6"/>
  <c r="AA557" i="6" s="1"/>
  <c r="Y613" i="6"/>
  <c r="AA613" i="6" s="1"/>
  <c r="Y615" i="6"/>
  <c r="AA615" i="6" s="1"/>
  <c r="Y617" i="6"/>
  <c r="AA617" i="6" s="1"/>
  <c r="Y619" i="6"/>
  <c r="AA619" i="6" s="1"/>
  <c r="Y621" i="6"/>
  <c r="AA621" i="6" s="1"/>
  <c r="Y623" i="6"/>
  <c r="AA623" i="6" s="1"/>
  <c r="Y625" i="6"/>
  <c r="AA625" i="6" s="1"/>
  <c r="Y658" i="6"/>
  <c r="AA658" i="6" s="1"/>
  <c r="Y661" i="6"/>
  <c r="AA661" i="6" s="1"/>
  <c r="Y663" i="6"/>
  <c r="AA663" i="6" s="1"/>
  <c r="Y671" i="6"/>
  <c r="AA671" i="6" s="1"/>
  <c r="Y684" i="6"/>
  <c r="AA684" i="6" s="1"/>
  <c r="Y734" i="6"/>
  <c r="AA734" i="6" s="1"/>
  <c r="Y742" i="6"/>
  <c r="AA742" i="6" s="1"/>
  <c r="Y755" i="6"/>
  <c r="AA755" i="6" s="1"/>
  <c r="Y460" i="6"/>
  <c r="AA460" i="6" s="1"/>
  <c r="Y501" i="6"/>
  <c r="AA501" i="6" s="1"/>
  <c r="Y503" i="6"/>
  <c r="AA503" i="6" s="1"/>
  <c r="Y525" i="6"/>
  <c r="AA525" i="6" s="1"/>
  <c r="Y531" i="6"/>
  <c r="AA531" i="6" s="1"/>
  <c r="Y534" i="6"/>
  <c r="AA534" i="6" s="1"/>
  <c r="Y551" i="6"/>
  <c r="AA551" i="6" s="1"/>
  <c r="Y630" i="6"/>
  <c r="AA630" i="6" s="1"/>
  <c r="Y644" i="6"/>
  <c r="AA644" i="6" s="1"/>
  <c r="Y646" i="6"/>
  <c r="AA646" i="6" s="1"/>
  <c r="Y648" i="6"/>
  <c r="AA648" i="6" s="1"/>
  <c r="Y650" i="6"/>
  <c r="AA650" i="6" s="1"/>
  <c r="Y652" i="6"/>
  <c r="AA652" i="6" s="1"/>
  <c r="Y680" i="6"/>
  <c r="AA680" i="6" s="1"/>
  <c r="Y691" i="6"/>
  <c r="AA691" i="6" s="1"/>
  <c r="Y693" i="6"/>
  <c r="AA693" i="6" s="1"/>
  <c r="Y695" i="6"/>
  <c r="AA695" i="6" s="1"/>
  <c r="Y697" i="6"/>
  <c r="AA697" i="6" s="1"/>
  <c r="Y699" i="6"/>
  <c r="AA699" i="6" s="1"/>
  <c r="Y701" i="6"/>
  <c r="AA701" i="6" s="1"/>
  <c r="Y717" i="6"/>
  <c r="AA717" i="6" s="1"/>
  <c r="Y719" i="6"/>
  <c r="AA719" i="6" s="1"/>
  <c r="Y721" i="6"/>
  <c r="AA721" i="6" s="1"/>
  <c r="Y723" i="6"/>
  <c r="AA723" i="6" s="1"/>
  <c r="Y725" i="6"/>
  <c r="AA725" i="6" s="1"/>
  <c r="Y751" i="6"/>
  <c r="AA751" i="6" s="1"/>
  <c r="Y762" i="6"/>
  <c r="AA762" i="6" s="1"/>
  <c r="Y426" i="6"/>
  <c r="AA426" i="6" s="1"/>
  <c r="Y428" i="6"/>
  <c r="AA428" i="6" s="1"/>
  <c r="Y430" i="6"/>
  <c r="AA430" i="6" s="1"/>
  <c r="Y432" i="6"/>
  <c r="Y434" i="6"/>
  <c r="Y436" i="6"/>
  <c r="AA436" i="6" s="1"/>
  <c r="Y438" i="6"/>
  <c r="AA438" i="6" s="1"/>
  <c r="Y440" i="6"/>
  <c r="AA440" i="6" s="1"/>
  <c r="Y442" i="6"/>
  <c r="AA442" i="6" s="1"/>
  <c r="Y444" i="6"/>
  <c r="AA444" i="6" s="1"/>
  <c r="Y446" i="6"/>
  <c r="AA446" i="6" s="1"/>
  <c r="Y448" i="6"/>
  <c r="AA448" i="6" s="1"/>
  <c r="Y450" i="6"/>
  <c r="AA450" i="6" s="1"/>
  <c r="Y452" i="6"/>
  <c r="AA452" i="6" s="1"/>
  <c r="Y454" i="6"/>
  <c r="AA454" i="6" s="1"/>
  <c r="Y481" i="6"/>
  <c r="AA481" i="6" s="1"/>
  <c r="Y483" i="6"/>
  <c r="AA483" i="6" s="1"/>
  <c r="Y485" i="6"/>
  <c r="AA485" i="6" s="1"/>
  <c r="Y487" i="6"/>
  <c r="Y489" i="6"/>
  <c r="Y495" i="6"/>
  <c r="AA495" i="6" s="1"/>
  <c r="Y515" i="6"/>
  <c r="AA515" i="6" s="1"/>
  <c r="Y517" i="6"/>
  <c r="AA517" i="6" s="1"/>
  <c r="Y538" i="6"/>
  <c r="AA538" i="6" s="1"/>
  <c r="Y540" i="6"/>
  <c r="AA540" i="6" s="1"/>
  <c r="Y556" i="6"/>
  <c r="AA556" i="6" s="1"/>
  <c r="Y558" i="6"/>
  <c r="AA558" i="6" s="1"/>
  <c r="Y566" i="6"/>
  <c r="AA566" i="6" s="1"/>
  <c r="Y612" i="6"/>
  <c r="AA612" i="6" s="1"/>
  <c r="Y614" i="6"/>
  <c r="AA614" i="6" s="1"/>
  <c r="Y616" i="6"/>
  <c r="AA616" i="6" s="1"/>
  <c r="Y618" i="6"/>
  <c r="AA618" i="6" s="1"/>
  <c r="Y620" i="6"/>
  <c r="AA620" i="6" s="1"/>
  <c r="Y622" i="6"/>
  <c r="AA622" i="6" s="1"/>
  <c r="Y624" i="6"/>
  <c r="AA624" i="6" s="1"/>
  <c r="Y626" i="6"/>
  <c r="AA626" i="6" s="1"/>
  <c r="Y662" i="6"/>
  <c r="AA662" i="6" s="1"/>
  <c r="Y664" i="6"/>
  <c r="AA664" i="6" s="1"/>
  <c r="Y670" i="6"/>
  <c r="AA670" i="6" s="1"/>
  <c r="Y672" i="6"/>
  <c r="AA672" i="6" s="1"/>
  <c r="Y685" i="6"/>
  <c r="AA685" i="6" s="1"/>
  <c r="Y688" i="6"/>
  <c r="AA688" i="6" s="1"/>
  <c r="Y706" i="6"/>
  <c r="AA706" i="6" s="1"/>
  <c r="Y730" i="6"/>
  <c r="AA730" i="6" s="1"/>
  <c r="Y733" i="6"/>
  <c r="AA733" i="6" s="1"/>
  <c r="Y735" i="6"/>
  <c r="AA735" i="6" s="1"/>
  <c r="Y741" i="6"/>
  <c r="AA741" i="6" s="1"/>
  <c r="Y743" i="6"/>
  <c r="AA743" i="6" s="1"/>
  <c r="Y756" i="6"/>
  <c r="AA756" i="6" s="1"/>
  <c r="Y759" i="6"/>
  <c r="AA759" i="6" s="1"/>
  <c r="Y459" i="6"/>
  <c r="AA459" i="6" s="1"/>
  <c r="Y497" i="6"/>
  <c r="AA497" i="6" s="1"/>
  <c r="Y500" i="6"/>
  <c r="AA500" i="6" s="1"/>
  <c r="Y502" i="6"/>
  <c r="AA502" i="6" s="1"/>
  <c r="Y504" i="6"/>
  <c r="Y530" i="6"/>
  <c r="AA530" i="6" s="1"/>
  <c r="Y535" i="6"/>
  <c r="AA535" i="6" s="1"/>
  <c r="Y588" i="6"/>
  <c r="AA588" i="6" s="1"/>
  <c r="Y643" i="6"/>
  <c r="AA643" i="6" s="1"/>
  <c r="Y645" i="6"/>
  <c r="AA645" i="6" s="1"/>
  <c r="Y647" i="6"/>
  <c r="AA647" i="6" s="1"/>
  <c r="Y649" i="6"/>
  <c r="AA649" i="6" s="1"/>
  <c r="Y651" i="6"/>
  <c r="AA651" i="6" s="1"/>
  <c r="Y653" i="6"/>
  <c r="AA653" i="6" s="1"/>
  <c r="Y656" i="6"/>
  <c r="AA656" i="6" s="1"/>
  <c r="Y666" i="6"/>
  <c r="AA666" i="6" s="1"/>
  <c r="Y690" i="6"/>
  <c r="AA690" i="6" s="1"/>
  <c r="Y692" i="6"/>
  <c r="AA692" i="6" s="1"/>
  <c r="Y694" i="6"/>
  <c r="AA694" i="6" s="1"/>
  <c r="Y696" i="6"/>
  <c r="AA696" i="6" s="1"/>
  <c r="Y698" i="6"/>
  <c r="AA698" i="6" s="1"/>
  <c r="Y700" i="6"/>
  <c r="AA700" i="6" s="1"/>
  <c r="Y702" i="6"/>
  <c r="AA702" i="6" s="1"/>
  <c r="Y716" i="6"/>
  <c r="AA716" i="6" s="1"/>
  <c r="Y718" i="6"/>
  <c r="AA718" i="6" s="1"/>
  <c r="Y720" i="6"/>
  <c r="AA720" i="6" s="1"/>
  <c r="Y722" i="6"/>
  <c r="AA722" i="6" s="1"/>
  <c r="Y724" i="6"/>
  <c r="AA724" i="6" s="1"/>
  <c r="Y726" i="6"/>
  <c r="AA726" i="6" s="1"/>
  <c r="Y737" i="6"/>
  <c r="AA737" i="6" s="1"/>
  <c r="Y761" i="6"/>
  <c r="AA761" i="6" s="1"/>
  <c r="AB2" i="6"/>
  <c r="AA487" i="6"/>
  <c r="AA489" i="6"/>
  <c r="AA504" i="6"/>
  <c r="AA432" i="6"/>
  <c r="AA434" i="6"/>
  <c r="AA441" i="6"/>
  <c r="AA537" i="6"/>
  <c r="Y760" i="6"/>
  <c r="AA760" i="6" s="1"/>
  <c r="Y758" i="6"/>
  <c r="AA758" i="6" s="1"/>
  <c r="Y754" i="6"/>
  <c r="AA754" i="6" s="1"/>
  <c r="Y752" i="6"/>
  <c r="AA752" i="6" s="1"/>
  <c r="Y750" i="6"/>
  <c r="AA750" i="6" s="1"/>
  <c r="Y748" i="6"/>
  <c r="AA748" i="6" s="1"/>
  <c r="Y746" i="6"/>
  <c r="AA746" i="6" s="1"/>
  <c r="Y744" i="6"/>
  <c r="AA744" i="6" s="1"/>
  <c r="Y740" i="6"/>
  <c r="AA740" i="6" s="1"/>
  <c r="Y738" i="6"/>
  <c r="AA738" i="6" s="1"/>
  <c r="Y736" i="6"/>
  <c r="AA736" i="6" s="1"/>
  <c r="Y732" i="6"/>
  <c r="AA732" i="6" s="1"/>
  <c r="Y728" i="6"/>
  <c r="AA728" i="6" s="1"/>
  <c r="Y714" i="6"/>
  <c r="AA714" i="6" s="1"/>
  <c r="Y712" i="6"/>
  <c r="AA712" i="6" s="1"/>
  <c r="Y710" i="6"/>
  <c r="AA710" i="6" s="1"/>
  <c r="Y757" i="6"/>
  <c r="AA757" i="6" s="1"/>
  <c r="Y753" i="6"/>
  <c r="AA753" i="6" s="1"/>
  <c r="Y749" i="6"/>
  <c r="AA749" i="6" s="1"/>
  <c r="Y747" i="6"/>
  <c r="AA747" i="6" s="1"/>
  <c r="Y745" i="6"/>
  <c r="AA745" i="6" s="1"/>
  <c r="Y739" i="6"/>
  <c r="AA739" i="6" s="1"/>
  <c r="Y731" i="6"/>
  <c r="AA731" i="6" s="1"/>
  <c r="Y729" i="6"/>
  <c r="AA729" i="6" s="1"/>
  <c r="Y727" i="6"/>
  <c r="AA727" i="6" s="1"/>
  <c r="Y715" i="6"/>
  <c r="AA715" i="6" s="1"/>
  <c r="Y713" i="6"/>
  <c r="AA713" i="6" s="1"/>
  <c r="Y711" i="6"/>
  <c r="AA711" i="6" s="1"/>
  <c r="Y709" i="6"/>
  <c r="AA709" i="6" s="1"/>
  <c r="Y707" i="6"/>
  <c r="AA707" i="6" s="1"/>
  <c r="Y705" i="6"/>
  <c r="AA705" i="6" s="1"/>
  <c r="Y565" i="6"/>
  <c r="AA565" i="6" s="1"/>
  <c r="Y567" i="6"/>
  <c r="AA567" i="6" s="1"/>
  <c r="Y569" i="6"/>
  <c r="AA569" i="6" s="1"/>
  <c r="Y571" i="6"/>
  <c r="AA571" i="6" s="1"/>
  <c r="Y573" i="6"/>
  <c r="AA573" i="6" s="1"/>
  <c r="Y575" i="6"/>
  <c r="AA575" i="6" s="1"/>
  <c r="Y577" i="6"/>
  <c r="AA577" i="6" s="1"/>
  <c r="Y579" i="6"/>
  <c r="AA579" i="6" s="1"/>
  <c r="Y581" i="6"/>
  <c r="AA581" i="6" s="1"/>
  <c r="Y583" i="6"/>
  <c r="AA583" i="6" s="1"/>
  <c r="Y585" i="6"/>
  <c r="AA585" i="6" s="1"/>
  <c r="Y587" i="6"/>
  <c r="AA587" i="6" s="1"/>
  <c r="Y589" i="6"/>
  <c r="AA589" i="6" s="1"/>
  <c r="Y591" i="6"/>
  <c r="AA591" i="6" s="1"/>
  <c r="Y593" i="6"/>
  <c r="AA593" i="6" s="1"/>
  <c r="Y595" i="6"/>
  <c r="AA595" i="6" s="1"/>
  <c r="Y597" i="6"/>
  <c r="AA597" i="6" s="1"/>
  <c r="Y599" i="6"/>
  <c r="AA599" i="6" s="1"/>
  <c r="Y601" i="6"/>
  <c r="AA601" i="6" s="1"/>
  <c r="Y603" i="6"/>
  <c r="AA603" i="6" s="1"/>
  <c r="Y605" i="6"/>
  <c r="AA605" i="6" s="1"/>
  <c r="Y607" i="6"/>
  <c r="AA607" i="6" s="1"/>
  <c r="Y609" i="6"/>
  <c r="AA609" i="6" s="1"/>
  <c r="Y611" i="6"/>
  <c r="AA611" i="6" s="1"/>
  <c r="Y627" i="6"/>
  <c r="AA627" i="6" s="1"/>
  <c r="Y629" i="6"/>
  <c r="AA629" i="6" s="1"/>
  <c r="Y631" i="6"/>
  <c r="AA631" i="6" s="1"/>
  <c r="Y633" i="6"/>
  <c r="AA633" i="6" s="1"/>
  <c r="Y635" i="6"/>
  <c r="AA635" i="6" s="1"/>
  <c r="Y637" i="6"/>
  <c r="AA637" i="6" s="1"/>
  <c r="Y639" i="6"/>
  <c r="AA639" i="6" s="1"/>
  <c r="Y641" i="6"/>
  <c r="AA641" i="6" s="1"/>
  <c r="Y655" i="6"/>
  <c r="AA655" i="6" s="1"/>
  <c r="Y657" i="6"/>
  <c r="AA657" i="6" s="1"/>
  <c r="Y659" i="6"/>
  <c r="AA659" i="6" s="1"/>
  <c r="Y665" i="6"/>
  <c r="AA665" i="6" s="1"/>
  <c r="Y667" i="6"/>
  <c r="AA667" i="6" s="1"/>
  <c r="Y669" i="6"/>
  <c r="AA669" i="6" s="1"/>
  <c r="Y673" i="6"/>
  <c r="AA673" i="6" s="1"/>
  <c r="Y675" i="6"/>
  <c r="AA675" i="6" s="1"/>
  <c r="Y677" i="6"/>
  <c r="AA677" i="6" s="1"/>
  <c r="Y679" i="6"/>
  <c r="AA679" i="6" s="1"/>
  <c r="Y681" i="6"/>
  <c r="AA681" i="6" s="1"/>
  <c r="Y683" i="6"/>
  <c r="AA683" i="6" s="1"/>
  <c r="Y687" i="6"/>
  <c r="AA687" i="6" s="1"/>
  <c r="Y689" i="6"/>
  <c r="AA689" i="6" s="1"/>
  <c r="Y703" i="6"/>
  <c r="AA703" i="6" s="1"/>
  <c r="Y708" i="6"/>
  <c r="AA708" i="6" s="1"/>
  <c r="Y457" i="6"/>
  <c r="AA457" i="6" s="1"/>
  <c r="Y461" i="6"/>
  <c r="AA461" i="6" s="1"/>
  <c r="Y463" i="6"/>
  <c r="AA463" i="6" s="1"/>
  <c r="Y465" i="6"/>
  <c r="AA465" i="6" s="1"/>
  <c r="Y467" i="6"/>
  <c r="AA467" i="6" s="1"/>
  <c r="Y469" i="6"/>
  <c r="AA469" i="6" s="1"/>
  <c r="Y471" i="6"/>
  <c r="AA471" i="6" s="1"/>
  <c r="Y473" i="6"/>
  <c r="AA473" i="6" s="1"/>
  <c r="Y475" i="6"/>
  <c r="AA475" i="6" s="1"/>
  <c r="Y477" i="6"/>
  <c r="AA477" i="6" s="1"/>
  <c r="Y479" i="6"/>
  <c r="AA479" i="6" s="1"/>
  <c r="Y491" i="6"/>
  <c r="AA491" i="6" s="1"/>
  <c r="Y493" i="6"/>
  <c r="AA493" i="6" s="1"/>
  <c r="Y499" i="6"/>
  <c r="AA499" i="6" s="1"/>
  <c r="Y505" i="6"/>
  <c r="AA505" i="6" s="1"/>
  <c r="Y507" i="6"/>
  <c r="AA507" i="6" s="1"/>
  <c r="Y509" i="6"/>
  <c r="AA509" i="6" s="1"/>
  <c r="Y511" i="6"/>
  <c r="AA511" i="6" s="1"/>
  <c r="Y513" i="6"/>
  <c r="AA513" i="6" s="1"/>
  <c r="Y519" i="6"/>
  <c r="AA519" i="6" s="1"/>
  <c r="Y521" i="6"/>
  <c r="AA521" i="6" s="1"/>
  <c r="Y523" i="6"/>
  <c r="AA523" i="6" s="1"/>
  <c r="Y527" i="6"/>
  <c r="AA527" i="6" s="1"/>
  <c r="Y529" i="6"/>
  <c r="AA529" i="6" s="1"/>
  <c r="Y533" i="6"/>
  <c r="AA533" i="6" s="1"/>
  <c r="Y541" i="6"/>
  <c r="AA541" i="6" s="1"/>
  <c r="Y543" i="6"/>
  <c r="AA543" i="6" s="1"/>
  <c r="Y545" i="6"/>
  <c r="AA545" i="6" s="1"/>
  <c r="Y547" i="6"/>
  <c r="AA547" i="6" s="1"/>
  <c r="Y553" i="6"/>
  <c r="AA553" i="6" s="1"/>
  <c r="Y559" i="6"/>
  <c r="AA559" i="6" s="1"/>
  <c r="Y561" i="6"/>
  <c r="AA561" i="6" s="1"/>
  <c r="Y563" i="6"/>
  <c r="AA563" i="6" s="1"/>
  <c r="Y568" i="6"/>
  <c r="AA568" i="6" s="1"/>
  <c r="Y570" i="6"/>
  <c r="AA570" i="6" s="1"/>
  <c r="Y572" i="6"/>
  <c r="AA572" i="6" s="1"/>
  <c r="Y574" i="6"/>
  <c r="AA574" i="6" s="1"/>
  <c r="Y576" i="6"/>
  <c r="AA576" i="6" s="1"/>
  <c r="Y578" i="6"/>
  <c r="AA578" i="6" s="1"/>
  <c r="Y580" i="6"/>
  <c r="AA580" i="6" s="1"/>
  <c r="Y582" i="6"/>
  <c r="AA582" i="6" s="1"/>
  <c r="Y584" i="6"/>
  <c r="AA584" i="6" s="1"/>
  <c r="Y586" i="6"/>
  <c r="AA586" i="6" s="1"/>
  <c r="Y590" i="6"/>
  <c r="AA590" i="6" s="1"/>
  <c r="Y592" i="6"/>
  <c r="AA592" i="6" s="1"/>
  <c r="Y594" i="6"/>
  <c r="AA594" i="6" s="1"/>
  <c r="Y596" i="6"/>
  <c r="AA596" i="6" s="1"/>
  <c r="Y598" i="6"/>
  <c r="AA598" i="6" s="1"/>
  <c r="Y600" i="6"/>
  <c r="AA600" i="6" s="1"/>
  <c r="Y602" i="6"/>
  <c r="AA602" i="6" s="1"/>
  <c r="Y604" i="6"/>
  <c r="AA604" i="6" s="1"/>
  <c r="Y606" i="6"/>
  <c r="AA606" i="6" s="1"/>
  <c r="Y608" i="6"/>
  <c r="AA608" i="6" s="1"/>
  <c r="Y610" i="6"/>
  <c r="AA610" i="6" s="1"/>
  <c r="Y628" i="6"/>
  <c r="AA628" i="6" s="1"/>
  <c r="Y632" i="6"/>
  <c r="AA632" i="6" s="1"/>
  <c r="Y634" i="6"/>
  <c r="AA634" i="6" s="1"/>
  <c r="Y636" i="6"/>
  <c r="AA636" i="6" s="1"/>
  <c r="Y638" i="6"/>
  <c r="AA638" i="6" s="1"/>
  <c r="Y640" i="6"/>
  <c r="AA640" i="6" s="1"/>
  <c r="Y642" i="6"/>
  <c r="AA642" i="6" s="1"/>
  <c r="Y654" i="6"/>
  <c r="AA654" i="6" s="1"/>
  <c r="Y660" i="6"/>
  <c r="AA660" i="6" s="1"/>
  <c r="Y668" i="6"/>
  <c r="AA668" i="6" s="1"/>
  <c r="Y674" i="6"/>
  <c r="AA674" i="6" s="1"/>
  <c r="Y676" i="6"/>
  <c r="AA676" i="6" s="1"/>
  <c r="Y678" i="6"/>
  <c r="AA678" i="6" s="1"/>
  <c r="Y682" i="6"/>
  <c r="AA682" i="6" s="1"/>
  <c r="Y686" i="6"/>
  <c r="AA686" i="6" s="1"/>
  <c r="Y704" i="6"/>
  <c r="AA704" i="6" s="1"/>
  <c r="Y456" i="6"/>
  <c r="AA456" i="6" s="1"/>
  <c r="Y458" i="6"/>
  <c r="AA458" i="6" s="1"/>
  <c r="Y462" i="6"/>
  <c r="AA462" i="6" s="1"/>
  <c r="Y464" i="6"/>
  <c r="AA464" i="6" s="1"/>
  <c r="Y466" i="6"/>
  <c r="AA466" i="6" s="1"/>
  <c r="Y468" i="6"/>
  <c r="AA468" i="6" s="1"/>
  <c r="Y470" i="6"/>
  <c r="AA470" i="6" s="1"/>
  <c r="Y472" i="6"/>
  <c r="AA472" i="6" s="1"/>
  <c r="Y474" i="6"/>
  <c r="AA474" i="6" s="1"/>
  <c r="Y476" i="6"/>
  <c r="AA476" i="6" s="1"/>
  <c r="Y478" i="6"/>
  <c r="AA478" i="6" s="1"/>
  <c r="Y492" i="6"/>
  <c r="AA492" i="6" s="1"/>
  <c r="Y494" i="6"/>
  <c r="AA494" i="6" s="1"/>
  <c r="Y496" i="6"/>
  <c r="AA496" i="6" s="1"/>
  <c r="Y498" i="6"/>
  <c r="AA498" i="6" s="1"/>
  <c r="Y508" i="6"/>
  <c r="AA508" i="6" s="1"/>
  <c r="Y510" i="6"/>
  <c r="AA510" i="6" s="1"/>
  <c r="Y512" i="6"/>
  <c r="AA512" i="6" s="1"/>
  <c r="Y514" i="6"/>
  <c r="AA514" i="6" s="1"/>
  <c r="Y518" i="6"/>
  <c r="AA518" i="6" s="1"/>
  <c r="Y520" i="6"/>
  <c r="AA520" i="6" s="1"/>
  <c r="Y522" i="6"/>
  <c r="AA522" i="6" s="1"/>
  <c r="Y524" i="6"/>
  <c r="AA524" i="6" s="1"/>
  <c r="Y526" i="6"/>
  <c r="AA526" i="6" s="1"/>
  <c r="Y528" i="6"/>
  <c r="AA528" i="6" s="1"/>
  <c r="Y532" i="6"/>
  <c r="AA532" i="6" s="1"/>
  <c r="Y536" i="6"/>
  <c r="AA536" i="6" s="1"/>
  <c r="Y542" i="6"/>
  <c r="AA542" i="6" s="1"/>
  <c r="Y544" i="6"/>
  <c r="AA544" i="6" s="1"/>
  <c r="Y546" i="6"/>
  <c r="AA546" i="6" s="1"/>
  <c r="Y548" i="6"/>
  <c r="AA548" i="6" s="1"/>
  <c r="Y550" i="6"/>
  <c r="AA550" i="6" s="1"/>
  <c r="Y552" i="6"/>
  <c r="AA552" i="6" s="1"/>
  <c r="Y554" i="6"/>
  <c r="AA554" i="6" s="1"/>
  <c r="Y560" i="6"/>
  <c r="AA560" i="6" s="1"/>
  <c r="Y562" i="6"/>
  <c r="AA562" i="6" s="1"/>
  <c r="Y564" i="6"/>
  <c r="AA564" i="6" s="1"/>
  <c r="Y164" i="6"/>
  <c r="Y317" i="6"/>
  <c r="Y174" i="6"/>
  <c r="Y276" i="6"/>
  <c r="Y171" i="6"/>
  <c r="Y172" i="6"/>
  <c r="Y320" i="6"/>
  <c r="Y149" i="6"/>
  <c r="Y329" i="6"/>
  <c r="Y161" i="6"/>
  <c r="Y359" i="6"/>
  <c r="Y153" i="6"/>
  <c r="Y279" i="6"/>
  <c r="Y146" i="6"/>
  <c r="Y175" i="6"/>
  <c r="Y319" i="6"/>
  <c r="Y321" i="6"/>
  <c r="Y310" i="6"/>
  <c r="Y194" i="6"/>
  <c r="Y198" i="6"/>
  <c r="Y150" i="6"/>
  <c r="Y330" i="6"/>
  <c r="Y347" i="6"/>
  <c r="Y162" i="6"/>
  <c r="Y360" i="6"/>
  <c r="Y243" i="6"/>
  <c r="Y168" i="6"/>
  <c r="Y156" i="6"/>
  <c r="Y280" i="6"/>
  <c r="Y326" i="6"/>
  <c r="Y324" i="6"/>
  <c r="Y167" i="6"/>
  <c r="Y170" i="6"/>
  <c r="Y176" i="6"/>
  <c r="Y307" i="6"/>
  <c r="Y311" i="6"/>
  <c r="Y336" i="6"/>
  <c r="Y354" i="6"/>
  <c r="Y195" i="6"/>
  <c r="Y199" i="6"/>
  <c r="Y151" i="6"/>
  <c r="Y253" i="6"/>
  <c r="Y335" i="6"/>
  <c r="Y348" i="6"/>
  <c r="Y341" i="6"/>
  <c r="Y166" i="6"/>
  <c r="Y246" i="6"/>
  <c r="Y250" i="6"/>
  <c r="Y258" i="6"/>
  <c r="Y315" i="6"/>
  <c r="Y316" i="6"/>
  <c r="Y278" i="6"/>
  <c r="Y281" i="6"/>
  <c r="Y148" i="6"/>
  <c r="Y325" i="6"/>
  <c r="Y163" i="6"/>
  <c r="Y173" i="6"/>
  <c r="Y313" i="6"/>
  <c r="Y314" i="6"/>
  <c r="Y277" i="6"/>
  <c r="Y169" i="6"/>
  <c r="Y318" i="6"/>
  <c r="Y303" i="6"/>
  <c r="Y308" i="6"/>
  <c r="Y312" i="6"/>
  <c r="Y337" i="6"/>
  <c r="Y355" i="6"/>
  <c r="Y196" i="6"/>
  <c r="Y200" i="6"/>
  <c r="Y165" i="6"/>
  <c r="Y155" i="6"/>
  <c r="Y328" i="6"/>
  <c r="Y346" i="6"/>
  <c r="Y353" i="6"/>
  <c r="Y342" i="6"/>
  <c r="U259" i="6"/>
  <c r="U258" i="6"/>
  <c r="U257" i="6"/>
  <c r="U256" i="6"/>
  <c r="U415" i="6"/>
  <c r="U414" i="6"/>
  <c r="U413" i="6"/>
  <c r="U412" i="6"/>
  <c r="U411" i="6"/>
  <c r="U410" i="6"/>
  <c r="U409" i="6"/>
  <c r="U408" i="6"/>
  <c r="U407" i="6"/>
  <c r="U406" i="6"/>
  <c r="U405" i="6"/>
  <c r="U404" i="6"/>
  <c r="U403" i="6"/>
  <c r="U402" i="6"/>
  <c r="U401" i="6"/>
  <c r="U400" i="6"/>
  <c r="U399" i="6"/>
  <c r="U398" i="6"/>
  <c r="U397" i="6"/>
  <c r="U396" i="6"/>
  <c r="U395" i="6"/>
  <c r="U394" i="6"/>
  <c r="U393" i="6"/>
  <c r="U392" i="6"/>
  <c r="U391" i="6"/>
  <c r="U390" i="6"/>
  <c r="U389" i="6"/>
  <c r="U388" i="6"/>
  <c r="U387" i="6"/>
  <c r="U386" i="6"/>
  <c r="U385" i="6"/>
  <c r="U384" i="6"/>
  <c r="U383" i="6"/>
  <c r="U382" i="6"/>
  <c r="U381" i="6"/>
  <c r="U380" i="6"/>
  <c r="U379" i="6"/>
  <c r="U378" i="6"/>
  <c r="U377" i="6"/>
  <c r="U376" i="6"/>
  <c r="U375" i="6"/>
  <c r="U374" i="6"/>
  <c r="U373" i="6"/>
  <c r="U372" i="6"/>
  <c r="U371" i="6"/>
  <c r="U370" i="6"/>
  <c r="U369" i="6"/>
  <c r="U368" i="6"/>
  <c r="U367" i="6"/>
  <c r="U366" i="6"/>
  <c r="U365" i="6"/>
  <c r="U364" i="6"/>
  <c r="U363" i="6"/>
  <c r="U362" i="6"/>
  <c r="U323" i="6"/>
  <c r="U322" i="6"/>
  <c r="U321" i="6"/>
  <c r="U320" i="6"/>
  <c r="U319" i="6"/>
  <c r="U318" i="6"/>
  <c r="U361" i="6"/>
  <c r="U176" i="6"/>
  <c r="U175" i="6"/>
  <c r="U174" i="6"/>
  <c r="U173" i="6"/>
  <c r="U172" i="6"/>
  <c r="U171" i="6"/>
  <c r="U170" i="6"/>
  <c r="U169" i="6"/>
  <c r="U277" i="6"/>
  <c r="U276" i="6"/>
  <c r="U317" i="6"/>
  <c r="U316" i="6"/>
  <c r="U315" i="6"/>
  <c r="U314" i="6"/>
  <c r="U313" i="6"/>
  <c r="U324" i="6"/>
  <c r="U168" i="6"/>
  <c r="U167" i="6"/>
  <c r="U166" i="6"/>
  <c r="U165" i="6"/>
  <c r="U164" i="6"/>
  <c r="U163" i="6"/>
</calcChain>
</file>

<file path=xl/comments1.xml><?xml version="1.0" encoding="utf-8"?>
<comments xmlns="http://schemas.openxmlformats.org/spreadsheetml/2006/main">
  <authors>
    <author>prc</author>
  </authors>
  <commentList>
    <comment ref="F82" authorId="0">
      <text>
        <r>
          <rPr>
            <b/>
            <sz val="9"/>
            <color indexed="81"/>
            <rFont val="Tahoma"/>
            <family val="2"/>
          </rPr>
          <t>prc:</t>
        </r>
        <r>
          <rPr>
            <sz val="9"/>
            <color indexed="81"/>
            <rFont val="Tahoma"/>
            <family val="2"/>
          </rPr>
          <t xml:space="preserve">
these workpaper labels added (represent missing workpapers)</t>
        </r>
      </text>
    </comment>
  </commentList>
</comments>
</file>

<file path=xl/sharedStrings.xml><?xml version="1.0" encoding="utf-8"?>
<sst xmlns="http://schemas.openxmlformats.org/spreadsheetml/2006/main" count="13472" uniqueCount="2283">
  <si>
    <t>Residential</t>
  </si>
  <si>
    <t>Commercial</t>
  </si>
  <si>
    <t>2005 T-20</t>
  </si>
  <si>
    <t>2005 T-24</t>
  </si>
  <si>
    <t>2006 T-20</t>
  </si>
  <si>
    <t>2008 T-20</t>
  </si>
  <si>
    <t>2008 T-24</t>
  </si>
  <si>
    <t>2009 T-20</t>
  </si>
  <si>
    <t>2011 T-20</t>
  </si>
  <si>
    <t>Fed Appliance</t>
  </si>
  <si>
    <t>Reach Code</t>
  </si>
  <si>
    <t>Track 1 Future (2013) T-24</t>
  </si>
  <si>
    <t>Track 1 Future Fed Appliance</t>
  </si>
  <si>
    <t>Track 1 Future Title 20</t>
  </si>
  <si>
    <t>Measure Name</t>
  </si>
  <si>
    <t>DEER RunID</t>
  </si>
  <si>
    <t>Target sector</t>
  </si>
  <si>
    <t>Measure Electric End Use Shape</t>
  </si>
  <si>
    <t>Expected Useful Life for New/ROB, RUL for retrofit. (yrs)</t>
  </si>
  <si>
    <t>Unit Definition (e.g. homes)</t>
  </si>
  <si>
    <t>Program Type (NEW/ROB or Early Repl(RET))</t>
  </si>
  <si>
    <t>Gross Unit Annual Electricity Savings (kwh/unit)</t>
  </si>
  <si>
    <t>Gross Unit Annual Gas Savings (therm/unit)</t>
  </si>
  <si>
    <t>Net-to-Gross Ratio - kWh</t>
  </si>
  <si>
    <t>Net-to-Gross Ratio - Therms (overides lookup value)</t>
  </si>
  <si>
    <t>Installation Rate (Blank gets 100%) (IR)</t>
  </si>
  <si>
    <t>Gross Realization Rate (Blank gets 100%) (GRR)</t>
  </si>
  <si>
    <t>HMG Work Paper</t>
  </si>
  <si>
    <t>Misc._Commercial</t>
  </si>
  <si>
    <t>RES</t>
  </si>
  <si>
    <t/>
  </si>
  <si>
    <t>Calculated</t>
  </si>
  <si>
    <t>N/A</t>
  </si>
  <si>
    <t>EUL</t>
  </si>
  <si>
    <t>Work Paper Reference</t>
  </si>
  <si>
    <t>Workpaper Missing</t>
  </si>
  <si>
    <t>Associated Measure</t>
  </si>
  <si>
    <t>Workpaper or DEER Reference</t>
  </si>
  <si>
    <t>ID</t>
  </si>
  <si>
    <t>Rev</t>
  </si>
  <si>
    <t>Phase</t>
  </si>
  <si>
    <t>Disposition</t>
  </si>
  <si>
    <t>File Name</t>
  </si>
  <si>
    <t>Title</t>
  </si>
  <si>
    <t>Sector</t>
  </si>
  <si>
    <t>Cover Date</t>
  </si>
  <si>
    <t>Upload Date</t>
  </si>
  <si>
    <t>Assumed Upload Date</t>
  </si>
  <si>
    <t>Deemed Program for Commercial Steam Traps</t>
  </si>
  <si>
    <t>Pipe insulation (Non-Space Conditioning)</t>
  </si>
  <si>
    <t>Cross-Cutting</t>
  </si>
  <si>
    <t>Space Heating Boilers</t>
  </si>
  <si>
    <t>Process Boilers (Including Direct Contact Water Heaters)</t>
  </si>
  <si>
    <t>Storage Tank Water Heaters</t>
  </si>
  <si>
    <t>Tankless Water Heaters</t>
  </si>
  <si>
    <t>Commercial Hot Water Boilers</t>
  </si>
  <si>
    <t>Gravity Wall Furnaces in Single-Family and Multi-Family Homes</t>
  </si>
  <si>
    <t>Faucet Aerators for Bathroom/Kitchen Sinks in Residential Buildings</t>
  </si>
  <si>
    <t xml:space="preserve">Low-Flow Showerheads </t>
  </si>
  <si>
    <t>Temperature-Initiated Shower Flow Restriction Valve with and without an Integrated Low-Flow Showerhead</t>
  </si>
  <si>
    <t>Therm Savings Kit</t>
  </si>
  <si>
    <t>Multifamily DHW RCx, Training, and Boiler Reset Controller</t>
  </si>
  <si>
    <t>Finned-Bottom Stock Pot (Foodservice)</t>
  </si>
  <si>
    <t>?</t>
  </si>
  <si>
    <t>On-Demand Pump Control for Central Domestic Hot Water Systems</t>
  </si>
  <si>
    <t xml:space="preserve">Commercial Convection Oven-Electric and Gas </t>
  </si>
  <si>
    <t xml:space="preserve">Commercial Conveyor Oven-Gas </t>
  </si>
  <si>
    <t xml:space="preserve">Commercial Griddle-Electric and Gas </t>
  </si>
  <si>
    <t xml:space="preserve">Commercial Large Vat Fryer-Electric and Gas </t>
  </si>
  <si>
    <t xml:space="preserve">Commercial Rack Oven- Gas </t>
  </si>
  <si>
    <t xml:space="preserve">Commercial Combination Oven-Electric and Gas </t>
  </si>
  <si>
    <t xml:space="preserve">Commercial Fryer-Electric and Gas </t>
  </si>
  <si>
    <t xml:space="preserve">Commercial Steam Cooker-Electric and Gas </t>
  </si>
  <si>
    <t>Water Measures: Mobile Home</t>
  </si>
  <si>
    <t>WPSDGENRHC1061</t>
  </si>
  <si>
    <t>WPSDGENRHC1061 Rev0 Space Heating Boiler.docx</t>
  </si>
  <si>
    <t>WPSDGENRL0081</t>
  </si>
  <si>
    <t>WPSDGENRL0081 Rev2 LED Display Case.docx</t>
  </si>
  <si>
    <t xml:space="preserve">LED Display Case Retrofit </t>
  </si>
  <si>
    <t>WPSDGENRLG0002</t>
  </si>
  <si>
    <t>WPSDGENRLG0002 Rev3 Interior Induction Fixtures.docx</t>
  </si>
  <si>
    <t xml:space="preserve">Interior Induction Fixtures </t>
  </si>
  <si>
    <t>WPSDGENRLG0003</t>
  </si>
  <si>
    <t>WPSDGENRLG0003 Rev3 Exterior Induction Fixtures.docx</t>
  </si>
  <si>
    <t xml:space="preserve">Exterior Induction Fixtures </t>
  </si>
  <si>
    <t>WPSDGENRLG0013</t>
  </si>
  <si>
    <t>WPSDGENRLG0013 Rev3 Linear Fluorescent.docx</t>
  </si>
  <si>
    <t>T12 Fluorescent Lamps with Magnetic Ballast to T8/T5 Fluorescent lamps with Electronic Ballast Retrofit (1x1 replacements)</t>
  </si>
  <si>
    <t>WPSDGENRLG0016 Rev2 Occupancy Sensors.docx</t>
  </si>
  <si>
    <t>Occupancy Sensors: Wall or Ceiling Mounted</t>
  </si>
  <si>
    <t>WPSDGENRLG0021</t>
  </si>
  <si>
    <t>WPSDGENRLG0021 Rev1 LED Channel Signs.docx</t>
  </si>
  <si>
    <t>LED Channel Letter Signs</t>
  </si>
  <si>
    <t>WPSDGENRLG0022</t>
  </si>
  <si>
    <t>WPSDGENRLG0022 Rev3 Permanent Lamp Removal.docx</t>
  </si>
  <si>
    <t>Permanent Lamp Removal (De-lamping) L-E5, L-E61, L-E71, L-E81</t>
  </si>
  <si>
    <t>WPSDGENRLG0044</t>
  </si>
  <si>
    <t>WPSDGENRLG0044 Rev3 Interior Linear Fluorescent Fixture .docx</t>
  </si>
  <si>
    <t>Interior Linear Fluorescent Fixture</t>
  </si>
  <si>
    <t>WPSDGENRLG0106</t>
  </si>
  <si>
    <t>WPSDGENRLG0106 Rev1 Interior LED Lamp.docx</t>
  </si>
  <si>
    <t>MR16, PAR30, PAR38 and A-Type LED Lamps Retrofit</t>
  </si>
  <si>
    <t>WPSDGENRLG0999</t>
  </si>
  <si>
    <t>WPSDGENRLG0999 Rev0 Non Res Master Lighting Lookup Table.docx</t>
  </si>
  <si>
    <t>Master Lighting Lookup Table – Non Residential</t>
  </si>
  <si>
    <t>WPSDGENRPH0001</t>
  </si>
  <si>
    <t>WPSDGENRPH0001 Rev0 Process Boilers.docx</t>
  </si>
  <si>
    <t>WPSDGENRRN0005 Rev0 Night Covers for Vert and Horiz LT and MT Display Cases.docx</t>
  </si>
  <si>
    <t xml:space="preserve">Night Covers for Open Vertical and Horizontal LT and Open Vertical MT Display Cases </t>
  </si>
  <si>
    <t>WPSDGENRWH0010</t>
  </si>
  <si>
    <t>WPSDGENRWH0010 Rev0 CommercialSteamTraps.docx</t>
  </si>
  <si>
    <t>WPSDGENRWH1202</t>
  </si>
  <si>
    <t>WPSDGENRWH1202 Rev0 Pipe Insulation.docx</t>
  </si>
  <si>
    <t>WPSDGENRWH1204</t>
  </si>
  <si>
    <t>WPSDGENRWH1204 Rev0 Coml Pool Covers.docx</t>
  </si>
  <si>
    <t xml:space="preserve">Outdoor/Indoor Pool Covers </t>
  </si>
  <si>
    <t>WPSDGENRWH1205</t>
  </si>
  <si>
    <t>WPSDGENRWH1205 rev0 StorageWH NonRes.docx</t>
  </si>
  <si>
    <t>WPSDGENRWH1206</t>
  </si>
  <si>
    <t>WPSDGENRWH1206 Rev0 Tankless WH NonRes.docx</t>
  </si>
  <si>
    <t>WPSDGENRWH1207</t>
  </si>
  <si>
    <t>WPSDGENRWH1207 Rev0 Coml HW Boilers.docx</t>
  </si>
  <si>
    <t>WPSDGEREAP001</t>
  </si>
  <si>
    <t>WPSDGEREAP0001 Rev5 Energy Star Refrigerators.docx</t>
  </si>
  <si>
    <t xml:space="preserve">Energy Star Refrigerators </t>
  </si>
  <si>
    <t>WPSDGEREHC1062</t>
  </si>
  <si>
    <t>WPSDGEREHC1062 Rev0 Res Wall Furnace SF MF.docx</t>
  </si>
  <si>
    <t>WPSDGEREHC1064</t>
  </si>
  <si>
    <t>WPSDGEREHC1064 Rev0 Quality Installation Res Split &amp; Pkg Units.docx</t>
  </si>
  <si>
    <t xml:space="preserve">Quality Installation for Residential Split Systems and Packaged Units </t>
  </si>
  <si>
    <t>WPSDGEREHC1065</t>
  </si>
  <si>
    <t>WPSDGEREHC1065 Rev0 Residential HVAC Quality Maintenance.docx</t>
  </si>
  <si>
    <t>Residential HVAC Quality Maintenance and Motor Retrofit</t>
  </si>
  <si>
    <t>WPSDGERELG0999</t>
  </si>
  <si>
    <t>WPSDGERELG0999 Rev0 Res Master Lighting Lookup Table.docx</t>
  </si>
  <si>
    <t>Master Lighting Lookup Table –Residential LED Screw-In Lamps</t>
  </si>
  <si>
    <t>WPSDGEREWH1012</t>
  </si>
  <si>
    <t>WPSDGEREWH1012 Rev0 Faucet Aerator.docx</t>
  </si>
  <si>
    <t>WPSDGEREWP0002</t>
  </si>
  <si>
    <t>WPSDGEREWP0002 Rev2 Res Variable Speed Pool Pump.docx</t>
  </si>
  <si>
    <t>Variable Speed Pool Pump</t>
  </si>
  <si>
    <t>WPSDGENRCC0001</t>
  </si>
  <si>
    <t>WPSDGENRCC0001 Rev3 Steamer.doc</t>
  </si>
  <si>
    <t>WPSDGENRCC0003</t>
  </si>
  <si>
    <t>WPSDGENRCC0003 Rev2 Coml Fryers.doc</t>
  </si>
  <si>
    <t>WPSDGENRCC0004</t>
  </si>
  <si>
    <t>WPSDGENRCC0004 Rev2 Commercial Ice Machines.doc</t>
  </si>
  <si>
    <t xml:space="preserve">Commercial Ice Machines </t>
  </si>
  <si>
    <t>WPSDGENRCC0005</t>
  </si>
  <si>
    <t>WPSDGENRCC0005 Rev3 Commercial Combi Oven.doc</t>
  </si>
  <si>
    <t>WPSDGENRCC0006</t>
  </si>
  <si>
    <t>WPSDGENRCC0006 Rev2 Coml Conv Ovens.doc</t>
  </si>
  <si>
    <t>WPSDGENRCC0011</t>
  </si>
  <si>
    <t>WPSDGENRCC0011 Rev2 Coml Rack Ovens.doc</t>
  </si>
  <si>
    <t>WPSDGENRCC0014</t>
  </si>
  <si>
    <t>WPSDGENRCC0014 Rev2 Coml Large Vat Fryer.doc</t>
  </si>
  <si>
    <t>WPSDGENRCC0015</t>
  </si>
  <si>
    <t>WPSDGENRCC0015 Rev0 Coml Conveyor Oven-Gas.doc</t>
  </si>
  <si>
    <t>WPSDGENRCC0016</t>
  </si>
  <si>
    <t>WPSDGENRCC0016 Rev0 Coml Griddles.doc</t>
  </si>
  <si>
    <t>WPSDGENRCC0017</t>
  </si>
  <si>
    <t>WPSDGENRCC0017 Rev0 Finned-Bottom Stock Pot (Foodservice).doc</t>
  </si>
  <si>
    <t>WPSDGENRCC0018</t>
  </si>
  <si>
    <t>WPSDGENRCC0018 Rev0 Electric Holding Cabinet.doc</t>
  </si>
  <si>
    <t xml:space="preserve">Insulated Holding Cabinet-Electric </t>
  </si>
  <si>
    <t>WPSDGENRHC1010 Rev0 Commercial Evap Coil Cleaning.doc</t>
  </si>
  <si>
    <t>Commercial Evaporator Coil Cleaning</t>
  </si>
  <si>
    <t>WPSDGENRHC1020</t>
  </si>
  <si>
    <t>WPSDGENRHC1020 Rev0 Commercial Cond Coil Cleaning.doc</t>
  </si>
  <si>
    <t>Commercial Condenser Coil Cleaning</t>
  </si>
  <si>
    <t>WPSDGENRHC1030</t>
  </si>
  <si>
    <t>WPSDGENRHC1030 Rev0 Air Filter.doc</t>
  </si>
  <si>
    <t>Air Filter Replacement</t>
  </si>
  <si>
    <t>WPSDGENRHC1040</t>
  </si>
  <si>
    <t>WPSDGENRHC1040 Rev0 Comm Cond Coil Comb.doc</t>
  </si>
  <si>
    <t>Commercial  Condenser Coil Combing</t>
  </si>
  <si>
    <t>WPSDGENRL0076</t>
  </si>
  <si>
    <t>WPSDGENRL0076 Rev1 BiLevelStairWellHallGarage.doc</t>
  </si>
  <si>
    <t xml:space="preserve">Bi-Level Light Fixture </t>
  </si>
  <si>
    <t>WPSDGENRL0080</t>
  </si>
  <si>
    <t>WPSDGENRL0080 Rev1 Interior LED Fixtures.doc</t>
  </si>
  <si>
    <t>Interior LED Fixtures</t>
  </si>
  <si>
    <t>WPSDGENRL0120</t>
  </si>
  <si>
    <t>WPSDGENRL0120 Rev3 T8T8 FluorescentLamp.doc</t>
  </si>
  <si>
    <t>Replacement of existing 4-foot 32 Watt T8, to 4-foot 28-Watt or 25-Watt T8 Lamps</t>
  </si>
  <si>
    <t>WPSDGENRL1006</t>
  </si>
  <si>
    <t>WPSDGENRL1006 Rev2 Pipe Insulation (Non Space Cond).doc</t>
  </si>
  <si>
    <t>Pipe Insulation (Non-Space Conditioning)</t>
  </si>
  <si>
    <t>(none)</t>
  </si>
  <si>
    <t>WPSDGENRLG0006 Rev3 Compact Fluorescent Fixtures.doc</t>
  </si>
  <si>
    <t xml:space="preserve">Non Residential - Compact Fluorescent Fixtures </t>
  </si>
  <si>
    <t>WPSDGENRLG0007</t>
  </si>
  <si>
    <t>WPSDGENRLG0007 Rev1 Ceramic Metal Halide Par Lamp.doc</t>
  </si>
  <si>
    <t xml:space="preserve">Integrated Ballast Ceramic Metal Halide Par Lamps </t>
  </si>
  <si>
    <t>WPSDGENRLG0082</t>
  </si>
  <si>
    <t>WPSDGENRLG0082 Rev1 LED Refer Case Lighting.doc</t>
  </si>
  <si>
    <t xml:space="preserve">LED Refrigeration Case Lighting </t>
  </si>
  <si>
    <t>WPSDGENRLG0181</t>
  </si>
  <si>
    <t>WPSDGENRLG0181 Rev1 LED Exterior Lighting (Street &amp; Area).doc</t>
  </si>
  <si>
    <t>Exterior LED Lighting Outdoor Street and Area</t>
  </si>
  <si>
    <t>WPSDGENRLG0196</t>
  </si>
  <si>
    <t>WPSDGENRLG1096 Rev1 LED Recessed Downlight.doc</t>
  </si>
  <si>
    <t>LED Recessed Downlighting, Pendant and Surface lighting</t>
  </si>
  <si>
    <t>WPSDGENRRN1000</t>
  </si>
  <si>
    <t>WPSDGENRRN1000 Rev0 Walk In Refrig Suction Line Insulation.doc</t>
  </si>
  <si>
    <t>Suction Line Insulation for Walk-In Refrigeration Units</t>
  </si>
  <si>
    <t>WPSDGENRWH0021</t>
  </si>
  <si>
    <t>WPSDGENRWH0021 Rev2 Ozone Laundry.doc</t>
  </si>
  <si>
    <t>Ozone Laundry Nonresidential</t>
  </si>
  <si>
    <t>WPSDGENRWH1100</t>
  </si>
  <si>
    <t>WPSDGENRWH1100 Rev0 Boiler Cleaning.doc</t>
  </si>
  <si>
    <t>Boiler Cleaning</t>
  </si>
  <si>
    <t>WPSDGENRWH1200</t>
  </si>
  <si>
    <t>WPSDGENRWH1200 Rev0 Hot Water Line Insulation Electric.doc</t>
  </si>
  <si>
    <t>Hot Water Line Insulation – Electric Heaters</t>
  </si>
  <si>
    <t>WPSDGENRWH1201</t>
  </si>
  <si>
    <t>WPSDGENRWH1201 Rev0 On Dmd Pump Ctrl Central DHW.doc</t>
  </si>
  <si>
    <t>WPSDGERECS0001</t>
  </si>
  <si>
    <t>WPSDGERECS0001 Rev0 MF DHW RCx, Training, and Reset Controller.doc</t>
  </si>
  <si>
    <t>WPSDGEREHC1060</t>
  </si>
  <si>
    <t>WPSDGEREHC1060 Rev3 Energy Star Room Air Conditioners.doc</t>
  </si>
  <si>
    <t>Energy Star Room Air Conditioners</t>
  </si>
  <si>
    <t>WPSDGEREHE0001</t>
  </si>
  <si>
    <t>WPSDGEREHE0001 Rev3 TV.doc</t>
  </si>
  <si>
    <t xml:space="preserve">Energy Efficient Televisions </t>
  </si>
  <si>
    <t>WPSDGERELG1057</t>
  </si>
  <si>
    <t>WPSDGERELG1057 Rev0 Outdoor Pathway LED.doc</t>
  </si>
  <si>
    <t>Residential Outdoor Landscape LED Fixtures (Pathways &amp; Floodlights)</t>
  </si>
  <si>
    <t>WPSDGEREMI0002</t>
  </si>
  <si>
    <t>WPSDGEREMI0002 Rev3 Energy Star Manufactured Housing.doc</t>
  </si>
  <si>
    <t xml:space="preserve">New ENERGY STAR Manufactured Housing </t>
  </si>
  <si>
    <t>WPSDGERERN001</t>
  </si>
  <si>
    <t>WPSDGERERN001 Rev0 Res SF and MF Condenser Coil Cleaning.doc</t>
  </si>
  <si>
    <t>Residential Single Family and Multi-Family Condenser Coil Cleaning</t>
  </si>
  <si>
    <t>WPSDGEREWH1000</t>
  </si>
  <si>
    <t>WPSDGEREWH1000 Rev0 Flow-Restriction Valve w&amp;wo Low-Flow Showerhead.doc</t>
  </si>
  <si>
    <t>WPSDGEREWH1061A</t>
  </si>
  <si>
    <t>WPSDGEREWH1061A Rev3 LowFlowShowerheads.doc</t>
  </si>
  <si>
    <t>WPSDGEREWH1063</t>
  </si>
  <si>
    <t>WPSDGEREWH1063 Rev3 Therm Saver Kit.doc</t>
  </si>
  <si>
    <t>WPSDGEREWH1203</t>
  </si>
  <si>
    <t>WPSDGEREWH1203 Rev0 MF Central Recirc System Pipewrap.doc</t>
  </si>
  <si>
    <t>Multi-Family Pipe Wrap Central Recirculation Systems</t>
  </si>
  <si>
    <t xml:space="preserve">WPSDGEREWH1208 </t>
  </si>
  <si>
    <t>WPSDGEREWH1208 Rev0 3P Synergy Water Measures Mobile Home.doc</t>
  </si>
  <si>
    <t>WPSDGENRLG0197</t>
  </si>
  <si>
    <t>WPSDGENRLG0197 Rev0 Photocell.doc</t>
  </si>
  <si>
    <t>Photocell</t>
  </si>
  <si>
    <t>WPSDGENRSH001</t>
  </si>
  <si>
    <t>WPSDGENRSH001 Rev0 Cold Cathode Lighting.doc</t>
  </si>
  <si>
    <t>Cold Cathode Fluorescent Lamp</t>
  </si>
  <si>
    <t>This workbook attempts to link the Measure Name or value contained in "DEERID" from SDG&amp;E's E3 calculators to workpapers</t>
  </si>
  <si>
    <t>404002-Wall R-0 to R-13 Insulation</t>
  </si>
  <si>
    <t>RB-BS-BlowInIns-R0-R13</t>
  </si>
  <si>
    <t>404003-Water Heating -High Energy Factor Unit - Gas Storage EF&gt;=.62</t>
  </si>
  <si>
    <t>RG-WtrHt-SmlStrg-Gas-lte75kBtuh-40G-0p62EF</t>
  </si>
  <si>
    <t>404005-A/C - Whole-House Fan</t>
  </si>
  <si>
    <t>D03-441</t>
  </si>
  <si>
    <t>404007-Heating - Gas 92% AFUE</t>
  </si>
  <si>
    <t>RG-HV-EffFurn-92AFUE</t>
  </si>
  <si>
    <t>404011-Motor - Pool Pump variable speed - pool owner</t>
  </si>
  <si>
    <t>WPSDGEREWP0002 Rev2</t>
  </si>
  <si>
    <t>404013-Refrigerator - Energy Star(Retail)</t>
  </si>
  <si>
    <t>RE-Appl-ESRefg-SMMedIce-835kWh-543kWh</t>
  </si>
  <si>
    <t>404026-Water Saving Kit</t>
  </si>
  <si>
    <t>WPSDGEREWH1063 Rev3</t>
  </si>
  <si>
    <t>404029-Water Heating -High Energy Factor Unit - Gas Storage EF&gt;=.67</t>
  </si>
  <si>
    <t>RG-WtrHt-SmlStrg-Gas-lte75kBtuh-40G-0p67EF</t>
  </si>
  <si>
    <t>444009-Attic Insulation</t>
  </si>
  <si>
    <t>RB-BS-CeilIns-VintR-AddR19</t>
  </si>
  <si>
    <t>432001-HE Electric Water Heater (EF=0.93)</t>
  </si>
  <si>
    <t>RE-WtrHt-SmlStrg-Elec-lte12kW-40G-0p94EF</t>
  </si>
  <si>
    <t>432002-A/C - Room unit - Energy Star</t>
  </si>
  <si>
    <t>WPSDGEREHC1060 Rev3</t>
  </si>
  <si>
    <t>432003-Refrigerator - Energy Star (Retail)</t>
  </si>
  <si>
    <t>RE-Appl-ESRefg-SMMed-703kWh-528kWh</t>
  </si>
  <si>
    <t>432006-Water Heating -High Energy Factor Unit - Gas Storage EF&gt;=.67</t>
  </si>
  <si>
    <t>432007-Water Heating - Clothes Washer  MEF= 2.0/ WF=6.0</t>
  </si>
  <si>
    <t>ClothesWasher-med-gasDHW-gasCDryer-2p0mef-224</t>
  </si>
  <si>
    <t>432008-Water Heating -High Energy Factor Unit - Gas Storage EF&gt;=.62</t>
  </si>
  <si>
    <t>423030-ENERGY STAR Qualified v. 5.1+20% Televisions &gt;50"</t>
  </si>
  <si>
    <t>WPSDGEREHE0001 Rev3</t>
  </si>
  <si>
    <t>422004-Remove and Recycle Refrigerator</t>
  </si>
  <si>
    <t>Res-Refrig-ARP-SDGE</t>
  </si>
  <si>
    <t>422005-Remove and recycle freezer</t>
  </si>
  <si>
    <t>Res-Freezer-ARP-SDGE</t>
  </si>
  <si>
    <t>405007-Lighting-Screw-in Compact Fluorescent (CF) Reflector Bulbs R30  (13-23Watt)</t>
  </si>
  <si>
    <t>Res-Lighting-InGen_CFLratio0409_CFLscw-Refl-18w</t>
  </si>
  <si>
    <t>405008-Lighting-Screw-in Compact Fluorescent (CF) Reflector Bulbs R40 (13-23 Watt)</t>
  </si>
  <si>
    <t>405010-Lighting-Energy Star Interior Hardwired Fluorescent Fixtures &gt;=30 Watt</t>
  </si>
  <si>
    <t>Res-Lighting-InGen_CFLratio0353_CFLfixt-32W</t>
  </si>
  <si>
    <t>405011-Lighting-Interior CFL Fixtures (ENERGY STAR Qualified) 22-29 Watt</t>
  </si>
  <si>
    <t>Res-Lighting-OutGen_CFLratio0407_CFLfixt-26W</t>
  </si>
  <si>
    <t>405012-Lighting-T-8 or T-5 Lamp and Electronic, 2-foot lamp installed 1 lamp</t>
  </si>
  <si>
    <t>WPSDGENRLG0013-1</t>
  </si>
  <si>
    <t>405013-Lighting-T-8 or T-5 Lamp and Electronic, 3-foot lamp installed 1 lamp</t>
  </si>
  <si>
    <t>WPSDGENRLG0013-2</t>
  </si>
  <si>
    <t>405014-Lighting-T-8 or T-5 Premium Lamp and Electronic, 4-foot lamp installed 1 lamp</t>
  </si>
  <si>
    <t>WPSDGENRLG0013-10</t>
  </si>
  <si>
    <t>405016-Lighting-T-8 or T-5 Lamp and Electronic, 2-foot lamp installed 2 lamp</t>
  </si>
  <si>
    <t>WPSDGENRLG0013-8</t>
  </si>
  <si>
    <t>405017-Lighting-T-8 or T-5 Lamp and Electronic, 3-foot lamp installed 2 lamp</t>
  </si>
  <si>
    <t>WPSDGENRLG0013-9</t>
  </si>
  <si>
    <t>405018-Lighting-T-8 or T-5 Premium Lamp and Electronic, 4-foot lamp installed 2 lamp</t>
  </si>
  <si>
    <t>WPSDGENRLG0013-11</t>
  </si>
  <si>
    <t>405026-Lighting-T-8 or T-5 Premium Lamp and Electronic, 4-foot lamp installed 4 lamp</t>
  </si>
  <si>
    <t>WPSDGENRLG0013-13</t>
  </si>
  <si>
    <t>405028-Lighting-T12 Delamping</t>
  </si>
  <si>
    <t>WPSDGENRLG0022-3</t>
  </si>
  <si>
    <t>405031-Shell-Attic Insulation</t>
  </si>
  <si>
    <t>405032-Shell-Wall Insulation</t>
  </si>
  <si>
    <t>405033-Water Heating-Low-Flow Showerhead</t>
  </si>
  <si>
    <t>WPSDGEREWH1061A Rev3</t>
  </si>
  <si>
    <t>405034-Water Heating-Faucet Aerators</t>
  </si>
  <si>
    <t>WPSDGEREWH1012 Rev0</t>
  </si>
  <si>
    <t>405036-Lighting-Energy Star Exterior Hardwired Fluorescent Fixtures 15 Watt</t>
  </si>
  <si>
    <t>Res-Lighting-OutGen_CFLratio0407_CFLfixt-15W</t>
  </si>
  <si>
    <t>405038-Lighting-Occupancy Sensors</t>
  </si>
  <si>
    <t>WPSDGENRLG0016-4</t>
  </si>
  <si>
    <t>405040-Appliance-High Efficiency Clothes Washer Level 2- dwelling unit</t>
  </si>
  <si>
    <t>WPSDGEREWH0011 Rev0</t>
  </si>
  <si>
    <t>405045-HVAC-Energy Star Room Air Conditioners</t>
  </si>
  <si>
    <t>405046-Water Heating-Central System Natural Gas Water Heaters</t>
  </si>
  <si>
    <t>WPSDGENRWH1207 Rev0</t>
  </si>
  <si>
    <t>405047-Water Heating-Central system Natural Gas Boilers-Hot Water /Space Heating</t>
  </si>
  <si>
    <t>405053-Lighting -Ext. Hardwired Fluorescent Porch Light (19-27 Watts)</t>
  </si>
  <si>
    <t>Res-Lighting-OutGen_CFLratio0407_CFLfixt-24W</t>
  </si>
  <si>
    <t>405056-W/H-Boiler Controllers = &lt; 34 Units</t>
  </si>
  <si>
    <t>WPSDGEREHC1064 Rev0</t>
  </si>
  <si>
    <t>405057-W/H-Boiler Controllers = &gt; 35 Units</t>
  </si>
  <si>
    <t>461790-EUC - Typical Home</t>
  </si>
  <si>
    <t>434001-M01:LED Night Light</t>
  </si>
  <si>
    <t>Low Income M&amp;V Study - placeholder</t>
  </si>
  <si>
    <t>434002-M02: CFL, 14W lamp</t>
  </si>
  <si>
    <t>Res-Lighting-InGen_CFLratio0347_CFLscw-14w</t>
  </si>
  <si>
    <t>434003-M03: CFL, 19W lamp</t>
  </si>
  <si>
    <t>Res-Lighting-InGen_CFLratio0347_CFLscw-19w</t>
  </si>
  <si>
    <t>434004-M04: CFL, 23W lamp</t>
  </si>
  <si>
    <t>Res-Lighting-InGen_CFLratio0347_CFLscw-23w</t>
  </si>
  <si>
    <t>434005-M05: 18W CF Fixture</t>
  </si>
  <si>
    <t>Res-Lighting-InGen_CFLratio0353_CFLfixt-18W</t>
  </si>
  <si>
    <t>434006-M06: 36W CF Fixture</t>
  </si>
  <si>
    <t>Res-Lighting-InGen_CFLratio0353_CFLfixt-36W</t>
  </si>
  <si>
    <t>434007-M07: Porch Light 18 Watt</t>
  </si>
  <si>
    <t>Res-Lighting-OutGen_CFLratio0407_CFLfixt-18W</t>
  </si>
  <si>
    <t>434008-M08: Torchiere Lamp</t>
  </si>
  <si>
    <t>434009-M09: R19-R38 Attic Insulation</t>
  </si>
  <si>
    <t>434010-M10: R11-R38 Attic Insulation</t>
  </si>
  <si>
    <t>434011-M11: R0-R38 Attic Insulation</t>
  </si>
  <si>
    <t>434012-M12: Knee Wall Insulation R19</t>
  </si>
  <si>
    <t>434013-M13a: Duct Sealing No AC(24% flow to 12%)</t>
  </si>
  <si>
    <t>434014-M13b: Duct Sealing w/AC(24% flow to 12%)</t>
  </si>
  <si>
    <t>434015-M13c: Duct Sealing No AC(40% flow to 12%)</t>
  </si>
  <si>
    <t>434016-M13d: Duct Sealing w/AC(40% flow to 12%)</t>
  </si>
  <si>
    <t>434017-M14a:Air Sealing No/AC</t>
  </si>
  <si>
    <t>434018-M14b:Air Sealing w/AC</t>
  </si>
  <si>
    <t>434019-M15: Faucet Aerators</t>
  </si>
  <si>
    <t>434020-M16: Low Flow SH - 1.5gpm</t>
  </si>
  <si>
    <t>434021-M17: Low Flow SH - 1.5gpm Hand held</t>
  </si>
  <si>
    <t>434022-M18 Water Heater Blanket</t>
  </si>
  <si>
    <t>434023-M19: Thermostatic Valve</t>
  </si>
  <si>
    <t>434024-M20: Pipe Wrap</t>
  </si>
  <si>
    <t>434025-M16a: Low Flow SH w/ Adapter - 1.5gpm</t>
  </si>
  <si>
    <t>434026-M17a: Low Flow SH w/ Adapter - 1.5gpm Hand held</t>
  </si>
  <si>
    <t>434027-M21: CAZ/CAS Test Per Appliance</t>
  </si>
  <si>
    <t>434028-M22: Clothes Dryer Exhaust Up to 6"</t>
  </si>
  <si>
    <t>434029-M23: Roof Jack</t>
  </si>
  <si>
    <t>434030-M24: Vent Cap</t>
  </si>
  <si>
    <t>434031-M25: Vent Pipe Water Heater</t>
  </si>
  <si>
    <t>434032-M12a: Eave or Soffit Vent</t>
  </si>
  <si>
    <t>434033-M12b: Gable Vent</t>
  </si>
  <si>
    <t>434034-M12c: Mushroom Vent</t>
  </si>
  <si>
    <t>434035-M12d: Dormer, Eyebrow or Hood Vent</t>
  </si>
  <si>
    <t>434036-M12e: Turbine Vent</t>
  </si>
  <si>
    <t>434037-M12f: Attic Access Cut In 22" X 30"</t>
  </si>
  <si>
    <t>434038-M12g: Vent Screen</t>
  </si>
  <si>
    <t>434039-M12h: Riser Vent Pipe</t>
  </si>
  <si>
    <t>434040-M14c: Glass Replacement</t>
  </si>
  <si>
    <t>434041-M14d: Standard Door Replacement</t>
  </si>
  <si>
    <t>434042-M14e: Weather Stripping CHU interior Door</t>
  </si>
  <si>
    <t>434043-M14f: Weatherstripping</t>
  </si>
  <si>
    <t>434044-M14g: Attic Access Door</t>
  </si>
  <si>
    <t>434045-M14h: Door casing</t>
  </si>
  <si>
    <t>434046-M14i: Door Threshold</t>
  </si>
  <si>
    <t>434047-M14j: Combo Lockset</t>
  </si>
  <si>
    <t>434048-M14k: Dead Bolt</t>
  </si>
  <si>
    <t>434049-M14l: Lockset</t>
  </si>
  <si>
    <t>434050-M14m: Door Jamb</t>
  </si>
  <si>
    <t>434051-M14n: Hinge</t>
  </si>
  <si>
    <t>434052-M14o: Hinge Spring</t>
  </si>
  <si>
    <t>434053-M14p: Door Stop</t>
  </si>
  <si>
    <t>434054-M14q: Striker Plate</t>
  </si>
  <si>
    <t>434055-M14r: Outlet Gasket</t>
  </si>
  <si>
    <t>434056-M14s: Caulking</t>
  </si>
  <si>
    <t>434057-M14t: Test In / Test Out  labor to achieve .35ACH</t>
  </si>
  <si>
    <t>434058-M14u: Window Assembly</t>
  </si>
  <si>
    <t>434059-M14v: Window Glazing (per window)</t>
  </si>
  <si>
    <t>434061-M27: Duct Blaster Test In &amp; Out</t>
  </si>
  <si>
    <t>434063-M29: Minor Home Repairs</t>
  </si>
  <si>
    <t>420089-Adjust refrigerant charge in residential AC unit</t>
  </si>
  <si>
    <t>Res-RefrigCharge-wtd</t>
  </si>
  <si>
    <t>420090-Residential refrigerant charge and airflow adjustment</t>
  </si>
  <si>
    <t>Res-RCA-wtd</t>
  </si>
  <si>
    <t>420094-Residential: Duct Sealing (Total Leakage Reduced from High (40/35%) to Low (15/12%)</t>
  </si>
  <si>
    <t>Res-DuctSeal-HighToLow-wtd</t>
  </si>
  <si>
    <t>420095-Residential: Duct Sealing (Total Leakage Reduced from High (25/24%) to Low (15/12%)</t>
  </si>
  <si>
    <t>Res-DuctSeal-MedToLow-wtd</t>
  </si>
  <si>
    <t>420138-Residential SF Condensor Coil Cleaning</t>
  </si>
  <si>
    <t>WPSDGERERN001 Rev0</t>
  </si>
  <si>
    <t>406023-Thermostatic Valve and 1.6 GPM SH SF</t>
  </si>
  <si>
    <t>406024-Thermostatic Valve and 1.6 GPM SH MF</t>
  </si>
  <si>
    <t>406028-Space Heating Therms</t>
  </si>
  <si>
    <t>406029-Space Cooling kWh</t>
  </si>
  <si>
    <t>406030-Space Cooling KW</t>
  </si>
  <si>
    <t>406032-Indoor Fans kWh</t>
  </si>
  <si>
    <t>406037-Domestic Hot Water Therms</t>
  </si>
  <si>
    <t>406041- Energy Star Bonus</t>
  </si>
  <si>
    <t>425001-Climate Zone 10 Electric Heat</t>
  </si>
  <si>
    <t>WPSDGEREMI0002 Rev3</t>
  </si>
  <si>
    <t>425002-Climate Zone 14 Electric Heat</t>
  </si>
  <si>
    <t>425003-Climate Zone 15 Electric Heat</t>
  </si>
  <si>
    <t>425004-Climate Zone 10 Gas Heat</t>
  </si>
  <si>
    <t>425005-Climate Zone 14 Gas Heat</t>
  </si>
  <si>
    <t>425006-Climate Zone 15 Gas Heat</t>
  </si>
  <si>
    <t>425007-Climate Zone 7 Electric Heat</t>
  </si>
  <si>
    <t>425008-Climate Zone 7 Gas Heat</t>
  </si>
  <si>
    <t>409024-Lighting - Exterior Linear Fl. Lighting</t>
  </si>
  <si>
    <t>409025-Lighting - Exterior Pulse Start MH</t>
  </si>
  <si>
    <t>409027-Lighting - Exterior Induction</t>
  </si>
  <si>
    <t>409028-Lighting - Exterior LED</t>
  </si>
  <si>
    <t>409029-Lighting - Interior Pulse Start MH</t>
  </si>
  <si>
    <t>409031-Lighting - Interior LED - Dual Baseline</t>
  </si>
  <si>
    <t>411001-HVAC - Split &amp; Packaged A/C units</t>
  </si>
  <si>
    <t>411002-HVAC - Chiller</t>
  </si>
  <si>
    <t>411003-HVAC - VFD</t>
  </si>
  <si>
    <t>411004-HVAC - Non Conditioned Space Ventilation</t>
  </si>
  <si>
    <t>411005-HVAC - Controls/Controlling Equipment</t>
  </si>
  <si>
    <t>411006-HVAC - Energy Mgmt. System</t>
  </si>
  <si>
    <t>411007-HVAC - Other HVAC</t>
  </si>
  <si>
    <t>411008-Refrigeration - Compressor and Condenser Upgrades</t>
  </si>
  <si>
    <t>411009-Refrigeration - Insulation</t>
  </si>
  <si>
    <t>411010-Refrigeration - Other Refrigeration</t>
  </si>
  <si>
    <t>411011-Motors - Non HVAC Motors (ROB)</t>
  </si>
  <si>
    <t>411012-Lighting - Interior Linear Fixtures - Dual Baseline</t>
  </si>
  <si>
    <t>411013-Lighting - Interior CF Fixtures</t>
  </si>
  <si>
    <t>411015-Lighting - Interior CFLs</t>
  </si>
  <si>
    <t>411016-Lighting - Interior Lighting Controls</t>
  </si>
  <si>
    <t>411017-Lighting - Other Interior lighting - Dual Baseline</t>
  </si>
  <si>
    <t>411018-Lighting - Exterior Lighting Fixtures</t>
  </si>
  <si>
    <t>411019-Lighting - Exterior Lighting Controls</t>
  </si>
  <si>
    <t>411020-Gas - W/H Lg Storage</t>
  </si>
  <si>
    <t>411021-Gas - Boiler Upgrades</t>
  </si>
  <si>
    <t>411022-Gas - Process Other</t>
  </si>
  <si>
    <t>411023-Misc. Custom Electric</t>
  </si>
  <si>
    <t>447260-Lighting - Interior LED</t>
  </si>
  <si>
    <t>447261-Lighting - Other Interior lighting</t>
  </si>
  <si>
    <t>447262-Lighting - Interior Linear Fixtures</t>
  </si>
  <si>
    <t>447263-Motors - Non HVAC Motors (ER)</t>
  </si>
  <si>
    <t>419002-Retrocommissioning</t>
  </si>
  <si>
    <t>408004-Whole Bldg-Peak Demand KW</t>
  </si>
  <si>
    <t>408005-Whole Bldg-Space Heating Therms</t>
  </si>
  <si>
    <t>408006-Whole Bldg-Space Cooling kWh</t>
  </si>
  <si>
    <t>408007-Whole Bldg-Lighting kWh</t>
  </si>
  <si>
    <t>408008-Whole Bldg-Space Cooling Therms</t>
  </si>
  <si>
    <t>408009-Whole Bldg-Indoor Fans kWh</t>
  </si>
  <si>
    <t>408012-Whole Bldg-Heating Rejection kWh</t>
  </si>
  <si>
    <t>408018-Daylighting Systems kWh</t>
  </si>
  <si>
    <t>408021-Interior Lighting Systems kWh</t>
  </si>
  <si>
    <t>408024-HVAC Systems kWh</t>
  </si>
  <si>
    <t>408026-HVAC Systems Therms</t>
  </si>
  <si>
    <t>408028-Low SHGC Glass kWh</t>
  </si>
  <si>
    <t>408031-Refrigeration Systems kWh Supermarket</t>
  </si>
  <si>
    <t>408033-Refrigeration Systems Therm Supermarket</t>
  </si>
  <si>
    <t>408034-Service Hot Water</t>
  </si>
  <si>
    <t>408035-Other Systems kWh</t>
  </si>
  <si>
    <t>408037-Other Systems Therms</t>
  </si>
  <si>
    <t>408044-Whole Bldg-Domestic Hot Water kWh</t>
  </si>
  <si>
    <t>408045-Whole Bldg-Domestic Hot Water Therms</t>
  </si>
  <si>
    <t>402001-Food Service - Hot Food Holding Cabinet-Full-Size</t>
  </si>
  <si>
    <t>WPSDGENRCC0018 Rev0</t>
  </si>
  <si>
    <t>402002-Food Service - Hot Food Holding Cabinet-Three-Quarter-Size</t>
  </si>
  <si>
    <t>402003-Food Service - Hot Food Holding Cabinet-Half-Size</t>
  </si>
  <si>
    <t>402004-Food Service - Commercial Electric Fryer</t>
  </si>
  <si>
    <t>WPSDGENRCC0003 Rev2</t>
  </si>
  <si>
    <t>402005-Food Service - Commercial Gas Fryer</t>
  </si>
  <si>
    <t>402007-Food Service-Commercial Gas Large Vat Fryer, Cooking Efficiency &gt;= 50%</t>
  </si>
  <si>
    <t>WPSDGENRCC0014 Rev2</t>
  </si>
  <si>
    <t>402008-Ice Machines 301-400 - Energy Star</t>
  </si>
  <si>
    <t>WPSDGENRCC0004 Rev2</t>
  </si>
  <si>
    <t>402009-Ice Machines 401-500 - Energy Star</t>
  </si>
  <si>
    <t>402010-Ice Machines 501-1000 - Energy Star</t>
  </si>
  <si>
    <t>402011-Ice Machines 1001-1500 -Energy Star</t>
  </si>
  <si>
    <t>402012-Ice Machines &gt;1500 -Energy Star</t>
  </si>
  <si>
    <t>402013-Ice Machines  101-200 - CEE Tier III</t>
  </si>
  <si>
    <t>402014-Ice Machines 201-300 - CEE Tier III</t>
  </si>
  <si>
    <t>402017-Ice Machines 501-1000 - CEE Tier III</t>
  </si>
  <si>
    <t>402018-Ice Machines 1001-1500 - CEE Tier III</t>
  </si>
  <si>
    <t>402019-Ice Machines &gt;1500 - CEE Tier III</t>
  </si>
  <si>
    <t>402020-Ice Machines 101-200 - Energy Star</t>
  </si>
  <si>
    <t>402021-Ice Machines 201-300 - Energy Star</t>
  </si>
  <si>
    <t>402024-Food Service - Combination Oven-Electric</t>
  </si>
  <si>
    <t>WPSDGENRCC0005 Rev3</t>
  </si>
  <si>
    <t>402025-Food Service - Combination Oven-Gas</t>
  </si>
  <si>
    <t>402026-Food Service - Convection Oven-Electric</t>
  </si>
  <si>
    <t>WPSDGENRCC0006 Rev2</t>
  </si>
  <si>
    <t>402027-Food Service - Convection Oven-Gas</t>
  </si>
  <si>
    <t>402028-Food Service-Commericial Gas Rack Oven- Single, Cooking Efficiency &gt;= 50%</t>
  </si>
  <si>
    <t>WPSDGENRCC0011 Rev2</t>
  </si>
  <si>
    <t>402029-Food Service-Commercial Gas Rack Oven- Double, Cooking Efficiency &gt;= 50%</t>
  </si>
  <si>
    <t>402031-Conveyor Oven lg &gt;25" total conveyor width</t>
  </si>
  <si>
    <t>WPSDGENRCC0015 Rev0</t>
  </si>
  <si>
    <t>402032-Ventilation Control - Retrofit</t>
  </si>
  <si>
    <t>402033-Ventilation Control- New</t>
  </si>
  <si>
    <t>402034-Water Heating - Storage Water Heater minimum .62 EF (Tier I)</t>
  </si>
  <si>
    <t>NG-WtrHt-SmlStrg-Gas-lte75kBtuh-50G-0p62EF</t>
  </si>
  <si>
    <t>402037-Heating - Space Heating Boilers - Large</t>
  </si>
  <si>
    <t>WPSDGENRHC1061 Rev0</t>
  </si>
  <si>
    <t>402038-Water Heating -Commercial Boiler</t>
  </si>
  <si>
    <t>402039-Water Heating -Instantaneous - Gas &lt;=200MBtuh</t>
  </si>
  <si>
    <t>NG-WtrHt-SmlInst-Gas-lte75kBtuh-lt2G-0p82EF</t>
  </si>
  <si>
    <t>402040-Water Heating -Instantaneous -Gas &gt;200MBtuh</t>
  </si>
  <si>
    <t>NG-WtrHt-LrgInst-Gas-gt200kBtuh-0p85Et</t>
  </si>
  <si>
    <t>402044-Water Heating -Direct Contact Water Heater &gt;300 Mbtuh</t>
  </si>
  <si>
    <t>NG-WtrHt-LrgInst-Gas-gt200kBtuh-0p90Et</t>
  </si>
  <si>
    <t>402045-Tank Insulation - High Temperature Applic. (LF) 1 in</t>
  </si>
  <si>
    <t>WPSDGENRWH1202 Rev0</t>
  </si>
  <si>
    <t>402046-Tank Insulation - High Temperature Applic. (LF) 2 in</t>
  </si>
  <si>
    <t>402052-Steam Trap Replacement - Industrial &lt;= 15 psig, Commercial 12-24 hrs/day</t>
  </si>
  <si>
    <t>WPSDGENRWH0010 Rev0</t>
  </si>
  <si>
    <t>402054-Lighting - Remove 2 Ft T-8 (De-Lamp)</t>
  </si>
  <si>
    <t>WPSDGENRLG0022-1</t>
  </si>
  <si>
    <t>402057-A/C - Reflective Window Film Coastal</t>
  </si>
  <si>
    <t>D03-020</t>
  </si>
  <si>
    <t>402058-A/C - Reflective Window Film Inland</t>
  </si>
  <si>
    <t>402060-Motors - VFD - HVAC Fans (per Hp)</t>
  </si>
  <si>
    <t>D03-051</t>
  </si>
  <si>
    <t>402064-Low Flow Showerhead</t>
  </si>
  <si>
    <t>402065-Software Plug Load Sensors</t>
  </si>
  <si>
    <t>Software Plugload Sensor.doc</t>
  </si>
  <si>
    <t>402066-High Efficiency Copier</t>
  </si>
  <si>
    <t>DEER2005</t>
  </si>
  <si>
    <t>402067-Refrigerator - Early Replacement</t>
  </si>
  <si>
    <t>402135-Food Service - Steamer-Electric</t>
  </si>
  <si>
    <t>WPSDGENRCC0001 Rev3</t>
  </si>
  <si>
    <t>402136-Food Service - Steamer-Gas</t>
  </si>
  <si>
    <t>402139-Lighting - 4 Ft T12 to 28W  T-8 with RLO</t>
  </si>
  <si>
    <t>WPSDGENRLG0013-5</t>
  </si>
  <si>
    <t>402140-Lighting - 8 Ft T-8 with Elec. Ballast</t>
  </si>
  <si>
    <t>WPSDGENRLG0013-4</t>
  </si>
  <si>
    <t>402141-Lighting - Cold Cathode Fluorescent Lamp</t>
  </si>
  <si>
    <t>WPSDGENRSH001 Rev0</t>
  </si>
  <si>
    <t>402142-Lighting - Remove 3 Ft T-8 (De-Lamp)</t>
  </si>
  <si>
    <t>WPSDGENRLG0022-2</t>
  </si>
  <si>
    <t>402145-Lighting - Screw in 14-26 Watt Reflector Lamp</t>
  </si>
  <si>
    <t>Com-Lighting-InGen_CFLratio0357_CFLscw-15w</t>
  </si>
  <si>
    <t>402147-Lighting- Ceramic Metal Halide Fixture</t>
  </si>
  <si>
    <t>WPSDGENRLG0007-1</t>
  </si>
  <si>
    <t>402148-Lighting-Wall or Ceiling-mounted Lighting Sensor &gt;= 500 watts</t>
  </si>
  <si>
    <t>WPSDGENRLG0016-1</t>
  </si>
  <si>
    <t>402149-Refrigeration - Efficient Evap Fan Motor Permanent-Split Capacitor (PSC) Motor</t>
  </si>
  <si>
    <t>CGro0775GEDFM, CGro0785GEDFM, CGro1075GEDFM &amp; CGro1085GEDFM</t>
  </si>
  <si>
    <t>402152-Refrigeration - New Refrigeration Case w/Doors-Low Temperature Case</t>
  </si>
  <si>
    <t>WPSDGENRRN0010 Rev0</t>
  </si>
  <si>
    <t>402153-Refrigeration - New Refrigeration Case w/Doors-Medium Temperature Case</t>
  </si>
  <si>
    <t>D03-206</t>
  </si>
  <si>
    <t>402155-Refrigeration - Night Covers for Display Cases Low Temp</t>
  </si>
  <si>
    <t>WPSDGENRRN0005 Rev0</t>
  </si>
  <si>
    <t>402157-Refrigeration - Special Doors with Low/No ASH on Low Temp Display Case</t>
  </si>
  <si>
    <t>402160-Food Service - Glass-Door Reach In Freezer 15-29'</t>
  </si>
  <si>
    <t>402165-Food Service - Glass-Door Reach In Refrigerator 30-49'</t>
  </si>
  <si>
    <t>402166-Food Service - Solid-Door Reach In Freezer &lt;15'</t>
  </si>
  <si>
    <t>402167-Food Service - Solid-Door Reach In Freezer &gt;50'</t>
  </si>
  <si>
    <t>402168-Food Service - Solid-Door Reach In Freezer 15-29'</t>
  </si>
  <si>
    <t>402169-Food Service - Solid-Door Reach In Freezer 30-49'</t>
  </si>
  <si>
    <t>402170-Food Service - Solid-Door Reach In Refrigerator &lt;15'</t>
  </si>
  <si>
    <t>402172-Food Service - Solid-Door Reach In Refrigerator 15-29'</t>
  </si>
  <si>
    <t>402173-Food Service - Solid-Door Reach In Refrigerator 30-49'</t>
  </si>
  <si>
    <t>402175-Lighting - Exterior Compact Fluorescent Fixture &lt;=70 watts</t>
  </si>
  <si>
    <t>WPSDGENRLG0006 Rev3</t>
  </si>
  <si>
    <t>402176-Lighting - Exterior Induction Fixture &lt;=100 watts</t>
  </si>
  <si>
    <t>WPSDGENRLG0003 Rev3</t>
  </si>
  <si>
    <t>402177-Lighting - Exterior Induction Fixture &lt;=120 watts</t>
  </si>
  <si>
    <t>402178-Lighting - Exterior Induction Fixture &lt;=180 watts</t>
  </si>
  <si>
    <t>402179-Lighting - Exterior Induction Fixture &lt;=250 watts</t>
  </si>
  <si>
    <t>402180-Lighting - Exterior Induction Fixture &lt;=70 watts</t>
  </si>
  <si>
    <t>402181-Lighting - Exterior Pulse Start/Ceramic Metal Halide Fixtures &lt;=100 watts</t>
  </si>
  <si>
    <t>402182-Lighting - Exterior Pulse Start/Ceramic Metal Halide Fixtures &lt;=125 watts</t>
  </si>
  <si>
    <t>402183-Lighting - Exterior Pulse Start/Ceramic Metal Halide Fixtures &lt;=175 watts</t>
  </si>
  <si>
    <t>402184-Lighting - Exterior Pulse Start/Ceramic Metal Halide Fixtures &lt;=250 watts</t>
  </si>
  <si>
    <t>402185-Lighting - Exterior Pulse Start/Ceramic Metal Halide Fixtures &lt;=70 watts</t>
  </si>
  <si>
    <t>402186-Lighting - Exterior Pulse Start/Ceramic Metal Halide Fixtures &lt;=750 watts</t>
  </si>
  <si>
    <t>402187-Lighting - Interior Compact Fluorescent Fixture &lt;=128 watts</t>
  </si>
  <si>
    <t>402188-Lighting - Interior Compact Fluorescent Fixture &lt;=192 watts</t>
  </si>
  <si>
    <t>402191-Lighting - Interior Compact Fluorescent Fixture &lt;=70 watts</t>
  </si>
  <si>
    <t>SDGE WPNRLG0006-2</t>
  </si>
  <si>
    <t>402192-Lighting - Interior Induction Fixture &lt;=120 watts</t>
  </si>
  <si>
    <t>WPSDGENRLG0002-2</t>
  </si>
  <si>
    <t>402193-Lighting - Interior Induction Fixture &lt;=180 watts</t>
  </si>
  <si>
    <t>WPSDGENRLG0002-3</t>
  </si>
  <si>
    <t>402194-Lighting - Interior Induction Fixture &lt;=250watts</t>
  </si>
  <si>
    <t>WPSDGENRLG0002-4</t>
  </si>
  <si>
    <t>402197-Lighting - Interior Linear Fluorescent Fixture &lt;=128 watts replacing 101-175 Watts</t>
  </si>
  <si>
    <t>WPSDGENRLG0044 Rev3</t>
  </si>
  <si>
    <t>402198-Lighting - Interior Linear Fluorescent Fixture &lt;=192 watts replacing 176-399 Watts</t>
  </si>
  <si>
    <t>WPSDGENRLG0044-4</t>
  </si>
  <si>
    <t>402199-Lighting - Interior Linear Fluorescent Fixture &lt;=244 watts replacing 400 Watts (Tier 1)</t>
  </si>
  <si>
    <t>Com-Lighting-InGen_MV-455w_PSMH-365w_T5-46in-234w</t>
  </si>
  <si>
    <t>402200-Lighting - Interior Linear Fluorescent Fixture &lt;=600 watts replacing &gt;=400 Watts (Tier 1)</t>
  </si>
  <si>
    <t>Com-Lighting-InGen_MV-780w_PSMH-456w_T5-46in-351w</t>
  </si>
  <si>
    <t>402201-Lighting - Interior Linear Fluorescent Fixture &lt;=64 watts replacing &lt;=100 Watts</t>
  </si>
  <si>
    <t>WPSDGENRLG0044-6</t>
  </si>
  <si>
    <t>402202-Lighting - Interior Linear Fluorescent Fixture 245-360 watts replacing 400 Watts (Tier 2)</t>
  </si>
  <si>
    <t>WPSDGENRLG0044-3</t>
  </si>
  <si>
    <t>402205-Lighting - Interior Pulse Start/Ceramic Metal Halide Fixtures &lt;=250 watts</t>
  </si>
  <si>
    <t>WPSDGENRLG0002 Rev3</t>
  </si>
  <si>
    <t>402206-Lighting - Interior Pulse Start/Ceramic Metal Halide Fixtures &lt;=600 watts Tier I</t>
  </si>
  <si>
    <t>402207-Lighting - Interior Pulse Start/Ceramic Metal Halide Fixtures &lt;=70 watts</t>
  </si>
  <si>
    <t>402216-Lighting - LED Channel Signage Outdoor &gt;2 feet Retrofit</t>
  </si>
  <si>
    <t>WPSDGENRLG0021 Rev1</t>
  </si>
  <si>
    <t>402217-Lighting - Occupancy Sensor - High-Bay Sensor &lt;12'</t>
  </si>
  <si>
    <t>WPSDGENRLG0016-3</t>
  </si>
  <si>
    <t>402218-Lighting - Occupancy Sensor - High-Bay Sensor &gt;=12'</t>
  </si>
  <si>
    <t>WPSDGENRLG0016-2</t>
  </si>
  <si>
    <t>402220-Lighting - Occupancy Sensor - Wallbox Lighting Sensor</t>
  </si>
  <si>
    <t>402221-Lighting - T8 to 4ft 25 Watt Lamp</t>
  </si>
  <si>
    <t>WPSDGENRLG120-1</t>
  </si>
  <si>
    <t>402222-Lighting - T8 to 4ft 28 Watt Lamp</t>
  </si>
  <si>
    <t>WPSDGENRLG120-2</t>
  </si>
  <si>
    <t>402223-Motors - Premium Efficiency Motors 1 HP</t>
  </si>
  <si>
    <t>CALC00AVMOT02</t>
  </si>
  <si>
    <t>402226-Motors - Premium Efficiency Motors 100 HP</t>
  </si>
  <si>
    <t>CALC00AVMOT08</t>
  </si>
  <si>
    <t>402228-Motors - Premium Efficiency Motors 15 HP</t>
  </si>
  <si>
    <t>CALC00AVMOT04</t>
  </si>
  <si>
    <t>402231-Motors - Premium Efficiency Motors 20 HP</t>
  </si>
  <si>
    <t>CALC00AVMOT05</t>
  </si>
  <si>
    <t>402234-Motors - Premium Efficiency Motors 3 HP</t>
  </si>
  <si>
    <t>402240-Motors - Premium Efficiency Motors 7.5 HP</t>
  </si>
  <si>
    <t>402241-Motors - Premium Efficiency Motors 75 HP</t>
  </si>
  <si>
    <t>402242-Pipe Insulation - High Pressure (&gt;=15 psi) Steam Applic. &gt;=1 in. Dry Cleaner Only</t>
  </si>
  <si>
    <t>402243-Pipe Insulation - Hot Water Applic. &lt;1 in.</t>
  </si>
  <si>
    <t>402244-Pipe Insulation - Hot Water Applic. &gt;=1 in.</t>
  </si>
  <si>
    <t>402247-Refrigeration - Efficient Evap Fan Motor Electronically Commutated Motor (ECM) Display Case</t>
  </si>
  <si>
    <t>402248-Refrigeration - Efficient Evap Fan Motor Electronically Commutated Motor (ECM) Walk In</t>
  </si>
  <si>
    <t>402249-Refrigeration - Insulate Bare Suction Pipes</t>
  </si>
  <si>
    <t>WPSDGENRRN1000 Rev0</t>
  </si>
  <si>
    <t>402256-Refrigeration - Food Service -Evaporator Fan Controller for Walk-In Coolers</t>
  </si>
  <si>
    <t>402258-Lighting - Exterior LED Fixtures &lt;=110 watts</t>
  </si>
  <si>
    <t>WPSDGENRLG0181 Rev1</t>
  </si>
  <si>
    <t>402259-Lighting - Exterior LED Fixtures &lt;=192watts</t>
  </si>
  <si>
    <t>402260-Lighting - Exterior LED Fixtures &lt;=350 watts</t>
  </si>
  <si>
    <t>402261-Lighting - Exterior LED Fixtures &lt;=80 watts</t>
  </si>
  <si>
    <t>402263-Lighting - Interior LED Fixtures &lt;=130 watts</t>
  </si>
  <si>
    <t>WPSDGENRL0080-1</t>
  </si>
  <si>
    <t>402266-Lighting - LED System &lt;=15 watts Surface/Pendant/Recessed Down Lighting</t>
  </si>
  <si>
    <t>WPSDGENRLG0196-1</t>
  </si>
  <si>
    <t>402268-Lighting - Linear LED Systems (T12 Basecase)</t>
  </si>
  <si>
    <t>WPSDGENRL0081 Rev2</t>
  </si>
  <si>
    <t>402269-Lighting - Linear LED Systems (T8 Basecase)</t>
  </si>
  <si>
    <t>WPSDGENRL0081-1</t>
  </si>
  <si>
    <t>402270-Lighting - Premium Tier 5' Case Door</t>
  </si>
  <si>
    <t>WPSDGENRLG0082 Rev1</t>
  </si>
  <si>
    <t>402271-Lighting - Premium Tier 6' Case Door</t>
  </si>
  <si>
    <t>402284-Lighting - Integrated Ballast Ceramic Metal Halide PAR Lamps &lt;=25 watts</t>
  </si>
  <si>
    <t>402402-Heating - Greenhouse Heat Curtain</t>
  </si>
  <si>
    <t>Grnhs-Shell-Tcurt_to_LIR_Tcurt</t>
  </si>
  <si>
    <t>402403-Heating - Infrared Film for Greenhouse</t>
  </si>
  <si>
    <t>Grnhs-Shell-ThermCurt</t>
  </si>
  <si>
    <t>402407-Pipe Insulation - Medium pressure steam &lt;=15 psi &lt; 1" pipe</t>
  </si>
  <si>
    <t>402408-Pipe Insulation - Medium pressure steam &gt;15 psi &gt;= 1" pipe</t>
  </si>
  <si>
    <t>402409-Lighting - T8 to 4ft 25 Watt Lamp &amp; Ballast</t>
  </si>
  <si>
    <t>WPSDGENRLG0013-7</t>
  </si>
  <si>
    <t>402410-Lighting - T8 to 4ft 28 Watt Lamp &amp; Ballast</t>
  </si>
  <si>
    <t>WPSDGENRLG0013-6</t>
  </si>
  <si>
    <t>402411-Lighting - Remove 4 Ft T-8 (De-Lamp 32W)</t>
  </si>
  <si>
    <t>402412-Finned-Bottom Stock Pot (Downstream)</t>
  </si>
  <si>
    <t>WPSDGENRCC0017 Rev0</t>
  </si>
  <si>
    <t>402423-A-lamps: 41-100 watts existing, up to 30 watts LED A-lamp</t>
  </si>
  <si>
    <t>WPSDGENRLG0106-15</t>
  </si>
  <si>
    <t>402425-MR 16: 36-50 watts existing, 5 watts to 10 watts LED MR 16</t>
  </si>
  <si>
    <t>WPSDGENRLG0106 Rev1</t>
  </si>
  <si>
    <t>402427-PAR 30: 51-75 watts existing, 10 watts to 21 watts LED PAR 30</t>
  </si>
  <si>
    <t>402429-PAR 38: 51-90 watts existing, 11 watts to 25 watts LED PAR 38</t>
  </si>
  <si>
    <t>416171-Pkg AC &lt;65k Single Phase SEER = 14.0 ER-Rebate</t>
  </si>
  <si>
    <t>NE-HVAC-airAC-Pkg-lt65kBtuh-14p0seer</t>
  </si>
  <si>
    <t>416183-Pkg AC &lt;65k Three Phase SEER = 15.0 or 12.5 EER-Rebate</t>
  </si>
  <si>
    <t>NE-HVAC-airAC-Pkg-lt65kBtuh3phs-14p0seer</t>
  </si>
  <si>
    <t>416187-Pkg AC &lt;65k Single Phase SEER = 16.0 or 13 EER - ER-Rebate</t>
  </si>
  <si>
    <t>416189-Pkg AC &lt;65k Three Phase SEER = 15.0 or 12.5 EER - ER-Rebate</t>
  </si>
  <si>
    <t>416193-Pkg HP &lt;65k Single Phase SEER = 14.0 ER-Rebate</t>
  </si>
  <si>
    <t>NE-HVAC-airHP-Pkg-lt65kBtuh-14p0seer-8p6hspf</t>
  </si>
  <si>
    <t>416200-Pkg AC 135-239k EER=11.5 ER-UP Stream</t>
  </si>
  <si>
    <t>NE-HVAC-airAC-SpltPkg-135to239kBtuh-11p5eer</t>
  </si>
  <si>
    <t>416201-Pkg AC 135-239k EER=11.5 ER-Rebate</t>
  </si>
  <si>
    <t>416204-Pkg AC 135-239k EER=12.0 ER-Rebate</t>
  </si>
  <si>
    <t>NE-HVAC-airAC-SpltPkg-135to239kBtuh-12p0eer</t>
  </si>
  <si>
    <t>416227-Pkg AC 90-134k EER=12.0 ER-Rebate</t>
  </si>
  <si>
    <t>NE-HVAC-airAC-SpltPkg-90to134kBtuh-12p0eer</t>
  </si>
  <si>
    <t>416281-Packaged Terminal AC 7-15k ER-Rebate</t>
  </si>
  <si>
    <t>D03-099 H.E. Package Terminal A/C  7k-15k</t>
  </si>
  <si>
    <t>416287-Packaged Terminal HP 7-15k ER-Rebate</t>
  </si>
  <si>
    <t>D03-101 H.E. Package Terminal HP  7k-15k</t>
  </si>
  <si>
    <t>416291-Comb Condenser Fan Coil-DI</t>
  </si>
  <si>
    <t>WPSDGENRHC1040 Rev0</t>
  </si>
  <si>
    <t>416359-PTAC/PTHP Controllers EMS-DI</t>
  </si>
  <si>
    <t>workpaper</t>
  </si>
  <si>
    <t>416361-PTAC/PTHP Controllers ACC-DI</t>
  </si>
  <si>
    <t>416363-Amana PTAC/PTHP Controllers EMS-DI</t>
  </si>
  <si>
    <t>416384-Commercial Condenser Coil Cleaning  (Typical Unit)</t>
  </si>
  <si>
    <t>WPSDGENRHC1020 Rev0</t>
  </si>
  <si>
    <t>416399-Economizer Repair - (Typical Unit)</t>
  </si>
  <si>
    <t>D03-060</t>
  </si>
  <si>
    <t>416404-Commercial Evaporator Coil Cleaning - Savings Only 2012</t>
  </si>
  <si>
    <t>WPSDGENRHC1010 Rev0</t>
  </si>
  <si>
    <t>416409-RCA Inc Refr Chg</t>
  </si>
  <si>
    <t>Com-RefrigCharge-wtd</t>
  </si>
  <si>
    <t>416450-Quality Installation - Early Retirement Savings</t>
  </si>
  <si>
    <t>NE-HVAC-airAC-Pkg-lt65kBtuh-13p0seer</t>
  </si>
  <si>
    <t>428002-Small Pkg AC,  increase refrigerant charge from typical under-charge to factory specified level</t>
  </si>
  <si>
    <t>NE-HVAC-RefChg-Inc-typ</t>
  </si>
  <si>
    <t>428003-Small Pkg AC, increase refrigerant charge from high under-charge to factory specified level</t>
  </si>
  <si>
    <t>NE-HVAC-RefChg-Inc-high</t>
  </si>
  <si>
    <t>428004-Small Pkg AC, decrease refrigerant charge from typical over-charge to factory specified level</t>
  </si>
  <si>
    <t>NE-HVAC-RefChg-Dec-typ</t>
  </si>
  <si>
    <t>428005-Small Pkg AC, decrease refrigerant charge from high over-charge to factory specified level</t>
  </si>
  <si>
    <t>NE-HVAC-RefChg-Dec-High</t>
  </si>
  <si>
    <t>428006-Replaced refrig. line insulation (A/C)</t>
  </si>
  <si>
    <t>428008-Cleaned Condenser Coil</t>
  </si>
  <si>
    <t>428009-Cleaned Evap. Coil</t>
  </si>
  <si>
    <t>428010-Checked and re-positioned outside air dampers</t>
  </si>
  <si>
    <t>428012-Straighten Condenser Coil Fins</t>
  </si>
  <si>
    <t>428013-Duct Seal Testing</t>
  </si>
  <si>
    <t>Avg-wSDGE-vEx-bCA-eMS-mNB-HVAC-DuctSeal-low</t>
  </si>
  <si>
    <t>428014-Replaced air filter</t>
  </si>
  <si>
    <t>WPSDGENRHC1030 Rev0</t>
  </si>
  <si>
    <t>428015-Replaced hot water line insulation (electric)</t>
  </si>
  <si>
    <t>WPSDGENRWH1200 Rev0</t>
  </si>
  <si>
    <t>428016-Replaced hot water line insulation (gas)</t>
  </si>
  <si>
    <t>428018-Boiler Cleaning - Laundry Dry Cleaners (Gas)</t>
  </si>
  <si>
    <t>WPSDGENRWH1100 Rev0</t>
  </si>
  <si>
    <t>428019-Super Low Flow Showerhead</t>
  </si>
  <si>
    <t>428020-Super Low Flow Batheroom Aerator</t>
  </si>
  <si>
    <t>428021-Cleaned Condenser Coil for Refrigeration Unit Serving Walkins</t>
  </si>
  <si>
    <t>428022-Cleaned Condenser Coil Refrigeration Unit Serving Reach-ins</t>
  </si>
  <si>
    <t>428023-Suction Line Insulation for Walk-In Refrigeration Units</t>
  </si>
  <si>
    <t>428025-Refrigeration - Evap. Fan ECM, Display Case Cooler</t>
  </si>
  <si>
    <t>428027-Refrigeration - Efficient Evap Fan (ECM) Walk In Cooler</t>
  </si>
  <si>
    <t>428029-Refrigeration - Night Covers for Display Cases Med Temp</t>
  </si>
  <si>
    <t>428030-Refrigeration - Anti-Sweat Heater Controls</t>
  </si>
  <si>
    <t>WPSCNRRN0009.0 - Anti-Sweat Heat (ASH) Controls</t>
  </si>
  <si>
    <t>428031-Refrigeration - Food Service -Auto Closer for Main Cooler Doors</t>
  </si>
  <si>
    <t>CGro0775GMCAC, CGro0785GMCAC, CGro1075GMCAC &amp; CGro1085GMCAC - weighted</t>
  </si>
  <si>
    <t>428032-Refrigeration - Food Service -Auto Closer for Main Freezer Doors</t>
  </si>
  <si>
    <t>CGro0775GMFAC, CGro0785GMFAC, CGro1075GMFAC &amp; CGro1085GMFAC - weighted</t>
  </si>
  <si>
    <t>428033-Refrigeration - Vending Machine Controller</t>
  </si>
  <si>
    <t>428035-CFL, 15W lamp, Integral or Modular, Tube or Spiral or Flood</t>
  </si>
  <si>
    <t>428036-CFL, 20W lamp, Integral or Modular, Tube or Spiral or Flood</t>
  </si>
  <si>
    <t>Com-Lighting-InGen_CFLratio0357_CFLscw-20w</t>
  </si>
  <si>
    <t>428037-CFL,  7W lamp, Integral or Modular, Tube or Spiral or Flood</t>
  </si>
  <si>
    <t>Com-Lighting-InGen_CFLratio0357_CFLscw-7w</t>
  </si>
  <si>
    <t>428038-CFL,  9W lamp, Integral or Modular, Tube or Spiral or Flood</t>
  </si>
  <si>
    <t>Com-Lighting-InGen_CFLratio0357_CFLscw-9w</t>
  </si>
  <si>
    <t>428039-CFL, 11W lamp, Integral or Modular, Tube or Spiral or Flood</t>
  </si>
  <si>
    <t>Com-Lighting-InGen_CFLratio0357_CFLscw-11w</t>
  </si>
  <si>
    <t>428040-CFL, 13W lamp, Integral or Modular, Tube or Spiral or Flood</t>
  </si>
  <si>
    <t>Com-Lighting-InGen_CFLratio0357_CFLscw-13w</t>
  </si>
  <si>
    <t>428041-CFL, 16W lamp, Integral or Modular, Tube or Spiral or Flood</t>
  </si>
  <si>
    <t>Com-Lighting-InGen_CFLratio0357_CFLscw-16w</t>
  </si>
  <si>
    <t>428042-CFL, 17W lamp, Integral or Modular, Tube or Spiral or Flood</t>
  </si>
  <si>
    <t>Com-Lighting-InGen_CFLratio0357_CFLscw-17w</t>
  </si>
  <si>
    <t>428043-CFL, 18W lamp, Integral or Modular, Tube or Spiral or Flood</t>
  </si>
  <si>
    <t>Com-Lighting-InGen_CFLratio0357_CFLscw-18w</t>
  </si>
  <si>
    <t>428044-CFL, 23W lamp, Integral or Modular, Tube or Spiral or Flood</t>
  </si>
  <si>
    <t>Com-Lighting-InGen_CFLratio0357_CFLscw-23w</t>
  </si>
  <si>
    <t>428045-CFL, 25W lamp, Integral or Modular, Tube or Spiral or Flood</t>
  </si>
  <si>
    <t>Com-Lighting-InGen_CFLratio0357_CFLscw-25w</t>
  </si>
  <si>
    <t>428046-CFL, 28W lamp, Integral or Modular, Tube or Spiral or Flood</t>
  </si>
  <si>
    <t>Com-Lighting-InGen_CFLratio0357_CFLscw-28w</t>
  </si>
  <si>
    <t>428056-CFL, 14W  w/Reflector</t>
  </si>
  <si>
    <t>428057-CFL, 18W  w/Reflector</t>
  </si>
  <si>
    <t>428058-CFL, 23W w/Reflector</t>
  </si>
  <si>
    <t>428059-CFL, 13W Globe (dimmable,Reflective)</t>
  </si>
  <si>
    <t>428060-CF Hardwired Fixture 28W</t>
  </si>
  <si>
    <t>428061-Lighting - Standard Tier 5' Case Door</t>
  </si>
  <si>
    <t>428062-Lighting - Standard Tier 6' Case Door</t>
  </si>
  <si>
    <t>428066-LED OPEN Sign Replacing Neon OPEN Sign</t>
  </si>
  <si>
    <t xml:space="preserve">Avg-wSDGE-vN5-bCA-eMS-mNE-ILtg-Exit-Rpl-20wxInc40w-2wxLEDEl9w - used as proxy </t>
  </si>
  <si>
    <t>428069-Lighting - Occupancy Sensor - Wall/Ceiling Mounted Lighting Sensor</t>
  </si>
  <si>
    <t>WPSDGENRLG0016-5</t>
  </si>
  <si>
    <t>428071-Lighting - 2 Ft 4th Gen. T-8 with Elec. Ballast (1 Lamp)</t>
  </si>
  <si>
    <t>428072-Lighting - 3 Ft 4th Gen. T-8 with Elec. Ballast (1 Lamp)</t>
  </si>
  <si>
    <t>428073-Lighting - 4 Ft 4th Gen. T-8 with Elec. Ballast (1 Lamp)</t>
  </si>
  <si>
    <t>428074-Lighting - 4 Ft 4th Gen. T-8 with Elec. Ballast (2-Lamp)</t>
  </si>
  <si>
    <t>428075-Lighting - 4 Ft 2nd Gen. T-8 with Elec. Ballast (3-Lamp)</t>
  </si>
  <si>
    <t>Com-Lighting-InGen_T12-48in-102w_T8-48in-93w-B_T8-48in-78w-B</t>
  </si>
  <si>
    <t>428076-Lighting - 4 Ft 2nd Gen. T-8 with Elec. Ballast (4-Lamp)</t>
  </si>
  <si>
    <t>Com-Lighting-InGen_T12-48in-144w-A_T8-48in-118w-B_T8-48in-102w-B</t>
  </si>
  <si>
    <t>428077-Lighting - T8 to 4ft 28 Watt Lamp &amp; Ballast (1 Lamp)</t>
  </si>
  <si>
    <t>WPSDGENRLG0013-14</t>
  </si>
  <si>
    <t>428078-Lighting - T8 to 4ft 28 Watt Lamp &amp; Ballast (2 Lamp)</t>
  </si>
  <si>
    <t>WPSDGENRLG0013-15</t>
  </si>
  <si>
    <t>428079-Lighting - T8 to 4ft 28 Watt Lamp &amp; Ballast (3 Lamp)</t>
  </si>
  <si>
    <t>WPSDGENRLG0013-16</t>
  </si>
  <si>
    <t>428080-Lighting - T8 to 4ft 28 Watt Lamp &amp; Ballast (4 Lamp)</t>
  </si>
  <si>
    <t>WPSDGENRLG0013-17</t>
  </si>
  <si>
    <t>428081-4-foot (4-lamp) - (2) 48in (2) Premium Instant Start Ballast - Reduced Light Ouput w/Reflector T8 LF</t>
  </si>
  <si>
    <t>WPSDGENRLG0013-22</t>
  </si>
  <si>
    <t>428083-4-foot  (6-lamp)</t>
  </si>
  <si>
    <t>Com-Lighting-InGen_T12-96in-210w_T8-48in-182w-A_T8-48in-156w-B</t>
  </si>
  <si>
    <t>428084-FL, (1) 96in, T8 lamp, IS EB, RLO (BF&lt;.85), Tandem 2 Lamp Ballast, Lumens=4152, W/fixt=49 (Retrofit)</t>
  </si>
  <si>
    <t>Com-Lighting-InGen_T12-96in-62w-A_T8-96in-55w_T8-96in-49w</t>
  </si>
  <si>
    <t>428085-FL, (2) 96in, T8 lamp, IS EB, RLO (BF&lt;0.85), Lumens=8304, W/fixt=98 (Retrofit)</t>
  </si>
  <si>
    <t>Com-Lighting-InGen_T12-96in-123w-A_T8-96in-109w_T8-96in-98w</t>
  </si>
  <si>
    <t>428086-FL, (4) 46in, T5HO lamp, (2) Programmed Start Ballast, (BF: 1.00), Lumens=19000, W/fixt=234 (Replace)</t>
  </si>
  <si>
    <t>428087-FL, (6) 46in, T5HO lamp, (3) Programmed Start Ballast, (BF: 1.00), Lumens=28500, W/fixt=351 (Replace, code reference)</t>
  </si>
  <si>
    <t>Com-Lighting-InGen_PSMH-456w_PSMH-456w_T5-46in-351w</t>
  </si>
  <si>
    <t>428089-Suction Line Insulation for Walk-In Freezer Units</t>
  </si>
  <si>
    <t>428092-Lighting - T8 to 4ft 25 Watt Lamp &amp; Ballast (2 Lamp)</t>
  </si>
  <si>
    <t>WPSDGENRLG0013-19</t>
  </si>
  <si>
    <t>428093-Lighting - T8 to 4ft 25 Watt Lamp &amp; Ballast (4 Lamp)</t>
  </si>
  <si>
    <t>WPSDGENRLG0013-21</t>
  </si>
  <si>
    <t>428094-4-foot (3-lamp) T8 to 28 Watt lamps (2 lamp) and (1) HLO ballast</t>
  </si>
  <si>
    <t>428095-4-foot (4-lamp) T8 to 32 Watt lamps (2 lamp) and (1) HLO ballast</t>
  </si>
  <si>
    <t>440005-Lighting - Exterior Linear Fl. Lighting</t>
  </si>
  <si>
    <t>440006-Lighting - Exterior Pulse Start MH</t>
  </si>
  <si>
    <t>440008-Lighting - Exterior Induction</t>
  </si>
  <si>
    <t>440009-Lighting - Exterior LED</t>
  </si>
  <si>
    <t>440010-Lighting - Interior Pulse Start MH</t>
  </si>
  <si>
    <t>440012-Lighting - Interior LED - Dual Baseline</t>
  </si>
  <si>
    <t>441982-HVAC - Split &amp; Packaged A/C units</t>
  </si>
  <si>
    <t>441983-HVAC - Chiller</t>
  </si>
  <si>
    <t>441984-HVAC - VFD</t>
  </si>
  <si>
    <t>441985-HVAC - Non Conditioned Space Ventilation</t>
  </si>
  <si>
    <t>441986-HVAC - Controls/Controlling Equipment</t>
  </si>
  <si>
    <t>441987-HVAC - Energy Mgmt. System</t>
  </si>
  <si>
    <t>441988-HVAC - Other HVAC</t>
  </si>
  <si>
    <t>441989-Refrigeration - Compressor and Condenser Upgrades</t>
  </si>
  <si>
    <t>441990-Refrigeration - Insulation</t>
  </si>
  <si>
    <t>441991-Refrigeration - Other Refrigeration</t>
  </si>
  <si>
    <t>441992-Motors - Non HVAC Motors (ROB)</t>
  </si>
  <si>
    <t>441993-Lighting - Interior Linear Fixtures - Dual Baseline</t>
  </si>
  <si>
    <t>441994-Lighting - Interior CF Fixtures</t>
  </si>
  <si>
    <t>441996-Lighting - Interior CFLs</t>
  </si>
  <si>
    <t>441997-Lighting - Interior Lighting Controls</t>
  </si>
  <si>
    <t>441998-Lighting - Other Interior lighting - Dual Baseline</t>
  </si>
  <si>
    <t>441999-Lighting - Exterior Lighting Fixtures</t>
  </si>
  <si>
    <t>442000-Lighting - Exterior Lighting Controls</t>
  </si>
  <si>
    <t>442001-Gas - W/H Lg Storage</t>
  </si>
  <si>
    <t>442002-Gas - Boiler Upgrades</t>
  </si>
  <si>
    <t>442003-Gas - Process Other</t>
  </si>
  <si>
    <t>442004-Misc. Custom Electric</t>
  </si>
  <si>
    <t>454523-Lighting - Interior LED</t>
  </si>
  <si>
    <t>454524-Lighting - Other Interior lighting</t>
  </si>
  <si>
    <t>454525-Lighting - Interior Linear Fixtures</t>
  </si>
  <si>
    <t>454526-Motors - Non HVAC Motors (ER)</t>
  </si>
  <si>
    <t>444951-Food Service - Hot Food Holding Cabinet-Three-Quarter-Size</t>
  </si>
  <si>
    <t>444954-Food Service - Commercial Gas Fryer</t>
  </si>
  <si>
    <t>444956-Food Service-Commercial Gas Large Vat Fryer, Cooking Efficiency &gt;= 50%</t>
  </si>
  <si>
    <t>444957-Ice Machines 301-400 - Energy Star</t>
  </si>
  <si>
    <t>444960-Ice Machines 1001-1500 -Energy Star</t>
  </si>
  <si>
    <t>444963-Ice Machines 201-300 - CEE Tier III</t>
  </si>
  <si>
    <t>444967-Ice Machines 1001-1500 - CEE Tier III</t>
  </si>
  <si>
    <t>444974-Food Service - Combination Oven-Gas</t>
  </si>
  <si>
    <t>444975-Food Service - Convection Oven-Electric</t>
  </si>
  <si>
    <t>444976-Food Service - Convection Oven-Gas</t>
  </si>
  <si>
    <t>444980-Conveyor Oven lg &gt;25" total conveyor width</t>
  </si>
  <si>
    <t>444983-Water Heating - Storage Water Heater minimum .62 EF (Tier I)</t>
  </si>
  <si>
    <t>444986-Heating - Space Heating Boilers - Large</t>
  </si>
  <si>
    <t>444988-Water Heating -Instantaneous - Gas &lt;=200MBtuh</t>
  </si>
  <si>
    <t>444993-Water Heating -Direct Contact Water Heater &gt;300 Mbtuh</t>
  </si>
  <si>
    <t>444994-Tank Insulation - High Temperature Applic. (LF) 1 in</t>
  </si>
  <si>
    <t>444995-Tank Insulation - High Temperature Applic. (LF) 2 in</t>
  </si>
  <si>
    <t>445001-Steam Trap Replacement - Industrial &lt;= 15 psig, Commercial 12-24 hrs/day</t>
  </si>
  <si>
    <t>445003-Lighting - Remove 2 Ft T-8 (De-Lamp)</t>
  </si>
  <si>
    <t>445006-A/C - Reflective Window Film Coastal</t>
  </si>
  <si>
    <t>445007-A/C - Reflective Window Film Inland</t>
  </si>
  <si>
    <t>445009-Motors - VFD - HVAC Fans (per Hp)</t>
  </si>
  <si>
    <t>445013-Low Flow Showerhead</t>
  </si>
  <si>
    <t>445014-Software Plug Load Sensors</t>
  </si>
  <si>
    <t>445015-High Efficiency Copier</t>
  </si>
  <si>
    <t>445016-Refrigerator - Early Replacement</t>
  </si>
  <si>
    <t>445084-Food Service - Steamer-Electric</t>
  </si>
  <si>
    <t>445088-Lighting - 4 Ft 2nd Gen. T-8 with Elec. Ballast</t>
  </si>
  <si>
    <t>445089-Lighting - 8 Ft T-8 with Elec. Ballast</t>
  </si>
  <si>
    <t>445090-Lighting - Cold Cathode Fluorescent Lamp</t>
  </si>
  <si>
    <t>445091-Lighting - Remove 3 Ft T-8 (De-Lamp)</t>
  </si>
  <si>
    <t>445094-Lighting - Screw in 14-26 Watt Reflector Lamp</t>
  </si>
  <si>
    <t>445096-Lighting- Ceramic Metal Halide Fixture</t>
  </si>
  <si>
    <t>445097-Lighting-Wall or Ceiling-mounted Lighting Sensor &gt;= 500 watts</t>
  </si>
  <si>
    <t>445098-Refrigeration - Efficient Evap Fan Motor Permanent-Split Capacitor (PSC) Motor</t>
  </si>
  <si>
    <t>445101-Refrigeration - New Refrigeration Case w/Doors-Low Temperature Case</t>
  </si>
  <si>
    <t>445102-Refrigeration - New Refrigeration Case w/Doors-Medium Temperature Case</t>
  </si>
  <si>
    <t>445104-Refrigeration - Night Covers for Display Cases Low Temp</t>
  </si>
  <si>
    <t>445106-Refrigeration - Special Doors with Low/No ASH on Low Temp Display Case</t>
  </si>
  <si>
    <t>445117-Food Service - Solid-Door Reach In Freezer 15-29'</t>
  </si>
  <si>
    <t>445118-Food Service - Solid-Door Reach In Freezer 30-49'</t>
  </si>
  <si>
    <t>445121-Food Service - Solid-Door Reach In Refrigerator 15-29'</t>
  </si>
  <si>
    <t>445124-Lighting - Exterior Compact Fluorescent Fixture &lt;=70 watts</t>
  </si>
  <si>
    <t>445125-Lighting - Exterior Induction Fixture &lt;=100 watts</t>
  </si>
  <si>
    <t>445126-Lighting - Exterior Induction Fixture &lt;=120 watts</t>
  </si>
  <si>
    <t>445127-Lighting - Exterior Induction Fixture &lt;=180 watts</t>
  </si>
  <si>
    <t>445128-Lighting - Exterior Induction Fixture &lt;=250 watts</t>
  </si>
  <si>
    <t>445129-Lighting - Exterior Induction Fixture &lt;=70 watts</t>
  </si>
  <si>
    <t>445130-Lighting - Exterior Pulse Start/Ceramic Metal Halide Fixtures &lt;=100 watts</t>
  </si>
  <si>
    <t>445131-Lighting - Exterior Pulse Start/Ceramic Metal Halide Fixtures &lt;=125 watts</t>
  </si>
  <si>
    <t>445132-Lighting - Exterior Pulse Start/Ceramic Metal Halide Fixtures &lt;=175 watts</t>
  </si>
  <si>
    <t>445133-Lighting - Exterior Pulse Start/Ceramic Metal Halide Fixtures &lt;=250 watts</t>
  </si>
  <si>
    <t>445134-Lighting - Exterior Pulse Start/Ceramic Metal Halide Fixtures &lt;=70 watts</t>
  </si>
  <si>
    <t>445135-Lighting - Exterior Pulse Start/Ceramic Metal Halide Fixtures &lt;=750 watts</t>
  </si>
  <si>
    <t>445136-Lighting - Interior Compact Fluorescent Fixture &lt;=128 watts</t>
  </si>
  <si>
    <t>445140-Lighting - Interior Compact Fluorescent Fixture &lt;=70 watts</t>
  </si>
  <si>
    <t>445142-Lighting - Interior Induction Fixture &lt;=180 watts</t>
  </si>
  <si>
    <t>445143-Lighting - Interior Induction Fixture &lt;=250watts</t>
  </si>
  <si>
    <t>445146-Lighting - Interior Linear Fluorescent Fixture &lt;=128 watts replacing 101-175 Watts</t>
  </si>
  <si>
    <t>445147-Lighting - Interior Linear Fluorescent Fixture &lt;=192 watts replacing 176-399 Watts</t>
  </si>
  <si>
    <t>445148-Lighting - Interior Linear Fluorescent Fixture &lt;=244 watts replacing 400 Watts (Tier 1)</t>
  </si>
  <si>
    <t>445149-Lighting - Interior Linear Fluorescent Fixture &lt;=600 watts replacing &gt;=400 Watts (Tier 1)</t>
  </si>
  <si>
    <t>445150-Lighting - Interior Linear Fluorescent Fixture &lt;=64 watts replacing &lt;=100 Watts</t>
  </si>
  <si>
    <t>445151-Lighting - Interior Linear Fluorescent Fixture 245-360 watts replacing 400 Watts (Tier 2)</t>
  </si>
  <si>
    <t>445154-Lighting - Interior Pulse Start/Ceramic Metal Halide Fixtures &lt;=250 watts</t>
  </si>
  <si>
    <t>445155-Lighting - Interior Pulse Start/Ceramic Metal Halide Fixtures &lt;=600 watts Tier I</t>
  </si>
  <si>
    <t>445165-Lighting - LED Channel Signage Outdoor &gt;2 feet Retrofit</t>
  </si>
  <si>
    <t>445166-Lighting - Occupancy Sensor - High-Bay Sensor &lt;12'</t>
  </si>
  <si>
    <t>445167-Lighting - Occupancy Sensor - High-Bay Sensor &gt;=12'</t>
  </si>
  <si>
    <t>445169-Lighting - Occupancy Sensor - Wallbox Lighting Sensor</t>
  </si>
  <si>
    <t>445170-Lighting - T8 to 4ft 25 Watt Lamp</t>
  </si>
  <si>
    <t>445171-Lighting - T8 to 4ft 28 Watt Lamp</t>
  </si>
  <si>
    <t>445189-Motors - Premium Efficiency Motors 7.5 HP</t>
  </si>
  <si>
    <t>445191-Pipe Insulation - High Pressure (&gt;=15 psi) Steam Applic. &gt;=1 in. Dry Cleaner Only</t>
  </si>
  <si>
    <t>445192-Pipe Insulation - Hot Water Applic. &lt;1 in.</t>
  </si>
  <si>
    <t>445193-Pipe Insulation - Hot Water Applic. &gt;=1 in.</t>
  </si>
  <si>
    <t>445196-Refrigeration - Efficient Evap Fan Motor Electronically Commutated Motor (ECM) Display Case</t>
  </si>
  <si>
    <t>445197-Refrigeration - Efficient Evap Fan Motor Electronically Commutated Motor (ECM) Walk In</t>
  </si>
  <si>
    <t>445198-Refrigeration - Insulate Bare Suction Pipes</t>
  </si>
  <si>
    <t>445205-Refrigeration - Food Service -Evaporator Fan Controller for Walk-In Coolers</t>
  </si>
  <si>
    <t>445207-Lighting - Exterior LED Fixtures &lt;=110 watts</t>
  </si>
  <si>
    <t>445208-Lighting - Exterior LED Fixtures &lt;=192watts</t>
  </si>
  <si>
    <t>445209-Lighting - Exterior LED Fixtures &lt;=350 watts</t>
  </si>
  <si>
    <t>445210-Lighting - Exterior LED Fixtures &lt;=80 watts</t>
  </si>
  <si>
    <t>445212-Lighting - Interior LED Fixtures &lt;=130 watts</t>
  </si>
  <si>
    <t>445215-Lighting - LED System &lt;=15 watts Surface/Pendant/Recessed Down Lighting</t>
  </si>
  <si>
    <t>445217-Lighting - Linear LED Systems (T12 Basecase)</t>
  </si>
  <si>
    <t>445219-Lighting - Premium Tier 5' Case Door</t>
  </si>
  <si>
    <t>445220-Lighting - Premium Tier 6' Case Door</t>
  </si>
  <si>
    <t>445233-Lighting - Integrated Ballast Ceramic Metal Halide PAR Lamps &lt;=25 watts</t>
  </si>
  <si>
    <t>445351-Heating - Greenhouse Heat Curtain</t>
  </si>
  <si>
    <t>445352-Heating - Infrared Film for Greenhouse</t>
  </si>
  <si>
    <t>445356-Pipe Insulation - Medium pressure steam &lt;=15 psi &lt; 1" pipe</t>
  </si>
  <si>
    <t>445357-Pipe Insulation - Medium pressure steam &gt;15 psi &gt;= 1" pipe</t>
  </si>
  <si>
    <t>445358-Lighting - T8 to 4ft 25 Watt Lamp &amp; Ballast</t>
  </si>
  <si>
    <t>445359-Lighting - T8 to 4ft 28 Watt Lamp &amp; Ballast</t>
  </si>
  <si>
    <t>445360-Lighting - Remove 4 Ft T-8 (De-Lamp 32W)</t>
  </si>
  <si>
    <t>445372-A-lamps: 41-100 watts existing, up to 30 watts LED A-lamp</t>
  </si>
  <si>
    <t>445374-MR 16: 36-50 watts existing, 5 watts to 10 watts LED MR 16</t>
  </si>
  <si>
    <t>445376-PAR 30: 51-75 watts existing, 10 watts to 21 watts LED PAR 30</t>
  </si>
  <si>
    <t>445378-PAR 38: 51-90 watts existing, 11 watts to 25 watts LED PAR 38</t>
  </si>
  <si>
    <t>442007-Lighting - Exterior Linear Fl. Lighting</t>
  </si>
  <si>
    <t>442008-Lighting - Exterior Pulse Start MH</t>
  </si>
  <si>
    <t>442010-Lighting - Exterior Induction</t>
  </si>
  <si>
    <t>442011-Lighting - Exterior LED</t>
  </si>
  <si>
    <t>442012-Lighting - Interior Pulse Start MH</t>
  </si>
  <si>
    <t>442014-Lighting - Interior LED - Dual Baseline</t>
  </si>
  <si>
    <t>443984-HVAC - Split &amp; Packaged A/C units</t>
  </si>
  <si>
    <t>443985-HVAC - Chiller</t>
  </si>
  <si>
    <t>443986-HVAC - VFD</t>
  </si>
  <si>
    <t>443987-HVAC - Non Conditioned Space Ventilation</t>
  </si>
  <si>
    <t>443988-HVAC - Controls/Controlling Equipment</t>
  </si>
  <si>
    <t>443989-HVAC - Energy Mgmt. System</t>
  </si>
  <si>
    <t>443990-HVAC - Other HVAC</t>
  </si>
  <si>
    <t>443991-Refrigeration - Compressor and Condenser Upgrades</t>
  </si>
  <si>
    <t>443992-Refrigeration - Insulation</t>
  </si>
  <si>
    <t>443993-Refrigeration - Other Refrigeration</t>
  </si>
  <si>
    <t>443994-Motors - Non HVAC Motors (ROB)</t>
  </si>
  <si>
    <t>443995-Lighting - Interior Linear Fixtures - Dual Baseline</t>
  </si>
  <si>
    <t>443996-Lighting - Interior CF Fixtures</t>
  </si>
  <si>
    <t>443998-Lighting - Interior CFLs</t>
  </si>
  <si>
    <t>443999-Lighting - Interior Lighting Controls</t>
  </si>
  <si>
    <t>444000-Lighting - Other Interior lighting - Dual Baseline</t>
  </si>
  <si>
    <t>444001-Lighting - Exterior Lighting Fixtures</t>
  </si>
  <si>
    <t>444002-Lighting - Exterior Lighting Controls</t>
  </si>
  <si>
    <t>444003-Gas - W/H Lg Storage</t>
  </si>
  <si>
    <t>444004-Gas - Boiler Upgrades</t>
  </si>
  <si>
    <t>444005-Gas - Process Other</t>
  </si>
  <si>
    <t>444006-Misc. Custom Electric</t>
  </si>
  <si>
    <t>461786-Lighting - Interior LED</t>
  </si>
  <si>
    <t>461787-Lighting - Other Interior lighting</t>
  </si>
  <si>
    <t>461788-Lighting - Interior Linear Fixtures</t>
  </si>
  <si>
    <t>461789-Motors - Non HVAC Motors (ER)</t>
  </si>
  <si>
    <t>446321-Food Service - Commercial Gas Fryer</t>
  </si>
  <si>
    <t>446324-Ice Machines 301-400 - Energy Star</t>
  </si>
  <si>
    <t>446330-Ice Machines 201-300 - CEE Tier III</t>
  </si>
  <si>
    <t>446334-Ice Machines 1001-1500 - CEE Tier III</t>
  </si>
  <si>
    <t>446342-Food Service - Convection Oven-Electric</t>
  </si>
  <si>
    <t>446343-Food Service - Convection Oven-Gas</t>
  </si>
  <si>
    <t>446347-Conveyor Oven lg &gt;25" total conveyor width</t>
  </si>
  <si>
    <t>446350-Water Heating - Storage Water Heater minimum .62 EF (Tier I)</t>
  </si>
  <si>
    <t>446353-Heating - Space Heating Boilers - Large</t>
  </si>
  <si>
    <t>446355-Water Heating -Instantaneous - Gas &lt;=200MBtuh</t>
  </si>
  <si>
    <t>446360-Water Heating -Direct Contact Water Heater &gt;300 Mbtuh</t>
  </si>
  <si>
    <t>446361-Tank Insulation - High Temperature Applic. (LF) 1 in</t>
  </si>
  <si>
    <t>446362-Tank Insulation - High Temperature Applic. (LF) 2 in</t>
  </si>
  <si>
    <t>446370-Lighting - Remove 2 Ft T-8 (De-Lamp)</t>
  </si>
  <si>
    <t>446373-A/C - Reflective Window Film Coastal</t>
  </si>
  <si>
    <t>446374-A/C - Reflective Window Film Inland</t>
  </si>
  <si>
    <t>446376-Motors - VFD - HVAC Fans (per Hp)</t>
  </si>
  <si>
    <t>446380-Low Flow Showerhead</t>
  </si>
  <si>
    <t>446381-Software Plug Load Sensors</t>
  </si>
  <si>
    <t>446382-High Efficiency Copier</t>
  </si>
  <si>
    <t>446383-Refrigerator - Early Replacement</t>
  </si>
  <si>
    <t>446451-Food Service - Steamer-Electric</t>
  </si>
  <si>
    <t>446455-Lighting - 4 Ft 2nd Gen. T-8 with Elec. Ballast</t>
  </si>
  <si>
    <t>446456-Lighting - 8 Ft T-8 with Elec. Ballast</t>
  </si>
  <si>
    <t>446457-Lighting - Cold Cathode Fluorescent Lamp</t>
  </si>
  <si>
    <t>446458-Lighting - Remove 3 Ft T-8 (De-Lamp)</t>
  </si>
  <si>
    <t>446461-Lighting - Screw in 14-26 Watt Reflector Lamp</t>
  </si>
  <si>
    <t>446463-Lighting- Ceramic Metal Halide Fixture</t>
  </si>
  <si>
    <t>446464-Lighting-Wall or Ceiling-mounted Lighting Sensor &gt;= 500 watts</t>
  </si>
  <si>
    <t>446465-Refrigeration - Efficient Evap Fan Motor Permanent-Split Capacitor (PSC) Motor</t>
  </si>
  <si>
    <t>446468-Refrigeration - New Refrigeration Case w/Doors-Low Temperature Case</t>
  </si>
  <si>
    <t>446469-Refrigeration - New Refrigeration Case w/Doors-Medium Temperature Case</t>
  </si>
  <si>
    <t>446471-Refrigeration - Night Covers for Display Cases Low Temp</t>
  </si>
  <si>
    <t>446473-Refrigeration - Special Doors with Low/No ASH on Low Temp Display Case</t>
  </si>
  <si>
    <t>446491-Lighting - Exterior Compact Fluorescent Fixture &lt;=70 watts</t>
  </si>
  <si>
    <t>446492-Lighting - Exterior Induction Fixture &lt;=100 watts</t>
  </si>
  <si>
    <t>446493-Lighting - Exterior Induction Fixture &lt;=120 watts</t>
  </si>
  <si>
    <t>446494-Lighting - Exterior Induction Fixture &lt;=180 watts</t>
  </si>
  <si>
    <t>446495-Lighting - Exterior Induction Fixture &lt;=250 watts</t>
  </si>
  <si>
    <t>446496-Lighting - Exterior Induction Fixture &lt;=70 watts</t>
  </si>
  <si>
    <t>446497-Lighting - Exterior Pulse Start/Ceramic Metal Halide Fixtures &lt;=100 watts</t>
  </si>
  <si>
    <t>446498-Lighting - Exterior Pulse Start/Ceramic Metal Halide Fixtures &lt;=125 watts</t>
  </si>
  <si>
    <t>446499-Lighting - Exterior Pulse Start/Ceramic Metal Halide Fixtures &lt;=175 watts</t>
  </si>
  <si>
    <t>446500-Lighting - Exterior Pulse Start/Ceramic Metal Halide Fixtures &lt;=250 watts</t>
  </si>
  <si>
    <t>446501-Lighting - Exterior Pulse Start/Ceramic Metal Halide Fixtures &lt;=70 watts</t>
  </si>
  <si>
    <t>446502-Lighting - Exterior Pulse Start/Ceramic Metal Halide Fixtures &lt;=750 watts</t>
  </si>
  <si>
    <t>446503-Lighting - Interior Compact Fluorescent Fixture &lt;=128 watts</t>
  </si>
  <si>
    <t>446507-Lighting - Interior Compact Fluorescent Fixture &lt;=70 watts</t>
  </si>
  <si>
    <t>446510-Lighting - Interior Induction Fixture &lt;=250watts</t>
  </si>
  <si>
    <t>446513-Lighting - Interior Linear Fluorescent Fixture &lt;=128 watts replacing 101-175 Watts</t>
  </si>
  <si>
    <t>446514-Lighting - Interior Linear Fluorescent Fixture &lt;=192 watts replacing 176-399 Watts</t>
  </si>
  <si>
    <t>446515-Lighting - Interior Linear Fluorescent Fixture &lt;=244 watts replacing 400 Watts (Tier 1)</t>
  </si>
  <si>
    <t>446516-Lighting - Interior Linear Fluorescent Fixture &lt;=600 watts replacing &gt;=400 Watts (Tier 1)</t>
  </si>
  <si>
    <t>446517-Lighting - Interior Linear Fluorescent Fixture &lt;=64 watts replacing &lt;=100 Watts</t>
  </si>
  <si>
    <t>446518-Lighting - Interior Linear Fluorescent Fixture 245-360 watts replacing 400 Watts (Tier 2)</t>
  </si>
  <si>
    <t>446522-Lighting - Interior Pulse Start/Ceramic Metal Halide Fixtures &lt;=600 watts Tier I</t>
  </si>
  <si>
    <t>446532-Lighting - LED Channel Signage Outdoor &gt;2 feet Retrofit</t>
  </si>
  <si>
    <t>446533-Lighting - Occupancy Sensor - High-Bay Sensor &lt;12'</t>
  </si>
  <si>
    <t>446534-Lighting - Occupancy Sensor - High-Bay Sensor &gt;=12'</t>
  </si>
  <si>
    <t>446536-Lighting - Occupancy Sensor - Wallbox Lighting Sensor</t>
  </si>
  <si>
    <t>446537-Lighting - T8 to 4ft 25 Watt Lamp</t>
  </si>
  <si>
    <t>446538-Lighting - T8 to 4ft 28 Watt Lamp</t>
  </si>
  <si>
    <t>446558-Pipe Insulation - High Pressure (&gt;=15 psi) Steam Applic. &gt;=1 in. Dry Cleaner Only</t>
  </si>
  <si>
    <t>446559-Pipe Insulation - Hot Water Applic. &lt;1 in.</t>
  </si>
  <si>
    <t>446560-Pipe Insulation - Hot Water Applic. &gt;=1 in.</t>
  </si>
  <si>
    <t>446563-Refrigeration - Efficient Evap Fan Motor Electronically Commutated Motor (ECM) Display Case</t>
  </si>
  <si>
    <t>446564-Refrigeration - Efficient Evap Fan Motor Electronically Commutated Motor (ECM) Walk In</t>
  </si>
  <si>
    <t>446565-Refrigeration - Insulate Bare Suction Pipes</t>
  </si>
  <si>
    <t>446572-Refrigeration - Food Service -Evaporator Fan Controller for Walk-In Coolers</t>
  </si>
  <si>
    <t>446574-Lighting - Exterior LED Fixtures &lt;=110 watts</t>
  </si>
  <si>
    <t>446575-Lighting - Exterior LED Fixtures &lt;=192watts</t>
  </si>
  <si>
    <t>446576-Lighting - Exterior LED Fixtures &lt;=350 watts</t>
  </si>
  <si>
    <t>446577-Lighting - Exterior LED Fixtures &lt;=80 watts</t>
  </si>
  <si>
    <t>446579-Lighting - Interior LED Fixtures &lt;=130 watts</t>
  </si>
  <si>
    <t>446582-Lighting - LED System &lt;=15 watts Surface/Pendant/Recessed Down Lighting</t>
  </si>
  <si>
    <t>446584-Lighting - Linear LED Systems (T12 Basecase)</t>
  </si>
  <si>
    <t>446586-Lighting - Premium Tier 5' Case Door</t>
  </si>
  <si>
    <t>446587-Lighting - Premium Tier 6' Case Door</t>
  </si>
  <si>
    <t>446600-Lighting - Integrated Ballast Ceramic Metal Halide PAR Lamps &lt;=25 watts</t>
  </si>
  <si>
    <t>446718-Heating - Greenhouse Heat Curtain</t>
  </si>
  <si>
    <t>446719-Heating - Infrared Film for Greenhouse</t>
  </si>
  <si>
    <t>446723-Pipe Insulation - Medium pressure steam &lt;=15 psi &lt; 1" pipe</t>
  </si>
  <si>
    <t>446724-Pipe Insulation - Medium pressure steam &gt;15 psi &gt;= 1" pipe</t>
  </si>
  <si>
    <t>446725-Lighting - T8 to 4ft 25 Watt Lamp &amp; Ballast</t>
  </si>
  <si>
    <t>446726-Lighting - T8 to 4ft 28 Watt Lamp &amp; Ballast</t>
  </si>
  <si>
    <t>446727-Lighting - Remove 4 Ft T-8 (De-Lamp 32W)</t>
  </si>
  <si>
    <t>446739-A-lamps: 41-100 watts existing, up to 30 watts LED A-lamp</t>
  </si>
  <si>
    <t>446741-MR 16: 36-50 watts existing, 5 watts to 10 watts LED MR 16</t>
  </si>
  <si>
    <t>446743-PAR 30: 51-75 watts existing, 10 watts to 21 watts LED PAR 30</t>
  </si>
  <si>
    <t>446745-PAR 38: 51-90 watts existing, 11 watts to 25 watts LED PAR 38</t>
  </si>
  <si>
    <t>413001-Screw-in CFL (14 watt) &lt;800 Lumens</t>
  </si>
  <si>
    <t>413005-Screw-in CFL (30 watt) &gt;=2,001 Lumens</t>
  </si>
  <si>
    <t>Res-Lighting-InGen_CFLratio0347_CFLscw-30w</t>
  </si>
  <si>
    <t>413007-Screw-in CFL (&lt;= 12 watt) &lt;800 Lumens</t>
  </si>
  <si>
    <t>Res-Lighting-InGen_CFLratio0347_CFLscw-11w</t>
  </si>
  <si>
    <t>413008-Screw-in CFL (&gt;39 watt) &gt;=1,600 Lumens</t>
  </si>
  <si>
    <t>Res-Lighting-InGen_CFLratio0347_CFLscw-42w</t>
  </si>
  <si>
    <t>413009-Screw-in CFL (13 watt) 800-1,099 Lumens</t>
  </si>
  <si>
    <t>Res-Lighting-InGen_CFLratio0347_CFLscw-13w</t>
  </si>
  <si>
    <t>413010-Screw-in CFL (18 watt) &gt;= 1,100-1,599 Lumens</t>
  </si>
  <si>
    <t>Res-Lighting-InGen_CFLratio0347_CFLscw-18w</t>
  </si>
  <si>
    <t>413011-Screw-in CFL (19 watt) &gt;= 1,100-1,599 Lumens</t>
  </si>
  <si>
    <t>413012-Screw-in CFL (23 watt) &lt;1,600 Lumens</t>
  </si>
  <si>
    <t>413014-Screw-in CFL (26 watt) &gt;=1,600 Lumens</t>
  </si>
  <si>
    <t>Res-Lighting-InGen_CFLratio0347_CFLscw-26w</t>
  </si>
  <si>
    <t>413017-Screw-in CFL (23 watt) &gt;=1,600 Lumens</t>
  </si>
  <si>
    <t>413018-Screw-in CFL (&lt;=12 watt) &gt;=800 Lumens</t>
  </si>
  <si>
    <t>413020-Screw-in CFL (13 watt) &lt;800 Lumens</t>
  </si>
  <si>
    <t>413021-Screw-in CFL (14 watt) 800-1,099 Lumens</t>
  </si>
  <si>
    <t>413022-Screw-in CFL (15 watt) 800-1,099 Lumens</t>
  </si>
  <si>
    <t>Res-Lighting-InGen_CFLratio0347_CFLscw-15w</t>
  </si>
  <si>
    <t>413023-Screw-in CFL (20 watt) &gt;=1,100 Lumens</t>
  </si>
  <si>
    <t>Res-Lighting-InGen_CFLratio0347_CFLscw-20w</t>
  </si>
  <si>
    <t>413025-Screw-in CFL (&lt;=12 watt) &lt;800 Lumens</t>
  </si>
  <si>
    <t>413036-Commercial-Screw-in CFL (30 watt) &gt;=2,001 Lumens</t>
  </si>
  <si>
    <t>Com-Lighting-InGen_CFLratio0357_CFLscw-30w</t>
  </si>
  <si>
    <t>413038-Commercial-Screw-in CFL (&lt;= 12 watt) &lt;800 Lumens</t>
  </si>
  <si>
    <t>413039-Commercial-Screw-in CFL (&gt;39 watt) &gt;=1,600 Lumens</t>
  </si>
  <si>
    <t>413040-Commercial-Screw-in CFL (13 watt) 800-1,099 Lumens</t>
  </si>
  <si>
    <t>413041-Commercial-Screw-in CFL (18 watt) &gt;= 1,100-1,599 Lumens</t>
  </si>
  <si>
    <t>413043-Commercial-Screw-in CFL (23 watt) &gt;=1,600 Lumens</t>
  </si>
  <si>
    <t>413044-Commercial-Screw-in CFL (14 watt) 800-1,099 Lumens</t>
  </si>
  <si>
    <t>Com-Lighting-InGen_CFLratio0357_CFLscw-14w</t>
  </si>
  <si>
    <t>413045-Commercial-Screw-in CFL (15 watt) 800-1,099 Lumens</t>
  </si>
  <si>
    <t>413046-Commercial-Screw-in CFL (20 watt) &gt;=1,100 Lumens</t>
  </si>
  <si>
    <t>413048-Turn-in - Screw-in CFL (23 watt) &gt;=1,600 Lumens</t>
  </si>
  <si>
    <t>413049-Turn-in - Screw-in CFL (15 watt) 800-1,099 Lumens</t>
  </si>
  <si>
    <t>414002-Exterior Hardwired Fixtures (27 watt)</t>
  </si>
  <si>
    <t>Res-Lighting-InGen_CFLratio0347_CFLscw-27w</t>
  </si>
  <si>
    <t>414005-Interior Hardwired Fixtures (30 watt) &gt;=1,100 Lumens</t>
  </si>
  <si>
    <t>Res-Lighting-InGen_CFLratio0353_CFLfixt-28W</t>
  </si>
  <si>
    <t>414008-Exterior Hardwired Fixtures (18 watt)  &gt;= 1,100 Lumens</t>
  </si>
  <si>
    <t>414009-Exterior Hardwired Fixtures (20 watt)</t>
  </si>
  <si>
    <t>Res-Lighting-OutGen_CFLratio0407_CFLfixt-20W</t>
  </si>
  <si>
    <t>414010-Exterior Hardwired Fixtures (65 watt)</t>
  </si>
  <si>
    <t>Res-Lighting-OutGen_CFLratio0407_CFLfixt-60W</t>
  </si>
  <si>
    <t>414013-Interior Hardwired Fixtures (26 watt) &lt; 1,600 Lumens</t>
  </si>
  <si>
    <t>Res-Lighting-InGen_CFLratio0353_CFLfixt-26W</t>
  </si>
  <si>
    <t>414014-Interior Hardwired Fixtures (26 watt) &gt;=1,600 Lumens</t>
  </si>
  <si>
    <t>414018-Reflectors (15 watt) &lt;800 Lumens</t>
  </si>
  <si>
    <t>Res-Lighting-InGen_CFLratio0409_CFLscw-Refl-15w</t>
  </si>
  <si>
    <t>414020-Globes (15 watt) 800-1099 Lumens</t>
  </si>
  <si>
    <t>414021-Reflectors (18 watt) 800-1,099 Lumens</t>
  </si>
  <si>
    <t>414022-A-Lamp (13 watt) &lt; 800 Lumens</t>
  </si>
  <si>
    <t>414026-A-Lamp (15 watt) &lt;1,100 Lumens</t>
  </si>
  <si>
    <t>414027-A-Lamp (18 watt) &lt;1,100 Lumens</t>
  </si>
  <si>
    <t>414030-Reflectors (20 watt) 800-1,099 Lumens</t>
  </si>
  <si>
    <t>Res-Lighting-InGen_CFLratio0409_CFLscw-Refl-20w</t>
  </si>
  <si>
    <t>414031-Reflectors (23 watt) 1,100-1,599 Lumens</t>
  </si>
  <si>
    <t>Res-Lighting-InGen_CFLratio0409_CFLscw-Refl-23w</t>
  </si>
  <si>
    <t>414033-Reflectors Dimmable (23 watt) =1,100 - 1,599 Lumens</t>
  </si>
  <si>
    <t>414038-Exterior Hardwired Fixtures (15 watt) &lt;1,100 Lumens</t>
  </si>
  <si>
    <t>414042-Globes (&lt;= 12 watt) &lt;800 Lumens</t>
  </si>
  <si>
    <t>414045-A-Lamp (14 watt) &gt;=800 Lumens</t>
  </si>
  <si>
    <t>414051-Reflectors (15 watt) 800-1,099 Lumens</t>
  </si>
  <si>
    <t>414052-Reflectors Dimmable (15 watt) 800-1,099 Lumens</t>
  </si>
  <si>
    <t>414054-A-Lamp (&lt;=12 watt) &lt;800 Lumens</t>
  </si>
  <si>
    <t>414064-Commercial Exterior Hardwired Fixtures (65 watt)</t>
  </si>
  <si>
    <t>Placeholder</t>
  </si>
  <si>
    <t>414065-Commercial-Reflectors (15 watt) &lt;800 Lumens</t>
  </si>
  <si>
    <t>414067-Commercial-Globes (15 watt) 800-1099 Lumens</t>
  </si>
  <si>
    <t>414068-Commercial-Reflectors (18 watt) 800-1,099 Lumens</t>
  </si>
  <si>
    <t>414069-Commercial-A-Lamp (15 watt) &lt;1,100 Lumens</t>
  </si>
  <si>
    <t>414070-Commercial-A-Lamp (18 watt) &lt;1,100 Lumens</t>
  </si>
  <si>
    <t>414072-Commercial-Reflectors (20 watt) 800-1,099 Lumens</t>
  </si>
  <si>
    <t>414073-Commercial-Reflectors (23 watt) 1,100-1,599 Lumens</t>
  </si>
  <si>
    <t>414076-Commercial-A-Lamp (14 watt) &gt;=800 Lumens</t>
  </si>
  <si>
    <t>414077-Com-Reflectors (15 watt) 800-1,099 Lumens</t>
  </si>
  <si>
    <t>414079-Commercial-A-Lamp (&lt;=12 watt) &lt;800 Lumens</t>
  </si>
  <si>
    <t>414080-Globes (14 watt) 800-1099 Lumens</t>
  </si>
  <si>
    <t>414081-Reflectors (16 watt) 800-1,099 Lumens</t>
  </si>
  <si>
    <t>Res-Lighting-InGen_CFLratio0409_CFLscw-Refl-16w</t>
  </si>
  <si>
    <t>414082-23 Watt Fixture CFL - Outdoor</t>
  </si>
  <si>
    <t>414085-38-42W Bare Spiral CFL &gt;1600 lumens</t>
  </si>
  <si>
    <t>Res-Lighting-InGen_CFLratio0347_CFLscw-32w</t>
  </si>
  <si>
    <t>414087-23 Watt Fixture CFL - Interior</t>
  </si>
  <si>
    <t>Res-Lighting-InGen_CFLratio0353_CFLfixt-24W</t>
  </si>
  <si>
    <t>414096-Reflectors Dimmable (23 watt) =800 -1,099 Lumens</t>
  </si>
  <si>
    <t>447144-Lighting - Exterior Linear Fl. Lighting</t>
  </si>
  <si>
    <t>461791-Lighting - Interior Linear Fixtures - Dual Baseline</t>
  </si>
  <si>
    <t>447257-Lighting - Exterior Linear Fl. Lighting</t>
  </si>
  <si>
    <t>461792-Lighting - Interior Linear Fixtures - Dual Baseline</t>
  </si>
  <si>
    <t>421014-Faucet Aerator</t>
  </si>
  <si>
    <t>421015-Low Flow Showerheads</t>
  </si>
  <si>
    <t>421018-Int Energy Star Hardwire Fixture (30-36 Watt)</t>
  </si>
  <si>
    <t>421019-Ext Energy Star Hardwire Fixture (18 Watt)</t>
  </si>
  <si>
    <t>421023-Duct Test and Seal 1976-1994</t>
  </si>
  <si>
    <t>421024-Duct Test and Seal 1995-2005</t>
  </si>
  <si>
    <t>421025-AC Diagnostic, Repair and Tune-up 1976-1994</t>
  </si>
  <si>
    <t>RE-HV-RefChrg-Inc-typ</t>
  </si>
  <si>
    <t>421026-AC Diagnostic, Repair and Tune-up 1995-2005</t>
  </si>
  <si>
    <t>421028-Int. Energy Star CFL - 14 Watt</t>
  </si>
  <si>
    <t>421029-Int. Energy Star CFL - 23 Watt</t>
  </si>
  <si>
    <t>421030-Ext. Energy Star CFL - 13 Watt</t>
  </si>
  <si>
    <t>Res-Lighting-OutGen_CFLratio0407_CFLscw-13w</t>
  </si>
  <si>
    <t>421031-Ext. Energy Star CFL - 23 Watt</t>
  </si>
  <si>
    <t>Res-Lighting-OutGen_CFLratio0407_CFLscw-23w</t>
  </si>
  <si>
    <t>421032-T-8 or T-5 Lamp and Electronic, 2-lamp, 4-foot fixture   Common</t>
  </si>
  <si>
    <t>Com-Lighting-InGen_T12-48in-74w-B_T8-48in-60w-A_T8-48in-54w-B</t>
  </si>
  <si>
    <t>421033-T-8 or T-5 Lamp and Electronic, 4-lamp, 4-foot fixture   Common</t>
  </si>
  <si>
    <t>Com-Lighting-InGen_T12-48in-160w_T8-48in-118w-B_T8-48in-102w-B</t>
  </si>
  <si>
    <t>421034-255009-Interior Energy Star CFL Common  14 &amp; 15 watt</t>
  </si>
  <si>
    <t>421035-255009-Interior Energy Star CFL Common  23 watts</t>
  </si>
  <si>
    <t>421036-LED Exit Sign</t>
  </si>
  <si>
    <t>Com-Lighting-InExit_Exit-CFL-10w-Single_Exit-LED-4w-Single</t>
  </si>
  <si>
    <t>421037-Occ-Sensor - Wall box</t>
  </si>
  <si>
    <t>WPSDGENRLG0016.1 Rev2</t>
  </si>
  <si>
    <t>421038-Vending Machine Controller (Cold Drink)</t>
  </si>
  <si>
    <t>CALC00AVVEN01</t>
  </si>
  <si>
    <t>421040-Int CF Fixture Common (30-36 Watts) - Energy Star</t>
  </si>
  <si>
    <t>COMMERCIAL</t>
  </si>
  <si>
    <t>NON_res:DEER:Indoor_Non-CFL_Ltg</t>
  </si>
  <si>
    <t>res:DEER:RefgFrzr_HighEff</t>
  </si>
  <si>
    <t>res:DEER:Indoor_CFL_Ltg</t>
  </si>
  <si>
    <t>NON_res:DEER:HVAC_Split-Package_AC</t>
  </si>
  <si>
    <t>26-SFM-ResidentialSingleFamily-SP_COOL</t>
  </si>
  <si>
    <t>26-SFM-ResidentialSingleFamily-WAT_HEAT</t>
  </si>
  <si>
    <t>26-SFM-ResidentialSingleFamily-SP_HEAT</t>
  </si>
  <si>
    <t>26-SFM-ResidentialSingleFamily-POOL_PMP</t>
  </si>
  <si>
    <t>26-SFM-ResidentialSingleFamily-REFG</t>
  </si>
  <si>
    <t>19-RES-AllResidential-REFG</t>
  </si>
  <si>
    <t>19-RES-AllResidential-LIGHT</t>
  </si>
  <si>
    <t>13-MFM-ResidentialMulti-family-LIGHT</t>
  </si>
  <si>
    <t>13-MFM-ResidentialMulti-family-SP_COOL</t>
  </si>
  <si>
    <t>13-MFM-ResidentialMulti-family-WAT_HEAT</t>
  </si>
  <si>
    <t>res:DEER:HVAC_Duct_Sealing</t>
  </si>
  <si>
    <t>res:DEER:HVAC_Refrig_Charge</t>
  </si>
  <si>
    <t>01-ALC-AllCommercial-ExtLight</t>
  </si>
  <si>
    <t>01-ALC-AllCommercial-IntLight</t>
  </si>
  <si>
    <t>01-ALC-AllCommercial-Cooling</t>
  </si>
  <si>
    <t>01-ALC-AllCommercial-Vent/Fan</t>
  </si>
  <si>
    <t>01-ALC-AllCommercial-Refrig</t>
  </si>
  <si>
    <t>35-OTI-OtherIndustrial-MOTOR</t>
  </si>
  <si>
    <t>35-OTI-OtherIndustrial-PROC_OTH</t>
  </si>
  <si>
    <t>09-GRO-Grocery-REFG</t>
  </si>
  <si>
    <t>01-ALC-AllCommercial-OffEquip</t>
  </si>
  <si>
    <t>21-RSD-Restaurant–SitDown-PROC_OTH</t>
  </si>
  <si>
    <t>21-RSD-Restaurant–SitDown-VENT</t>
  </si>
  <si>
    <t>Industrial</t>
  </si>
  <si>
    <t>18-OFS-Office–Small-IntLight</t>
  </si>
  <si>
    <t>18-OFS-Office–Small-Cooling</t>
  </si>
  <si>
    <t>18-OFS-Office–Small-Vent/Fan</t>
  </si>
  <si>
    <t>36-GST-Lodging-GuestRooms-Vent/Fan</t>
  </si>
  <si>
    <t>18-OFS-Office–Small-OffEquip</t>
  </si>
  <si>
    <t>18-OFS-Office–Small-Refrig</t>
  </si>
  <si>
    <t>21-RSD-Restaurant–SitDown-LIT_INT</t>
  </si>
  <si>
    <t>24-RTS-Retail–Small-LIT_INT</t>
  </si>
  <si>
    <t>21-RSD-Restaurant–SitDown-REFG</t>
  </si>
  <si>
    <t>23-RTL-Retail–SingleStorylarge-LIT_EXT</t>
  </si>
  <si>
    <t>24-RTS-Retail–Small-LIT_EXT</t>
  </si>
  <si>
    <t>23-RTL-Retail–SingleStorylarge-LIT_INT</t>
  </si>
  <si>
    <t>Agricultural</t>
  </si>
  <si>
    <t>30-S20-SIC20Food&amp;KindredProducts-COOL</t>
  </si>
  <si>
    <t>36-GST-Lodging-GuestRooms-Cooling</t>
  </si>
  <si>
    <t>NON_res:DEER:HVAC_Refrig_Charge</t>
  </si>
  <si>
    <t>24-RTS-Retail–Small-COOL</t>
  </si>
  <si>
    <t>NON_res:DEER:HVAC_Duct_Sealing</t>
  </si>
  <si>
    <t>24-RTS-Retail–Small-OFF_EQ</t>
  </si>
  <si>
    <t>22-RT3-Retail–3StoryLarge-REFG</t>
  </si>
  <si>
    <t>04-DMO-ResidentialMobileHome–DoubleWide-WAT_HEAT</t>
  </si>
  <si>
    <t>04-DMO-ResidentialMobileHome–DoubleWide-SP_HEAT</t>
  </si>
  <si>
    <t>04-DMO-ResidentialMobileHome–DoubleWide-SP_COOL</t>
  </si>
  <si>
    <t>WP</t>
  </si>
  <si>
    <t>DEER</t>
  </si>
  <si>
    <t>Calc</t>
  </si>
  <si>
    <t>M&amp;V</t>
  </si>
  <si>
    <t>unknown</t>
  </si>
  <si>
    <t>D03-016</t>
  </si>
  <si>
    <t>D03-006</t>
  </si>
  <si>
    <t>D03-005</t>
  </si>
  <si>
    <t>D03-008</t>
  </si>
  <si>
    <t>D03-009</t>
  </si>
  <si>
    <t>D03-007</t>
  </si>
  <si>
    <t>D03-034</t>
  </si>
  <si>
    <t>D03-037</t>
  </si>
  <si>
    <t>D03-031</t>
  </si>
  <si>
    <t>D03-035</t>
  </si>
  <si>
    <t>D03-038</t>
  </si>
  <si>
    <t>D03-032</t>
  </si>
  <si>
    <t>D03-036</t>
  </si>
  <si>
    <t>D03-039</t>
  </si>
  <si>
    <t>D03-033</t>
  </si>
  <si>
    <t>D03-028</t>
  </si>
  <si>
    <t>D03-025</t>
  </si>
  <si>
    <t>D03-029</t>
  </si>
  <si>
    <t>D03-026</t>
  </si>
  <si>
    <t>D03-030</t>
  </si>
  <si>
    <t>D03-027</t>
  </si>
  <si>
    <t>D03-017</t>
  </si>
  <si>
    <t>D03-018</t>
  </si>
  <si>
    <t>D03-021</t>
  </si>
  <si>
    <t>D03-019</t>
  </si>
  <si>
    <t>D03-022</t>
  </si>
  <si>
    <t>D03-023</t>
  </si>
  <si>
    <t>D03-024</t>
  </si>
  <si>
    <t>D03-010</t>
  </si>
  <si>
    <t>D03-013</t>
  </si>
  <si>
    <t>D03-003</t>
  </si>
  <si>
    <t>D03-004</t>
  </si>
  <si>
    <t>D03-044</t>
  </si>
  <si>
    <t>D03-046</t>
  </si>
  <si>
    <t>D03-047</t>
  </si>
  <si>
    <t>D03-045</t>
  </si>
  <si>
    <t>D03-203</t>
  </si>
  <si>
    <t>D03-208</t>
  </si>
  <si>
    <t>D03-099</t>
  </si>
  <si>
    <t>D03-101</t>
  </si>
  <si>
    <t>CGro0775GEDFM</t>
  </si>
  <si>
    <t>CGro0775GMCAC</t>
  </si>
  <si>
    <t>D03-912</t>
  </si>
  <si>
    <t>D03-913</t>
  </si>
  <si>
    <t>D03-901</t>
  </si>
  <si>
    <t>D03-902</t>
  </si>
  <si>
    <t>D03-903</t>
  </si>
  <si>
    <t>NE-HVAC-airAC-Pkg-lt65kBtuh3phs-12p0seer</t>
  </si>
  <si>
    <t>NE-HVAC-airAC-Pkg-lt65kBtuh3phs-13p0seer</t>
  </si>
  <si>
    <t>NE-HVAC-airAC-Split-lt65kBtuh-13p0seer</t>
  </si>
  <si>
    <t>NE-HVAC-airAC-Split-lt65kBtuh-14p0seer</t>
  </si>
  <si>
    <t>NE-HVAC-airAC-Split-lt65kBtuh3phs-12p0seer</t>
  </si>
  <si>
    <t>NE-HVAC-airAC-Split-lt65kBtuh3phs-13p0seer</t>
  </si>
  <si>
    <t>NE-HVAC-airAC-Split-lt65kBtuh3phs-14p0seer</t>
  </si>
  <si>
    <t>NE-HVAC-airAC-SpltPkg-135to239kBtuh-10p8eer</t>
  </si>
  <si>
    <t>NE-HVAC-airAC-SpltPkg-240to759kBtuh-10p5eer</t>
  </si>
  <si>
    <t>NE-HVAC-airAC-SpltPkg-240to759kBtuh-10p8eer</t>
  </si>
  <si>
    <t>NE-HVAC-airAC-SpltPkg-240to759kBtuh-9p8eer</t>
  </si>
  <si>
    <t>NE-HVAC-airAC-SpltPkg-65to89kBtuh-11p0eer</t>
  </si>
  <si>
    <t>NE-HVAC-airAC-SpltPkg-65to89kBtuh-11p5eer</t>
  </si>
  <si>
    <t>NE-HVAC-airAC-SpltPkg-65to89kBtuh-12p0eer</t>
  </si>
  <si>
    <t>NE-HVAC-airAC-SpltPkg-90to134kBtuh-11p0eer</t>
  </si>
  <si>
    <t>NE-HVAC-airAC-SpltPkg-90to134kBtuh-11p5eer</t>
  </si>
  <si>
    <t>NE-HVAC-airAC-SpltPkg-gte760kBtuh-10p2eer</t>
  </si>
  <si>
    <t>NE-HVAC-airAC-SpltPkg-gte760kBtuh-9p5eer</t>
  </si>
  <si>
    <t>NE-HVAC-airAC-SpltPkg-gte760kBtuh-9p7eer</t>
  </si>
  <si>
    <t>dxHP-pkgEER-135to239kBtuh-11p5eer-3p2cop</t>
  </si>
  <si>
    <t>dxHP-pkgEER-135to239kBtuh-12p0eer-3p2cop</t>
  </si>
  <si>
    <t>dxHP-pkgEER-240to759kBtuh-10p5eer-3p2cop</t>
  </si>
  <si>
    <t>dxHP-pkgEER-240to759kBtuh-10p8eer-3p2cop</t>
  </si>
  <si>
    <t>dxHP-pkgEER-gte760kBtuh-10p0eer-3p2cop</t>
  </si>
  <si>
    <t>dxHP-pkgEER-gte760kBtuh-10p2eer-3p2cop</t>
  </si>
  <si>
    <t>dxHP-spltSEER-lt65kBtuh-13p0seer-7p7hspf</t>
  </si>
  <si>
    <t>dxHP-pkgSEER-lt65kBtuh-13p0seer-7p7hspf</t>
  </si>
  <si>
    <t>dxHP-spltSEER-lt65kBtuh-14p5seer-8p5hspf</t>
  </si>
  <si>
    <t>dxHP-pkgSEER-lt65kBtuh-14p0seer-8p0hspf</t>
  </si>
  <si>
    <t>dxHP-spltSEER-lt65kBtuh-15p0seer-9p0hspf</t>
  </si>
  <si>
    <t>dxHP-pkgSEER-lt65kBtuh-15p0seer-8p5hspf</t>
  </si>
  <si>
    <t>dxHP-pkgEER-65to89kBtuh-11p5eer-3p4cop</t>
  </si>
  <si>
    <t>dxHP-pkgEER-65to89kBtuh-12p0eer-3p4cop</t>
  </si>
  <si>
    <t>dxHP-pkgEER-90to134kBtuh-11p5eer-3p4cop</t>
  </si>
  <si>
    <t>dxHP-pkgEER-90to134kBtuh-12p0eer-3p4cop</t>
  </si>
  <si>
    <t>NB-HVAC-DuctSeal-high</t>
  </si>
  <si>
    <t>NB-HVAC-DuctSeal-low</t>
  </si>
  <si>
    <t>NE-HVAC-RefChg-Dec-high</t>
  </si>
  <si>
    <t>NE-HVAC-Chlr-AirPkgRecip-AllSizes-1p008kwpton</t>
  </si>
  <si>
    <t>NE-HVAC-Chlr-AirScrew-AllSizes-1p008kwpton</t>
  </si>
  <si>
    <t>NE-HVAC-Chlr-Cent-150to299tons-0p507kwpton-ConstSpd</t>
  </si>
  <si>
    <t>NE-HVAC-Chlr-Cent-150to299tons-0p507kwpton-VSD</t>
  </si>
  <si>
    <t>NE-HVAC-Chlr-Cent-gte300tons-0p461kwpton-ConstSpd</t>
  </si>
  <si>
    <t>NE-HVAC-Chlr-Cent-gte300tons-0p461kwpton-VSD</t>
  </si>
  <si>
    <t>NE-HVAC-Chlr-Cent-lt150tons-0p560kwpton-ConstSpd</t>
  </si>
  <si>
    <t>NE-HVAC-Chlr-Cent-lt150tons-0p560kwpton-VSD</t>
  </si>
  <si>
    <t>NE-HVAC-Chlr-Cent-lt150tons-0p700kwpton-1FrctnlsComp</t>
  </si>
  <si>
    <t>NE-HVAC-Chlr-Cent-lt150tons-0p700kwpton-gt1FrctnlsComp</t>
  </si>
  <si>
    <t>NE-HVAC-Chlr-Screw-150to299tons-0p574kwpton</t>
  </si>
  <si>
    <t>NE-HVAC-Chlr-Screw-gte300tons-0p511kwpton</t>
  </si>
  <si>
    <t>NE-HVAC-Chlr-Screw-lt150tons-0p632kwpton</t>
  </si>
  <si>
    <t>NE-HVAC-Chlr-WtrRecip-AllSizes-0p672kwpton</t>
  </si>
  <si>
    <t>NG-HVAC-Blr-HW-300to2500kBtuh-85p0ET-Atm</t>
  </si>
  <si>
    <t>NG-HVAC-Blr-HW-300to2500kBtuh-85p0ET-Drft</t>
  </si>
  <si>
    <t>NG-HVAC-Blr-HW-300to2500kBtuh-94p0ET-Cnd</t>
  </si>
  <si>
    <t>NG-HVAC-Blr-HW-gt2500kBtuh-85p0EC-Atm</t>
  </si>
  <si>
    <t>NG-HVAC-Blr-HW-gt2500kBtuh-85p0EC-Drft</t>
  </si>
  <si>
    <t>NG-HVAC-Blr-HW-lt300kBtuh-84p5AFUE-Atm</t>
  </si>
  <si>
    <t>NG-HVAC-Blr-HW-lt300kBtuh-84p5AFUE-Drft</t>
  </si>
  <si>
    <t>NG-HVAC-Blr-HW-lt300kBtuh-94p0AFUE-Cnd</t>
  </si>
  <si>
    <t>NG-HVAC-Blr-Stm-300to2500kBtuh-85p0ET-Atm</t>
  </si>
  <si>
    <t>NG-HVAC-Blr-Stm-300to2500kBtuh-85p0ET-Drft</t>
  </si>
  <si>
    <t>NG-HVAC-Blr-Stm-gt2500kBtuh-80p0EC-Atm</t>
  </si>
  <si>
    <t>NG-HVAC-Blr-Stm-gt2500kBtuh-80p0EC-Drft</t>
  </si>
  <si>
    <t>NG-HVAC-Blr-Stm-lt300kBtuh-82p0AFUE-Atm</t>
  </si>
  <si>
    <t>NG-HVAC-Blr-Stm-lt300kBtuh-82p0AFUE-Drft</t>
  </si>
  <si>
    <t>NG-WtrHt-SmlStrg-Gas-lte75kBtuh-30G-0p62EF</t>
  </si>
  <si>
    <t>NG-WtrHt-SmlStrg-Gas-lte75kBtuh-30G-0p65EF</t>
  </si>
  <si>
    <t>NG-WtrHt-SmlStrg-Gas-lte75kBtuh-30G-0p70EF</t>
  </si>
  <si>
    <t>NG-WtrHt-SmlStrg-Gas-lte75kBtuh-40G-0p62EF</t>
  </si>
  <si>
    <t>NG-WtrHt-SmlStrg-Gas-lte75kBtuh-40G-0p67EF</t>
  </si>
  <si>
    <t>NG-WtrHt-SmlStrg-Gas-lte75kBtuh-40G-0p70EF</t>
  </si>
  <si>
    <t>NG-WtrHt-SmlStrg-Gas-lte75kBtuh-50G-0p67EF</t>
  </si>
  <si>
    <t>NG-WtrHt-SmlStrg-Gas-lte75kBtuh-50G-0p70EF</t>
  </si>
  <si>
    <t>NG-WtrHt-SmlStrg-Gas-lte75kBtuh-60G-0p62EF</t>
  </si>
  <si>
    <t>NG-WtrHt-SmlStrg-Gas-lte75kBtuh-60G-0p66EF</t>
  </si>
  <si>
    <t>NG-WtrHt-SmlStrg-Gas-lte75kBtuh-60G-0p70EF</t>
  </si>
  <si>
    <t>NG-WtrHt-SmlStrg-Gas-lte75kBtuh-75G-0p62EF</t>
  </si>
  <si>
    <t>NG-WtrHt-SmlStrg-Gas-lte75kBtuh-75G-0p66EF</t>
  </si>
  <si>
    <t>NG-WtrHt-SmlStrg-Gas-lte75kBtuh-75G-0p70EF</t>
  </si>
  <si>
    <t>NG-WtrHt-MedInst-Gas-76to200kBtuh-0p80Et</t>
  </si>
  <si>
    <t>NG-WtrHt-MedInst-Gas-76to200kBtuh-0p85Et</t>
  </si>
  <si>
    <t>NG-WtrHt-MedInst-Gas-76to200kBtuh-0p90Et</t>
  </si>
  <si>
    <t>NG-WtrHt-LrgInst-Gas-gt200kBtuh-0p80Et</t>
  </si>
  <si>
    <t>NG-WtrHt-LrgStrg-Gas-gte75kBtuh-0p83Et</t>
  </si>
  <si>
    <t>NG-WtrHt-LrgStrg-Gas-gte75kBtuh-0p90Et</t>
  </si>
  <si>
    <t>NE-WtrHt-SmlInst-Elec-lte12kW-lt2G</t>
  </si>
  <si>
    <t>NE-WtrHt-SmlStrg-Elec-lte12kW-30G-0p95EF</t>
  </si>
  <si>
    <t>NE-WtrHt-SmlStrg-Elec-lte12kW-40G-0p94EF</t>
  </si>
  <si>
    <t>NE-WtrHt-SmlStrg-Elec-lte12kW-50G-0p93EF</t>
  </si>
  <si>
    <t>NE-WtrHt-SmlStrg-Elec-lte12kW-60G-0p92EF</t>
  </si>
  <si>
    <t>NE-WtrHt-SmlStrg-Elec-lte12kW-75G-0p91EF</t>
  </si>
  <si>
    <t>NE-WtrHt-LrgInst-Elec-gt12kW</t>
  </si>
  <si>
    <t>NE-WtrHt-LrgStrg-Elec-gt12kW</t>
  </si>
  <si>
    <t>ClothesWasher-Cmn-lrg-ElecDHW-gasCDryer-2p0mef-272</t>
  </si>
  <si>
    <t>ClothesWasher-Cmn-lrg-ElecDHW-gasCDryer-2p2mef-272</t>
  </si>
  <si>
    <t>ClothesWasher-Cmn-lrg-gasDHW-ElecCDryer-2p0mef-272</t>
  </si>
  <si>
    <t>ClothesWasher-Cmn-lrg-gasDHW-ElecCDryer-2p2mef-272</t>
  </si>
  <si>
    <t>ClothesWasher-Cmn-lrg-ElecDHW-ElecCDryer-2p0mef-272</t>
  </si>
  <si>
    <t>ClothesWasher-Cmn-lrg-ElecDHW-ElecCDryer-2p2mef-272</t>
  </si>
  <si>
    <t>ClothesWasher-Cmn-lrg-gasDHW-gasCDryer-2p0mef-272</t>
  </si>
  <si>
    <t>ClothesWasher-Cmn-lrg-gasDHW-gasCDryer-2p2mef-272</t>
  </si>
  <si>
    <t>ClothesWasher-med-ElecDHW-ElecCDryer-2p0mef-296</t>
  </si>
  <si>
    <t>ClothesWasher-med-ElecDHW-ElecCDryer-2p2mef-296</t>
  </si>
  <si>
    <t>ClothesWasher-med-gasDHW-gasCDryer-2p0mef-296</t>
  </si>
  <si>
    <t>ClothesWasher-med-gasDHW-gasCDryer-2p2mef-296</t>
  </si>
  <si>
    <t>ClothesWasher-med-ElecDHW-gasCDryer-2p0mef-296</t>
  </si>
  <si>
    <t>ClothesWasher-med-ElecDHW-gasCDryer-2p2mef-296</t>
  </si>
  <si>
    <t>ClothesWasher-med-gasDHW-ElecCDryer-2p0mef-296</t>
  </si>
  <si>
    <t>ClothesWasher-med-gasDHW-ElecCDryer-2p2mef-296</t>
  </si>
  <si>
    <t>ClothesWasher-med-ElecDHW-ElecCDryer-2p0mef-272</t>
  </si>
  <si>
    <t>ClothesWasher-med-ElecDHW-ElecCDryer-2p2mef-272</t>
  </si>
  <si>
    <t>ClothesWasher-med-gasDHW-gasCDryer-2p0mef-272</t>
  </si>
  <si>
    <t>ClothesWasher-med-gasDHW-gasCDryer-2p2mef-272</t>
  </si>
  <si>
    <t>ClothesWasher-med-ElecDHW-gasCDryer-2p0mef-272</t>
  </si>
  <si>
    <t>ClothesWasher-med-ElecDHW-gasCDryer-2p2mef-272</t>
  </si>
  <si>
    <t>ClothesWasher-med-gasDHW-ElecCDryer-2p0mef-272</t>
  </si>
  <si>
    <t>ClothesWasher-med-gasDHW-ElecCDryer-2p2mef-272</t>
  </si>
  <si>
    <t>ClothesWasher-med-ElecDHW-ElecCDryer-2p0mef-224</t>
  </si>
  <si>
    <t>ClothesWasher-med-ElecDHW-ElecCDryer-2p2mef-224</t>
  </si>
  <si>
    <t>ClothesWasher-med-gasDHW-gasCDryer-2p2mef-224</t>
  </si>
  <si>
    <t>ClothesWasher-med-ElecDHW-gasCDryer-2p0mef-224</t>
  </si>
  <si>
    <t>ClothesWasher-med-ElecDHW-gasCDryer-2p2mef-224</t>
  </si>
  <si>
    <t>ClothesWasher-med-gasDHW-ElecCDryer-2p0mef-224</t>
  </si>
  <si>
    <t>ClothesWasher-med-gasDHW-ElecCDryer-2p2mef-224</t>
  </si>
  <si>
    <t>Appl-Dishwash-StdSize-GasDHW-0p65EF</t>
  </si>
  <si>
    <t>Appl-Dishwash-StdSize-GasDHW-0p68EF</t>
  </si>
  <si>
    <t>Appl-Dishwash-StdSize-ElecDHW-0p65EF</t>
  </si>
  <si>
    <t>Appl-Dishwash-StdSize-ElecDHW-0p68EF</t>
  </si>
  <si>
    <t>Dishwasher-EnStar-Level1-wtd</t>
  </si>
  <si>
    <t>Dishwasher-EnStar-Level2-wtd</t>
  </si>
  <si>
    <t>RE-Appl-ESFrzr-ChstManDef-700kWh-368kWh</t>
  </si>
  <si>
    <t>RE-Appl-ESFrzr-UpAutoDef-849kWh-642kWh</t>
  </si>
  <si>
    <t>RE-Appl-ESFrzr-UpManDef-708kWh-409kWh</t>
  </si>
  <si>
    <t>RE-Appl-ESRefg-BMLrg-573kWh-487kWh</t>
  </si>
  <si>
    <t>RE-Appl-ESRefg-BMSml-518kWh-447kWh</t>
  </si>
  <si>
    <t>RE-Appl-ESRefg-SMLrg-921kWh-565kWh</t>
  </si>
  <si>
    <t>RE-Appl-ESRefg-SMLrgIce-821kWh-620kWh</t>
  </si>
  <si>
    <t>RE-Appl-ESRefg-TMLrg-697kWh-452kWh</t>
  </si>
  <si>
    <t>RE-Appl-ESRefg-TMMed-652kWh-399kWh</t>
  </si>
  <si>
    <t>RE-Appl-ESRefg-TMSml-621kWh-357kWh</t>
  </si>
  <si>
    <t>Res-Refrig-ARP-PGE</t>
  </si>
  <si>
    <t>Res-Freezer-ARP-PGE</t>
  </si>
  <si>
    <t>Res-Refrig-ARP-SCE</t>
  </si>
  <si>
    <t>Res-Freezer-ARP-SCE</t>
  </si>
  <si>
    <t>Res-Refrig-ARP</t>
  </si>
  <si>
    <t>Res-Freezer-ARP</t>
  </si>
  <si>
    <t>Res-Refrig-ARP-PGE-Cond</t>
  </si>
  <si>
    <t>Res-Refrig-ARP-PGE-Uncond</t>
  </si>
  <si>
    <t>Res-Freezer-ARP-PGE-Cond</t>
  </si>
  <si>
    <t>Res-Freezer-ARP-PGE-Uncond</t>
  </si>
  <si>
    <t>Res-Refrig-ARP-SCE-Cond</t>
  </si>
  <si>
    <t>Res-Refrig-ARP-SCE-Uncond</t>
  </si>
  <si>
    <t>Res-Freezer-ARP-SCE-Cond</t>
  </si>
  <si>
    <t>Res-Freezer-ARP-SCE-Uncond</t>
  </si>
  <si>
    <t>Res-Refrig-ARP-SDGE-Cond</t>
  </si>
  <si>
    <t>Res-Refrig-ARP-SDGE-Uncond</t>
  </si>
  <si>
    <t>Res-Freezer-ARP-SDGE-Cond</t>
  </si>
  <si>
    <t>Res-Freezer-ARP-SDGE-Uncond</t>
  </si>
  <si>
    <t>RB-BS-CeilIns-R0-R30</t>
  </si>
  <si>
    <t>RB-BS-CeilIns-R0-R38</t>
  </si>
  <si>
    <t>RB-BS-CeilIns-VintR-AddR11</t>
  </si>
  <si>
    <t>RB-BS-CeilIns-VintR-AddR30</t>
  </si>
  <si>
    <t>RE-HV-ResAC-13S</t>
  </si>
  <si>
    <t>RE-HV-ResAC-14S</t>
  </si>
  <si>
    <t>RE-HV-ResAC-15S</t>
  </si>
  <si>
    <t>RE-HV-ResAC-16S</t>
  </si>
  <si>
    <t>RE-HV-ResAC-17S</t>
  </si>
  <si>
    <t>RE-HV-ResAC-18S</t>
  </si>
  <si>
    <t>RE-HV-ResAC-19S</t>
  </si>
  <si>
    <t>RE-HV-ResAC-20S</t>
  </si>
  <si>
    <t>RE-HV-ResAC-21S</t>
  </si>
  <si>
    <t>RE-HV-ResEvapAC-17p4S</t>
  </si>
  <si>
    <t>RE-HV-ResHP-13p0S-8p1H</t>
  </si>
  <si>
    <t>RE-HV-ResHP-14p0S-8p6H</t>
  </si>
  <si>
    <t>RE-HV-ResHP-15p0S-8p8H</t>
  </si>
  <si>
    <t>RE-HV-ResHP-16p0S-8p4H</t>
  </si>
  <si>
    <t>RG-HV-EffFurn-81AFUE</t>
  </si>
  <si>
    <t>RG-HV-EffFurn-90AFUE</t>
  </si>
  <si>
    <t>RG-HV-EffFurn-94AFUE</t>
  </si>
  <si>
    <t>RG-HV-EffFurn-96AFUE</t>
  </si>
  <si>
    <t>RE-HV-RefChrg-Dec-high</t>
  </si>
  <si>
    <t>RE-HV-RefChrg-Dec-typ</t>
  </si>
  <si>
    <t>RE-HV-RefChrg-Inc-high</t>
  </si>
  <si>
    <t>RB-HV-MFRefChrg-Dec-high-24pct-12pct</t>
  </si>
  <si>
    <t>RB-HV-MFRefChrg-Dec-typ-24pct-12pct</t>
  </si>
  <si>
    <t>RB-HV-MFRefChrg-Inc-high-24pct-12pct</t>
  </si>
  <si>
    <t>RB-HV-MFRefChrg-Inc-typ-24pct-12pct</t>
  </si>
  <si>
    <t>RB-HV-MHRefChrg-Dec-high-25pct-15pct</t>
  </si>
  <si>
    <t>RB-HV-MHRefChrg-Dec-typ-25pct-15pct</t>
  </si>
  <si>
    <t>RB-HV-MHRefChrg-Inc-high-25pct-15pct</t>
  </si>
  <si>
    <t>RB-HV-MHRefChrg-Inc-typ-25pct-15pct</t>
  </si>
  <si>
    <t>RB-HV-SFRefChrg-Dec-high-24pct-12pct</t>
  </si>
  <si>
    <t>RB-HV-SFRefChrg-Dec-typ-24pct-12pct</t>
  </si>
  <si>
    <t>RB-HV-SFRefChrg-Inc-high-24pct-12pct</t>
  </si>
  <si>
    <t>RB-HV-SFRefChrg-Inc-typ-24pct-12pct</t>
  </si>
  <si>
    <t>RG-WtrHt-SmlStrg-Gas-lte75kBtuh-30G-0p62EF</t>
  </si>
  <si>
    <t>RG-WtrHt-SmlStrg-Gas-lte75kBtuh-30G-0p65EF</t>
  </si>
  <si>
    <t>RG-WtrHt-SmlStrg-Gas-lte75kBtuh-30G-0p70EF</t>
  </si>
  <si>
    <t>RG-WtrHt-SmlStrg-Gas-lte75kBtuh-40G-0p70EF</t>
  </si>
  <si>
    <t>RG-WtrHt-SmlStrg-Gas-lte75kBtuh-50G-0p62EF</t>
  </si>
  <si>
    <t>RG-WtrHt-SmlStrg-Gas-lte75kBtuh-50G-0p67EF</t>
  </si>
  <si>
    <t>RG-WtrHt-SmlStrg-Gas-lte75kBtuh-50G-0p70EF</t>
  </si>
  <si>
    <t>RG-WtrHt-SmlStrg-Gas-lte75kBtuh-60G-0p62EF</t>
  </si>
  <si>
    <t>RG-WtrHt-SmlStrg-Gas-lte75kBtuh-60G-0p66EF</t>
  </si>
  <si>
    <t>RG-WtrHt-SmlStrg-Gas-lte75kBtuh-60G-0p70EF</t>
  </si>
  <si>
    <t>RG-WtrHt-SmlStrg-Gas-lte75kBtuh-75G-0p62EF</t>
  </si>
  <si>
    <t>RG-WtrHt-SmlStrg-Gas-lte75kBtuh-75G-0p66EF</t>
  </si>
  <si>
    <t>RG-WtrHt-SmlStrg-Gas-lte75kBtuh-75G-0p70EF</t>
  </si>
  <si>
    <t>RG-WtrHt-SmlInst-Gas-lte75kBtuh-lt2G-0p82EF</t>
  </si>
  <si>
    <t>RE-WtrHt-SmlStrg-Elec-lte12kW-30G-0p95EF</t>
  </si>
  <si>
    <t>RE-WtrHt-SmlStrg-Elec-lte12kW-50G-0p93EF</t>
  </si>
  <si>
    <t>RE-WtrHt-SmlStrg-Elec-lte12kW-60G-0p92EF</t>
  </si>
  <si>
    <t>RE-WtrHt-SmlStrg-Elec-lte12kW-75G-0p91EF</t>
  </si>
  <si>
    <t>RE-WtrHt-SmlInst-Elec-lte12kW-lt2G</t>
  </si>
  <si>
    <t>Grnhs-Shell-LowIRroof</t>
  </si>
  <si>
    <t>Grnhs-Shell-LowIR_ThermCurt</t>
  </si>
  <si>
    <t>Grnhs-Shell-LIR_to_LIR_Tcurt</t>
  </si>
  <si>
    <t>Grnhs-Shell-LowIR-SingleLayer</t>
  </si>
  <si>
    <t>Appl-Dishwash-StdSize-GasDHW-0p65EF-basis</t>
  </si>
  <si>
    <t>Appl-Dishwash-StdSize-GasDHW-0p68EF-basis</t>
  </si>
  <si>
    <t>Appl-Dishwash-StdSize-ElecDHW-0p65EF-basis</t>
  </si>
  <si>
    <t>Appl-Dishwash-StdSize-ElecDHW-0p68EF-basis</t>
  </si>
  <si>
    <t>RE-Appl-ESFrzr-basis</t>
  </si>
  <si>
    <t>RE-Appl-ESRefg-basis</t>
  </si>
  <si>
    <t>Res-RefgRecyc-dKWH-Wtd-PGE-basis</t>
  </si>
  <si>
    <t>Res-FrzrRecyc-dKWH-Wtd-PGE-basis</t>
  </si>
  <si>
    <t>Res-RefgRecyc-dKWH-Wtd-SCE-basis</t>
  </si>
  <si>
    <t>Res-FrzrRecyc-dKWH-Wtd-SCE-basis</t>
  </si>
  <si>
    <t>Res-RefgRecyc-dKWH-Wtd-SDG-basis</t>
  </si>
  <si>
    <t>Res-FrzrRecyc-dKWH-Wtd-SDG-basis</t>
  </si>
  <si>
    <t>ClothesWasher-Cmn-lrg-ElecDHW-gasCDryer-2p0mef-basis</t>
  </si>
  <si>
    <t>ClothesWasher-Cmn-lrg-ElecDHW-gasCDryer-2p2mef-basis</t>
  </si>
  <si>
    <t>ClothesWasher-Cmn-lrg-gasDHW-ElecCDryer-2p0mef-basis</t>
  </si>
  <si>
    <t>ClothesWasher-Cmn-lrg-gasDHW-ElecCDryer-2p2mef-basis</t>
  </si>
  <si>
    <t>ClothesWasher-Cmn-lrg-ElecDHW-ElecCDryer-2p0mef-basis</t>
  </si>
  <si>
    <t>ClothesWasher-Cmn-lrg-ElecDHW-ElecCDryer-2p2mef-basis</t>
  </si>
  <si>
    <t>ClothesWasher-Cmn-lrg-gasDHW-gasCDryer-2p0mef-basis</t>
  </si>
  <si>
    <t>ClothesWasher-Cmn-lrg-gasDHW-gasCDryer-2p2mef-basis</t>
  </si>
  <si>
    <t>ClothesWasher-med-ElecDHW-ElecCDryer-2p0mef-basis</t>
  </si>
  <si>
    <t>ClothesWasher-med-ElecDHW-ElecCDryer-2p2mef-basis</t>
  </si>
  <si>
    <t>ClothesWasher-med-gasDHW-gasCDryer-2p0mef-basis</t>
  </si>
  <si>
    <t>ClothesWasher-med-gasDHW-gasCDryer-2p2mef-basis</t>
  </si>
  <si>
    <t>ClothesWasher-med-ElecDHW-gasCDryer-2p0mef-basis</t>
  </si>
  <si>
    <t>ClothesWasher-med-ElecDHW-gasCDryer-2p2mef-basis</t>
  </si>
  <si>
    <t>ClothesWasher-med-gasDHW-ElecCDryer-2p0mef-basis</t>
  </si>
  <si>
    <t>ClothesWasher-med-gasDHW-ElecCDryer-2p2mef-basis</t>
  </si>
  <si>
    <t>Res-SEER14.5</t>
  </si>
  <si>
    <t>Com-Lighting-InGen_T12-48in-144w-A_T12-48in-144w-A_T12-48in-76w</t>
  </si>
  <si>
    <t>Com-Lighting-InGen_T12-48in-216w_T12-48in-216w_T12-48in-152w</t>
  </si>
  <si>
    <t>Com-Lighting-InGen_T12-48in-43w-A_T5-46in-33w_T5-46in-33w</t>
  </si>
  <si>
    <t>Com-Lighting-InGen_T12-48in-72w-A_T5-46in-64w_T5-46in-64w</t>
  </si>
  <si>
    <t>Com-Lighting-InGen_T12-48in-115w_T5-46in-64w_T5-46in-64w</t>
  </si>
  <si>
    <t>Com-Lighting-InGen_T12-48in-144w-A_T5-46in-97w_T5-46in-97w</t>
  </si>
  <si>
    <t>Com-Lighting-InGen_T8-48in-102w-B_T5-46in-97w_T5-46in-97w</t>
  </si>
  <si>
    <t>Com-Lighting-InGen_T12-48in-72w-A_T5-46in-59w_T5-46in-59w</t>
  </si>
  <si>
    <t>Com-Lighting-InGen_T12-48in-72w-A_T5-46in-62w_T5-46in-62w</t>
  </si>
  <si>
    <t>Com-Lighting-InGen_T12-48in-144w-A_T5-46in-117w_T5-46in-117w</t>
  </si>
  <si>
    <t>Com-Lighting-InGen_PSMH-365w_PSMH-365w_T5-46in-234w</t>
  </si>
  <si>
    <t>Com-Lighting-InGen_PSMH-456w_T5-46in-351w_T5-46in-351w</t>
  </si>
  <si>
    <t>Com-Lighting-InGen_MV-455w_T5-46in-234w_T5-46in-234w</t>
  </si>
  <si>
    <t>Com-Lighting-InGen_MV-780w_T5-46in-351w_T5-46in-351w</t>
  </si>
  <si>
    <t>Com-Lighting-InGen_T12-48in-36w-B_T8-48in-32w-A_T8-48in-31w-D</t>
  </si>
  <si>
    <t>Com-Lighting-InGen_T12-48in-36w-B_T8-48in-31w-D_T8-48in-31w-D</t>
  </si>
  <si>
    <t>Com-Lighting-InGen_T12-48in-41w_T8-48in-32w-A_T8-48in-31w-D</t>
  </si>
  <si>
    <t>Com-Lighting-InGen_T12-48in-41w_T8-48in-31w-D_T8-48in-31w-D</t>
  </si>
  <si>
    <t>Com-Lighting-InGen_T12-48in-43w-A_T8-48in-32w-A_T8-48in-31w-D</t>
  </si>
  <si>
    <t>Com-Lighting-InGen_T12-48in-43w-A_T8-48in-31w-D_T8-48in-31w-D</t>
  </si>
  <si>
    <t>Com-Lighting-InGen_T12-48in-43w-C_T8-48in-32w-A_T8-48in-31w-D</t>
  </si>
  <si>
    <t>Com-Lighting-InGen_T12-48in-43w-C_T8-48in-31w-D_T8-48in-31w-D</t>
  </si>
  <si>
    <t>Com-Lighting-InGen_T12-48in-48w_T8-48in-32w-A_T8-48in-31w-D</t>
  </si>
  <si>
    <t>Com-Lighting-InGen_T12-48in-48w_T8-48in-31w-D_T8-48in-31w-D</t>
  </si>
  <si>
    <t>Com-Lighting-InGen_T12-48in-68w_T8-48in-60w-A_T8-48in-54w-B</t>
  </si>
  <si>
    <t>Com-Lighting-InGen_T12-48in-68w_T8-48in-60w-B_T8-48in-54w-B</t>
  </si>
  <si>
    <t>Com-Lighting-InGen_T12-48in-72w-A_T8-48in-60w-A_T8-48in-41w-B</t>
  </si>
  <si>
    <t>Com-Lighting-InGen_T12-48in-72w-A_T8-48in-60w-A_T8-48in-54w-B</t>
  </si>
  <si>
    <t>Com-Lighting-InGen_T12-48in-72w-A_T8-48in-41w-B_T8-48in-41w-B</t>
  </si>
  <si>
    <t>Com-Lighting-InGen_T12-48in-72w-A_T8-48in-60w-B_T8-48in-54w-B</t>
  </si>
  <si>
    <t>Com-Lighting-InGen_T12-48in-74w-B_T8-48in-60w-B_T8-48in-54w-B</t>
  </si>
  <si>
    <t>Com-Lighting-InGen_T12-48in-80w-C_T8-48in-60w-A_T8-48in-54w-B</t>
  </si>
  <si>
    <t>Com-Lighting-InGen_T12-48in-80w-C_T8-48in-60w-B_T8-48in-54w-B</t>
  </si>
  <si>
    <t>Com-Lighting-InGen_T12-48in-72w-B_T8-48in-60w-A_T8-48in-54w-B</t>
  </si>
  <si>
    <t>Com-Lighting-InGen_T12-48in-72w-B_T8-48in-60w-B_T8-48in-54w-B</t>
  </si>
  <si>
    <t>Com-Lighting-InGen_T12-48in-74w-C_T8-48in-60w-A_T8-48in-54w-B</t>
  </si>
  <si>
    <t>Com-Lighting-InGen_T12-48in-74w-C_T8-48in-60w-B_T8-48in-54w-B</t>
  </si>
  <si>
    <t>Com-Lighting-InGen_T12-48in-102w_T8-48in-89w-B_T8-48in-78w-B</t>
  </si>
  <si>
    <t>Com-Lighting-InGen_T12-48in-115w_T8-48in-93w-B_T8-48in-78w-B</t>
  </si>
  <si>
    <t>Com-Lighting-InGen_T12-48in-115w_T8-48in-89w-B_T8-48in-78w-B</t>
  </si>
  <si>
    <t>Com-Lighting-InGen_T12-48in-120w-C_T8-48in-93w-B_T8-48in-78w-B</t>
  </si>
  <si>
    <t>Com-Lighting-InGen_T12-48in-120w-C_T8-48in-89w-B_T8-48in-78w-B</t>
  </si>
  <si>
    <t>Com-Lighting-InGen_T12-48in-109w_T8-48in-93w-B_T8-48in-78w-B</t>
  </si>
  <si>
    <t>Com-Lighting-InGen_T12-48in-109w_T8-48in-89w-B_T8-48in-78w-B</t>
  </si>
  <si>
    <t>Com-Lighting-InGen_T12-48in-112w_T8-48in-93w-B_T8-48in-78w-B</t>
  </si>
  <si>
    <t>Com-Lighting-InGen_T12-48in-112w_T8-48in-89w-B_T8-48in-78w-B</t>
  </si>
  <si>
    <t>Com-Lighting-InGen_T12-48in-136w_T8-48in-118w-B_T8-48in-102w-B</t>
  </si>
  <si>
    <t>Com-Lighting-InGen_T12-48in-136w_T8-48in-112w-D_T8-48in-102w-B</t>
  </si>
  <si>
    <t>Com-Lighting-InGen_T12-48in-144w-A_T8-48in-93w-B_T8-48in-79w-B</t>
  </si>
  <si>
    <t>Com-Lighting-InGen_T12-48in-144w-A_T8-48in-79w-B_T8-48in-79w-B</t>
  </si>
  <si>
    <t>Com-Lighting-InGen_T12-48in-144w-A_T8-48in-112w-D_T8-48in-102w-B</t>
  </si>
  <si>
    <t>Com-Lighting-InGen_T12-48in-160w_T8-48in-112w-D_T8-48in-102w-B</t>
  </si>
  <si>
    <t>Com-Lighting-InGen_T12-48in-168w_T8-48in-118w-B_T8-48in-102w-B</t>
  </si>
  <si>
    <t>Com-Lighting-InGen_T12-48in-168w_T8-48in-112w-D_T8-48in-102w-B</t>
  </si>
  <si>
    <t>Com-Lighting-InGen_T12-96in-62w-A_T8-48in-54w-A_T8-48in-54w-B</t>
  </si>
  <si>
    <t>Com-Lighting-InGen_T12-96in-62w-A_T8-48in-60w-B_T8-48in-54w-B</t>
  </si>
  <si>
    <t>Com-Lighting-InGen_T12-96in-123w-A_T8-48in-118w-B_T8-48in-102w-B</t>
  </si>
  <si>
    <t>Com-Lighting-InGen_T12-96in-123w-A_T8-48in-112w-D_T8-48in-102w-B</t>
  </si>
  <si>
    <t>Com-Lighting-InGen_T12-96in-210w_T8-48in-175w-B_T8-48in-156w-B</t>
  </si>
  <si>
    <t>Com-Lighting-InGen_T12-96in-246w-A_T8-48in-175w-B_T8-48in-175w-B</t>
  </si>
  <si>
    <t>Com-Lighting-InGen_T8-48in-52w-B_T8-48in-41w-B_T8-48in-41w-B</t>
  </si>
  <si>
    <t>Com-Lighting-InGen_T12-48in-36w-B_T8-48in-27w-B_T8-48in-24w</t>
  </si>
  <si>
    <t>Com-Lighting-InGen_T12-48in-36w-B_T8-48in-27w-B_T8-48in-25w-C</t>
  </si>
  <si>
    <t>Com-Lighting-InGen_T12-48in-36w-B_T8-48in-32w-A_T8-48in-27w-E</t>
  </si>
  <si>
    <t>Com-Lighting-InGen_T12-48in-36w-B_T8-48in-32w-A_T8-48in-28w-C</t>
  </si>
  <si>
    <t>Com-Lighting-InGen_T12-48in-36w-B_T8-48in-31w-D_T8-48in-24w</t>
  </si>
  <si>
    <t>Com-Lighting-InGen_T12-48in-36w-B_T8-48in-31w-D_T8-48in-25w-C</t>
  </si>
  <si>
    <t>Com-Lighting-InGen_T12-48in-36w-B_T8-48in-31w-D_T8-48in-27w-E</t>
  </si>
  <si>
    <t>Com-Lighting-InGen_T12-48in-36w-B_T8-48in-31w-D_T8-48in-28w-C</t>
  </si>
  <si>
    <t>Com-Lighting-InGen_T12-48in-41w_T8-48in-27w-B_T8-48in-24w</t>
  </si>
  <si>
    <t>Com-Lighting-InGen_T12-48in-41w_T8-48in-27w-B_T8-48in-25w-C</t>
  </si>
  <si>
    <t>Com-Lighting-InGen_T12-48in-41w_T8-48in-32w-A_T8-48in-27w-E</t>
  </si>
  <si>
    <t>Com-Lighting-InGen_T12-48in-41w_T8-48in-32w-A_T8-48in-28w-C</t>
  </si>
  <si>
    <t>Com-Lighting-InGen_T12-48in-41w_T8-48in-31w-D_T8-48in-24w</t>
  </si>
  <si>
    <t>Com-Lighting-InGen_T12-48in-41w_T8-48in-31w-D_T8-48in-25w-C</t>
  </si>
  <si>
    <t>Com-Lighting-InGen_T12-48in-41w_T8-48in-31w-D_T8-48in-27w-E</t>
  </si>
  <si>
    <t>Com-Lighting-InGen_T12-48in-41w_T8-48in-31w-D_T8-48in-28w-C</t>
  </si>
  <si>
    <t>Com-Lighting-InGen_T12-48in-43w-A_T8-48in-27w-B_T8-48in-24w</t>
  </si>
  <si>
    <t>Com-Lighting-InGen_T12-48in-43w-A_T8-48in-27w-B_T8-48in-25w-C</t>
  </si>
  <si>
    <t>Com-Lighting-InGen_T12-48in-43w-A_T8-48in-32w-A_T8-48in-27w-E</t>
  </si>
  <si>
    <t>Com-Lighting-InGen_T12-48in-43w-A_T8-48in-32w-A_T8-48in-28w-C</t>
  </si>
  <si>
    <t>Com-Lighting-InGen_T12-48in-43w-A_T8-48in-31w-D_T8-48in-24w</t>
  </si>
  <si>
    <t>Com-Lighting-InGen_T12-48in-43w-A_T8-48in-31w-D_T8-48in-25w-C</t>
  </si>
  <si>
    <t>Com-Lighting-InGen_T12-48in-43w-A_T8-48in-31w-D_T8-48in-27w-E</t>
  </si>
  <si>
    <t>Com-Lighting-InGen_T12-48in-43w-A_T8-48in-31w-D_T8-48in-28w-C</t>
  </si>
  <si>
    <t>Com-Lighting-InGen_T12-48in-43w-C_T8-48in-27w-B_T8-48in-24w</t>
  </si>
  <si>
    <t>Com-Lighting-InGen_T12-48in-43w-C_T8-48in-27w-B_T8-48in-25w-C</t>
  </si>
  <si>
    <t>Com-Lighting-InGen_T12-48in-43w-C_T8-48in-32w-A_T8-48in-27w-E</t>
  </si>
  <si>
    <t>Com-Lighting-InGen_T12-48in-43w-C_T8-48in-32w-A_T8-48in-28w-C</t>
  </si>
  <si>
    <t>Com-Lighting-InGen_T12-48in-43w-C_T8-48in-31w-D_T8-48in-24w</t>
  </si>
  <si>
    <t>Com-Lighting-InGen_T12-48in-43w-C_T8-48in-31w-D_T8-48in-25w-C</t>
  </si>
  <si>
    <t>Com-Lighting-InGen_T12-48in-43w-C_T8-48in-31w-D_T8-48in-27w-E</t>
  </si>
  <si>
    <t>Com-Lighting-InGen_T12-48in-43w-C_T8-48in-31w-D_T8-48in-28w-C</t>
  </si>
  <si>
    <t>Com-Lighting-InGen_T12-48in-48w_T8-48in-27w-B_T8-48in-24w</t>
  </si>
  <si>
    <t>Com-Lighting-InGen_T12-48in-48w_T8-48in-27w-B_T8-48in-25w-C</t>
  </si>
  <si>
    <t>Com-Lighting-InGen_T12-48in-48w_T8-48in-32w-A_T8-48in-27w-E</t>
  </si>
  <si>
    <t>Com-Lighting-InGen_T12-48in-48w_T8-48in-32w-A_T8-48in-28w-C</t>
  </si>
  <si>
    <t>Com-Lighting-InGen_T12-48in-48w_T8-48in-31w-D_T8-48in-24w</t>
  </si>
  <si>
    <t>Com-Lighting-InGen_T12-48in-48w_T8-48in-31w-D_T8-48in-25w-C</t>
  </si>
  <si>
    <t>Com-Lighting-InGen_T12-48in-48w_T8-48in-31w-D_T8-48in-27w-E</t>
  </si>
  <si>
    <t>Com-Lighting-InGen_T12-48in-48w_T8-48in-31w-D_T8-48in-28w-C</t>
  </si>
  <si>
    <t>Com-Lighting-InGen_T12-48in-68w_T8-48in-52w-A_T8-48in-45w</t>
  </si>
  <si>
    <t>Com-Lighting-InGen_T12-48in-68w_T8-48in-60w-A_T8-48in-48w</t>
  </si>
  <si>
    <t>Com-Lighting-InGen_T12-48in-68w_T8-48in-60w-A_T8-48in-51w-C</t>
  </si>
  <si>
    <t>Com-Lighting-InGen_T12-48in-68w_T8-48in-70w-A_T8-48in-54w-C</t>
  </si>
  <si>
    <t>Com-Lighting-InGen_T12-48in-68w_T8-48in-52w-B_T8-48in-45w</t>
  </si>
  <si>
    <t>Com-Lighting-InGen_T12-48in-68w_T8-48in-52w-B_T8-48in-48w</t>
  </si>
  <si>
    <t>Com-Lighting-InGen_T12-48in-68w_T8-48in-59w-C_T8-48in-51w-C</t>
  </si>
  <si>
    <t>Com-Lighting-InGen_T12-48in-68w_T8-48in-59w-C_T8-48in-54w-C</t>
  </si>
  <si>
    <t>Com-Lighting-InGen_T12-48in-72w-A_T8-48in-52w-A_T8-48in-45w</t>
  </si>
  <si>
    <t>Com-Lighting-InGen_T12-48in-72w-A_T8-48in-60w-A_T8-48in-48w</t>
  </si>
  <si>
    <t>Com-Lighting-InGen_T12-48in-72w-A_T8-48in-60w-A_T8-48in-51w-C</t>
  </si>
  <si>
    <t>Com-Lighting-InGen_T12-48in-72w-A_T8-48in-70w-A_T8-48in-54w-C</t>
  </si>
  <si>
    <t>Com-Lighting-InGen_T12-48in-72w-A_T8-48in-59w-C_T8-48in-45w</t>
  </si>
  <si>
    <t>Com-Lighting-InGen_T12-48in-72w-A_T8-48in-52w-B_T8-48in-48w</t>
  </si>
  <si>
    <t>Com-Lighting-InGen_T12-48in-72w-A_T8-48in-59w-C_T8-48in-51w-C</t>
  </si>
  <si>
    <t>Com-Lighting-InGen_T12-48in-72w-A_T8-48in-59w-C_T8-48in-54w-C</t>
  </si>
  <si>
    <t>Com-Lighting-InGen_T12-48in-74w-B_T8-48in-52w-A_T8-48in-45w</t>
  </si>
  <si>
    <t>Com-Lighting-InGen_T12-48in-74w-B_T8-48in-60w-A_T8-48in-48w</t>
  </si>
  <si>
    <t>Com-Lighting-InGen_T12-48in-74w-B_T8-48in-60w-A_T8-48in-51w-C</t>
  </si>
  <si>
    <t>Com-Lighting-InGen_T12-48in-74w-B_T8-48in-70w-A_T8-48in-54w-C</t>
  </si>
  <si>
    <t>Com-Lighting-InGen_T12-48in-74w-B_T8-48in-52w-B_T8-48in-45w</t>
  </si>
  <si>
    <t>Com-Lighting-InGen_T12-48in-74w-B_T8-48in-52w-B_T8-48in-48w</t>
  </si>
  <si>
    <t>Com-Lighting-InGen_T12-48in-74w-B_T8-48in-59w-C_T8-48in-51w-C</t>
  </si>
  <si>
    <t>Com-Lighting-InGen_T12-48in-74w-B_T8-48in-59w-C_T8-48in-54w-C</t>
  </si>
  <si>
    <t>Com-Lighting-InGen_T12-48in-80w-C_T8-48in-52w-A_T8-48in-45w</t>
  </si>
  <si>
    <t>Com-Lighting-InGen_T12-48in-80w-C_T8-48in-60w-A_T8-48in-48w</t>
  </si>
  <si>
    <t>Com-Lighting-InGen_T12-48in-80w-C_T8-48in-60w-A_T8-48in-51w-C</t>
  </si>
  <si>
    <t>Com-Lighting-InGen_T12-48in-80w-C_T8-48in-70w-A_T8-48in-54w-C</t>
  </si>
  <si>
    <t>Com-Lighting-InGen_T12-48in-80w-C_T8-48in-52w-B_T8-48in-45w</t>
  </si>
  <si>
    <t>Com-Lighting-InGen_T12-48in-80w-C_T8-48in-52w-B_T8-48in-48w</t>
  </si>
  <si>
    <t>Com-Lighting-InGen_T12-48in-80w-C_T8-48in-59w-C_T8-48in-51w-C</t>
  </si>
  <si>
    <t>Com-Lighting-InGen_T12-48in-80w-C_T8-48in-59w-C_T8-48in-54w-C</t>
  </si>
  <si>
    <t>Com-Lighting-InGen_T12-48in-72w-B_T8-48in-52w-A_T8-48in-45w</t>
  </si>
  <si>
    <t>Com-Lighting-InGen_T12-48in-72w-B_T8-48in-60w-A_T8-48in-48w</t>
  </si>
  <si>
    <t>Com-Lighting-InGen_T12-48in-72w-B_T8-48in-60w-A_T8-48in-51w-C</t>
  </si>
  <si>
    <t>Com-Lighting-InGen_T12-48in-72w-B_T8-48in-70w-A_T8-48in-54w-C</t>
  </si>
  <si>
    <t>Com-Lighting-InGen_T12-48in-72w-B_T8-48in-59w-C_T8-48in-45w</t>
  </si>
  <si>
    <t>Com-Lighting-InGen_T12-48in-72w-B_T8-48in-52w-B_T8-48in-48w</t>
  </si>
  <si>
    <t>Com-Lighting-InGen_T12-48in-72w-B_T8-48in-59w-C_T8-48in-51w-C</t>
  </si>
  <si>
    <t>Com-Lighting-InGen_T12-48in-72w-B_T8-48in-59w-C_T8-48in-54w-C</t>
  </si>
  <si>
    <t>Com-Lighting-InGen_T12-48in-74w-C_T8-48in-52w-A_T8-48in-45w</t>
  </si>
  <si>
    <t>Com-Lighting-InGen_T12-48in-74w-C_T8-48in-60w-A_T8-48in-48w</t>
  </si>
  <si>
    <t>Com-Lighting-InGen_T12-48in-74w-C_T8-48in-60w-A_T8-48in-51w-C</t>
  </si>
  <si>
    <t>Com-Lighting-InGen_T12-48in-74w-C_T8-48in-70w-A_T8-48in-54w-C</t>
  </si>
  <si>
    <t>Com-Lighting-InGen_T12-48in-74w-C_T8-48in-52w-B_T8-48in-45w</t>
  </si>
  <si>
    <t>Com-Lighting-InGen_T12-48in-74w-C_T8-48in-52w-B_T8-48in-48w</t>
  </si>
  <si>
    <t>Com-Lighting-InGen_T12-48in-74w-C_T8-48in-59w-C_T8-48in-51w-C</t>
  </si>
  <si>
    <t>Com-Lighting-InGen_T12-48in-74w-C_T8-48in-59w-C_T8-48in-54w-C</t>
  </si>
  <si>
    <t>Com-Lighting-InGen_T12-48in-144w-A_T8-48in-118w-B_T8-48in-83w</t>
  </si>
  <si>
    <t>Com-Lighting-InGen_T12-48in-144w-A_T8-48in-89w-B_T8-48in-83w</t>
  </si>
  <si>
    <t>Com-Lighting-InGen_T12-96in-210w_T8-48in-182w-A_T8-48in-142w-B</t>
  </si>
  <si>
    <t>Com-Lighting-InGen_T12-96in-210w_T8-48in-175w-B_T8-48in-142w-B</t>
  </si>
  <si>
    <t>Com-Lighting-InGen_T12-96in-246w-A_T8-48in-182w-A_T8-48in-162w</t>
  </si>
  <si>
    <t>Com-Lighting-InGen_T12-96in-246w-A_T8-48in-226w-A_T8-48in-188w</t>
  </si>
  <si>
    <t>Com-Lighting-InGen_T12-96in-246w-A_T8-48in-175w-B_T8-48in-162w</t>
  </si>
  <si>
    <t>Com-Lighting-InGen_T12-96in-246w-A_T8-48in-224w-B_T8-48in-188w</t>
  </si>
  <si>
    <t>Com-Lighting-InGen_T8-48in-27w-D_T8-48in-31w-D_T8-48in-24w</t>
  </si>
  <si>
    <t>Com-Lighting-InGen_T8-48in-27w-D_T8-48in-31w-D_T8-48in-25w-C</t>
  </si>
  <si>
    <t>Com-Lighting-InGen_T8-48in-31w-D_T8-48in-31w-D_T8-48in-27w-E</t>
  </si>
  <si>
    <t>Com-Lighting-InGen_T8-48in-31w-D_T8-48in-31w-D_T8-48in-28w-C</t>
  </si>
  <si>
    <t>Com-Lighting-InGen_T8-48in-52w-B_T8-48in-59w-C_T8-48in-45w</t>
  </si>
  <si>
    <t>Com-Lighting-InGen_T8-48in-52w-B_T8-48in-59w-C_T8-48in-48w</t>
  </si>
  <si>
    <t>Com-Lighting-InGen_T8-48in-59w-C_T8-48in-59w-C_T8-48in-51w-C</t>
  </si>
  <si>
    <t>Com-Lighting-InGen_T8-48in-59w-C_T8-48in-59w-C_T8-48in-54w-C</t>
  </si>
  <si>
    <t>Com-Lighting-InGen_T8-48in-89w-B_T8-48in-89w-B_T8-48in-83w</t>
  </si>
  <si>
    <t>Com-Lighting-InGen_T8-48in-156w-B_T8-48in-175w-B_T8-48in-142w-B</t>
  </si>
  <si>
    <t>Com-Lighting-InGen_T8-48in-175w-B_T8-48in-175w-B_T8-48in-162w</t>
  </si>
  <si>
    <t>Com-Lighting-InGen_T8-48in-204w-B_T8-48in-224w-B_T8-48in-188w</t>
  </si>
  <si>
    <t>Com-Lighting-InGen_T12-96in-210w_T8-96in-160w_T8-96in-160w</t>
  </si>
  <si>
    <t>Com-Lighting-InGen_T12-96in-210w_T8-96in-167w_T8-96in-167w</t>
  </si>
  <si>
    <t>Com-Lighting-InGen_T12-96in-246w-A_T8-96in-219w_T8-96in-219w</t>
  </si>
  <si>
    <t>Com-Lighting-InGen_Incan-100w_MH-43w_MH-43w</t>
  </si>
  <si>
    <t>Com-Lighting-InGen_MH-295w_PSMH-208w_PSMH-208w</t>
  </si>
  <si>
    <t>Com-Lighting-InGen_Incan-500w_PSMH-208w_PSMH-208w</t>
  </si>
  <si>
    <t>Com-Lighting-InGen_MH-295w_PSMH-288w_PSMH-288w</t>
  </si>
  <si>
    <t>Com-Lighting-InGen_MV-455w_PSMH-288w_PSMH-288w</t>
  </si>
  <si>
    <t>Com-Lighting-InGen_MH-458w_PSMH-400w_PSMH-400w</t>
  </si>
  <si>
    <t>Com-Lighting-InGen_Incan-1000w_PSMH-400w_PSMH-400w</t>
  </si>
  <si>
    <t>Com-Lighting-InExit_Exit-Incand-40w-Double_Exit-CFL-21w-Double</t>
  </si>
  <si>
    <t>Com-Lighting-InExit_Exit-Incand-25w-Single_Exit-CFL-10w-Single</t>
  </si>
  <si>
    <t>Com-Lighting-InExit_Exit-CFL-21w-Double_Exit-LED-4w-Double</t>
  </si>
  <si>
    <t>Com-Lighting-InExit_Exit-Incand-40w-Double_Exit-LED-4w-Double</t>
  </si>
  <si>
    <t>Com-Lighting-InExit_Exit-Incand-25w-Single_Exit-LED-4w-Single</t>
  </si>
  <si>
    <t>Com-Lighting-InExit_Exit-Incand-40w-Double_Exit-T5-24w-Double</t>
  </si>
  <si>
    <t>Com-Lighting-InExit_Exit-Incand-25w-Single_Exit-T5-12w-Single</t>
  </si>
  <si>
    <t>Com-Lighting-InGen_CFLratio0357_CFLscw-3w</t>
  </si>
  <si>
    <t>Com-Lighting-InGen_CFLratio0357_CFLscw-4w</t>
  </si>
  <si>
    <t>Com-Lighting-InGen_CFLratio0357_CFLscw-5w</t>
  </si>
  <si>
    <t>Com-Lighting-InGen_CFLratio0357_CFLscw-6w</t>
  </si>
  <si>
    <t>Com-Lighting-InGen_CFLratio0357_CFLscw-8w</t>
  </si>
  <si>
    <t>Com-Lighting-InGen_CFLratio0357_CFLscw-10w</t>
  </si>
  <si>
    <t>Com-Lighting-InGen_CFLratio0357_CFLscw-12w</t>
  </si>
  <si>
    <t>Com-Lighting-InGen_CFLratio0357_CFLscw-19w</t>
  </si>
  <si>
    <t>Com-Lighting-InGen_CFLratio0357_CFLscw-21w</t>
  </si>
  <si>
    <t>Com-Lighting-InGen_CFLratio0357_CFLscw-22w</t>
  </si>
  <si>
    <t>Com-Lighting-InGen_CFLratio0357_CFLscw-24w</t>
  </si>
  <si>
    <t>Com-Lighting-InGen_CFLratio0357_CFLscw-26w</t>
  </si>
  <si>
    <t>Com-Lighting-InGen_CFLratio0357_CFLscw-27w</t>
  </si>
  <si>
    <t>Com-Lighting-InGen_CFLratio0357_CFLscw-29w</t>
  </si>
  <si>
    <t>Com-Lighting-InGen_CFLratio0357_CFLscw-31w</t>
  </si>
  <si>
    <t>Com-Lighting-InGen_CFLratio0357_CFLscw-32w</t>
  </si>
  <si>
    <t>Com-Lighting-InGen_CFLratio0357_CFLscw-42w</t>
  </si>
  <si>
    <t>Com-Lighting-InGen_CFLratio0357_CFLscw-55w</t>
  </si>
  <si>
    <t>Com-Lighting-InGen_CFLratio0357_CFLscw-60w</t>
  </si>
  <si>
    <t>Com-Lighting-InGen_CFLratio0357_CFLscw-80w</t>
  </si>
  <si>
    <t>Com-Lighting-InGen_CFLratio0357_CFLscw-100w</t>
  </si>
  <si>
    <t>Com-Lighting-InGen_CFLratio0357_CFLscw-150w</t>
  </si>
  <si>
    <t>Com-Lighting-InGen_CFLratio0357_CFLscw-200w</t>
  </si>
  <si>
    <t>Com-Lighting-InGen_CFLratio0353_CFLfixt-5W</t>
  </si>
  <si>
    <t>Com-Lighting-InGen_CFLratio0353_CFLfixt-7W</t>
  </si>
  <si>
    <t>Com-Lighting-InGen_CFLratio0353_CFLfixt-9W</t>
  </si>
  <si>
    <t>Com-Lighting-InGen_CFLratio0353_CFLfixt-13W</t>
  </si>
  <si>
    <t>Com-Lighting-InGen_CFLratio0353_CFLfixt-15W</t>
  </si>
  <si>
    <t>Com-Lighting-InGen_CFLratio0353_CFLfixt-18W</t>
  </si>
  <si>
    <t>Com-Lighting-InGen_CFLratio0353_CFLfixt-20W</t>
  </si>
  <si>
    <t>Com-Lighting-InGen_CFLratio0353_CFLfixt-24W</t>
  </si>
  <si>
    <t>Com-Lighting-InGen_CFLratio0353_CFLfixt-25W</t>
  </si>
  <si>
    <t>Com-Lighting-InGen_CFLratio0353_CFLfixt-26W</t>
  </si>
  <si>
    <t>Com-Lighting-InGen_CFLratio0353_CFLfixt-27W</t>
  </si>
  <si>
    <t>Com-Lighting-InGen_CFLratio0353_CFLfixt-28W</t>
  </si>
  <si>
    <t>Com-Lighting-InGen_CFLratio0353_CFLfixt-32W</t>
  </si>
  <si>
    <t>Com-Lighting-InGen_CFLratio0353_CFLfixt-34W</t>
  </si>
  <si>
    <t>Com-Lighting-InGen_CFLratio0353_CFLfixt-35W</t>
  </si>
  <si>
    <t>Com-Lighting-InGen_CFLratio0353_CFLfixt-36W</t>
  </si>
  <si>
    <t>Com-Lighting-InGen_CFLratio0353_CFLfixt-40W</t>
  </si>
  <si>
    <t>Com-Lighting-InGen_CFLratio0353_CFLfixt-42W</t>
  </si>
  <si>
    <t>Com-Lighting-InGen_CFLratio0353_CFLfixt-50W</t>
  </si>
  <si>
    <t>Com-Lighting-InGen_CFLratio0353_CFLfixt-55W</t>
  </si>
  <si>
    <t>Com-Lighting-InGen_CFLratio0353_CFLfixt-57W</t>
  </si>
  <si>
    <t>Com-Lighting-InGen_CFLratio0353_CFLfixt-60W</t>
  </si>
  <si>
    <t>Com-Lighting-InGen_CFLratio0353_CFLfixt-75W</t>
  </si>
  <si>
    <t>Com-Lighting-InGen_CFLratio0353_CFLfixt-80W</t>
  </si>
  <si>
    <t>Com-Lighting-InGen_CFLratio0353_CFLfixt-85W</t>
  </si>
  <si>
    <t>Com-Lighting-InGen_CFLratio0353_CFLfixt-95W</t>
  </si>
  <si>
    <t>Com-Lighting-InGen_CFLratio0353_CFLfixt-110W</t>
  </si>
  <si>
    <t>Com-Lighting-InGen_CFLratio0353_CFLfixt-120W</t>
  </si>
  <si>
    <t>Res-Lighting-InGen_CFLratio0347_CFLscw-3w</t>
  </si>
  <si>
    <t>Res-Lighting-InGen_CFLratio0347_CFLscw-4w</t>
  </si>
  <si>
    <t>Res-Lighting-InGen_CFLratio0347_CFLscw-5w</t>
  </si>
  <si>
    <t>Res-Lighting-InGen_CFLratio0347_CFLscw-6w</t>
  </si>
  <si>
    <t>Res-Lighting-InGen_CFLratio0347_CFLscw-7w</t>
  </si>
  <si>
    <t>Res-Lighting-InGen_CFLratio0347_CFLscw-8w</t>
  </si>
  <si>
    <t>Res-Lighting-InGen_CFLratio0347_CFLscw-9w</t>
  </si>
  <si>
    <t>Res-Lighting-InGen_CFLratio0347_CFLscw-10w</t>
  </si>
  <si>
    <t>Res-Lighting-InGen_CFLratio0347_CFLscw-12w</t>
  </si>
  <si>
    <t>Res-Lighting-InGen_CFLratio0347_CFLscw-16w</t>
  </si>
  <si>
    <t>Res-Lighting-InGen_CFLratio0347_CFLscw-17w</t>
  </si>
  <si>
    <t>Res-Lighting-InGen_CFLratio0347_CFLscw-21w</t>
  </si>
  <si>
    <t>Res-Lighting-InGen_CFLratio0347_CFLscw-22w</t>
  </si>
  <si>
    <t>Res-Lighting-InGen_CFLratio0347_CFLscw-24w</t>
  </si>
  <si>
    <t>Res-Lighting-InGen_CFLratio0347_CFLscw-25w</t>
  </si>
  <si>
    <t>Res-Lighting-InGen_CFLratio0347_CFLscw-28w</t>
  </si>
  <si>
    <t>Res-Lighting-InGen_CFLratio0347_CFLscw-29w</t>
  </si>
  <si>
    <t>Res-Lighting-InGen_CFLratio0347_CFLscw-31w</t>
  </si>
  <si>
    <t>Res-Lighting-InGen_CFLratio0347_CFLscw-55w</t>
  </si>
  <si>
    <t>Res-Lighting-InGen_CFLratio0347_CFLscw-60w</t>
  </si>
  <si>
    <t>Res-Lighting-InGen_CFLratio0347_CFLscw-80w</t>
  </si>
  <si>
    <t>Res-Lighting-InGen_CFLratio0347_CFLscw-100w</t>
  </si>
  <si>
    <t>Res-Lighting-InGen_CFLratio0347_CFLscw-150w</t>
  </si>
  <si>
    <t>Res-Lighting-InGen_CFLratio0347_CFLscw-200w</t>
  </si>
  <si>
    <t>Res-Lighting-InGen_CFLratio0409_CFLscw-Refl-3w</t>
  </si>
  <si>
    <t>Res-Lighting-InGen_CFLratio0409_CFLscw-Refl-4w</t>
  </si>
  <si>
    <t>Res-Lighting-InGen_CFLratio0409_CFLscw-Refl-5w</t>
  </si>
  <si>
    <t>Res-Lighting-InGen_CFLratio0409_CFLscw-Refl-6w</t>
  </si>
  <si>
    <t>Res-Lighting-InGen_CFLratio0409_CFLscw-Refl-7w</t>
  </si>
  <si>
    <t>Res-Lighting-InGen_CFLratio0409_CFLscw-Refl-8w</t>
  </si>
  <si>
    <t>Res-Lighting-InGen_CFLratio0409_CFLscw-Refl-9w</t>
  </si>
  <si>
    <t>Res-Lighting-InGen_CFLratio0409_CFLscw-Refl-10w</t>
  </si>
  <si>
    <t>Res-Lighting-InGen_CFLratio0409_CFLscw-Refl-11w</t>
  </si>
  <si>
    <t>Res-Lighting-InGen_CFLratio0409_CFLscw-Refl-12w</t>
  </si>
  <si>
    <t>Res-Lighting-InGen_CFLratio0409_CFLscw-Refl-13w</t>
  </si>
  <si>
    <t>Res-Lighting-InGen_CFLratio0409_CFLscw-Refl-14w</t>
  </si>
  <si>
    <t>Res-Lighting-InGen_CFLratio0409_CFLscw-Refl-17w</t>
  </si>
  <si>
    <t>Res-Lighting-InGen_CFLratio0409_CFLscw-Refl-19w</t>
  </si>
  <si>
    <t>Res-Lighting-InGen_CFLratio0409_CFLscw-Refl-21w</t>
  </si>
  <si>
    <t>Res-Lighting-InGen_CFLratio0409_CFLscw-Refl-22w</t>
  </si>
  <si>
    <t>Res-Lighting-InGen_CFLratio0409_CFLscw-Refl-24w</t>
  </si>
  <si>
    <t>Res-Lighting-InGen_CFLratio0409_CFLscw-Refl-25w</t>
  </si>
  <si>
    <t>Res-Lighting-InGen_CFLratio0409_CFLscw-Refl-26w</t>
  </si>
  <si>
    <t>Res-Lighting-InGen_CFLratio0409_CFLscw-Refl-27w</t>
  </si>
  <si>
    <t>Res-Lighting-InGen_CFLratio0409_CFLscw-Refl-28w</t>
  </si>
  <si>
    <t>Res-Lighting-InGen_CFLratio0409_CFLscw-Refl-29w</t>
  </si>
  <si>
    <t>Res-Lighting-InGen_CFLratio0409_CFLscw-Refl-30w</t>
  </si>
  <si>
    <t>Res-Lighting-InGen_CFLratio0409_CFLscw-Refl-31w</t>
  </si>
  <si>
    <t>Res-Lighting-InGen_CFLratio0409_CFLscw-Refl-32w</t>
  </si>
  <si>
    <t>Res-Lighting-InGen_CFLratio0409_CFLscw-Refl-42w</t>
  </si>
  <si>
    <t>Res-Lighting-InGen_CFLratio0409_CFLscw-Refl-55w</t>
  </si>
  <si>
    <t>Res-Lighting-InGen_CFLratio0409_CFLscw-Refl-60w</t>
  </si>
  <si>
    <t>Res-Lighting-InGen_CFLratio0409_CFLscw-Refl-80w</t>
  </si>
  <si>
    <t>Res-Lighting-InGen_CFLratio0409_CFLscw-Refl-100w</t>
  </si>
  <si>
    <t>Res-Lighting-InGen_CFLratio0409_CFLscw-Refl-150w</t>
  </si>
  <si>
    <t>Res-Lighting-InGen_CFLratio0409_CFLscw-Refl-200w</t>
  </si>
  <si>
    <t>Res-Lighting-InGen_CFLratio0353_CFLfixt-5W</t>
  </si>
  <si>
    <t>Res-Lighting-InGen_CFLratio0353_CFLfixt-7W</t>
  </si>
  <si>
    <t>Res-Lighting-InGen_CFLratio0353_CFLfixt-9W</t>
  </si>
  <si>
    <t>Res-Lighting-InGen_CFLratio0353_CFLfixt-13W</t>
  </si>
  <si>
    <t>Res-Lighting-InGen_CFLratio0353_CFLfixt-15W</t>
  </si>
  <si>
    <t>Res-Lighting-InGen_CFLratio0353_CFLfixt-20W</t>
  </si>
  <si>
    <t>Res-Lighting-InGen_CFLratio0353_CFLfixt-25W</t>
  </si>
  <si>
    <t>Res-Lighting-InGen_CFLratio0353_CFLfixt-27W</t>
  </si>
  <si>
    <t>Res-Lighting-InGen_CFLratio0353_CFLfixt-34W</t>
  </si>
  <si>
    <t>Res-Lighting-InGen_CFLratio0353_CFLfixt-35W</t>
  </si>
  <si>
    <t>Res-Lighting-InGen_CFLratio0353_CFLfixt-40W</t>
  </si>
  <si>
    <t>Res-Lighting-InGen_CFLratio0353_CFLfixt-42W</t>
  </si>
  <si>
    <t>Res-Lighting-InGen_CFLratio0353_CFLfixt-50W</t>
  </si>
  <si>
    <t>Res-Lighting-InGen_CFLratio0353_CFLfixt-55W</t>
  </si>
  <si>
    <t>Res-Lighting-InGen_CFLratio0353_CFLfixt-57W</t>
  </si>
  <si>
    <t>Res-Lighting-InGen_CFLratio0353_CFLfixt-60W</t>
  </si>
  <si>
    <t>Res-Lighting-InGen_CFLratio0353_CFLfixt-75W</t>
  </si>
  <si>
    <t>Res-Lighting-InGen_CFLratio0353_CFLfixt-80W</t>
  </si>
  <si>
    <t>Res-Lighting-InGen_CFLratio0353_CFLfixt-85W</t>
  </si>
  <si>
    <t>Res-Lighting-InGen_CFLratio0353_CFLfixt-95W</t>
  </si>
  <si>
    <t>Res-Lighting-InGen_CFLratio0353_CFLfixt-110W</t>
  </si>
  <si>
    <t>Res-Lighting-InGen_CFLratio0353_CFLfixt-120W</t>
  </si>
  <si>
    <t>Res-Lighting-OutGen_CFLratio0407_CFLscw-3w</t>
  </si>
  <si>
    <t>Res-Lighting-OutGen_CFLratio0407_CFLscw-4w</t>
  </si>
  <si>
    <t>Res-Lighting-OutGen_CFLratio0407_CFLscw-5w</t>
  </si>
  <si>
    <t>Res-Lighting-OutGen_CFLratio0407_CFLscw-6w</t>
  </si>
  <si>
    <t>Res-Lighting-OutGen_CFLratio0407_CFLscw-7w</t>
  </si>
  <si>
    <t>Res-Lighting-OutGen_CFLratio0407_CFLscw-8w</t>
  </si>
  <si>
    <t>Res-Lighting-OutGen_CFLratio0407_CFLscw-9w</t>
  </si>
  <si>
    <t>Res-Lighting-OutGen_CFLratio0407_CFLscw-10w</t>
  </si>
  <si>
    <t>Res-Lighting-OutGen_CFLratio0407_CFLscw-11w</t>
  </si>
  <si>
    <t>Res-Lighting-OutGen_CFLratio0407_CFLscw-12w</t>
  </si>
  <si>
    <t>Res-Lighting-OutGen_CFLratio0407_CFLscw-14w</t>
  </si>
  <si>
    <t>Res-Lighting-OutGen_CFLratio0407_CFLscw-15w</t>
  </si>
  <si>
    <t>Res-Lighting-OutGen_CFLratio0407_CFLscw-16w</t>
  </si>
  <si>
    <t>Res-Lighting-OutGen_CFLratio0407_CFLscw-17w</t>
  </si>
  <si>
    <t>Res-Lighting-OutGen_CFLratio0407_CFLscw-18w</t>
  </si>
  <si>
    <t>Res-Lighting-OutGen_CFLratio0407_CFLscw-19w</t>
  </si>
  <si>
    <t>Res-Lighting-OutGen_CFLratio0407_CFLscw-20w</t>
  </si>
  <si>
    <t>Res-Lighting-OutGen_CFLratio0407_CFLscw-21w</t>
  </si>
  <si>
    <t>Res-Lighting-OutGen_CFLratio0407_CFLscw-22w</t>
  </si>
  <si>
    <t>Res-Lighting-OutGen_CFLratio0407_CFLscw-24w</t>
  </si>
  <si>
    <t>Res-Lighting-OutGen_CFLratio0407_CFLscw-25w</t>
  </si>
  <si>
    <t>Res-Lighting-OutGen_CFLratio0407_CFLscw-26w</t>
  </si>
  <si>
    <t>Res-Lighting-OutGen_CFLratio0407_CFLscw-27w</t>
  </si>
  <si>
    <t>Res-Lighting-OutGen_CFLratio0407_CFLscw-28w</t>
  </si>
  <si>
    <t>Res-Lighting-OutGen_CFLratio0407_CFLscw-29w</t>
  </si>
  <si>
    <t>Res-Lighting-OutGen_CFLratio0407_CFLscw-30w</t>
  </si>
  <si>
    <t>Res-Lighting-OutGen_CFLratio0407_CFLscw-31w</t>
  </si>
  <si>
    <t>Res-Lighting-OutGen_CFLratio0407_CFLscw-32w</t>
  </si>
  <si>
    <t>Res-Lighting-OutGen_CFLratio0407_CFLscw-42w</t>
  </si>
  <si>
    <t>Res-Lighting-OutGen_CFLratio0407_CFLscw-55w</t>
  </si>
  <si>
    <t>Res-Lighting-OutGen_CFLratio0407_CFLscw-60w</t>
  </si>
  <si>
    <t>Res-Lighting-OutGen_CFLratio0407_CFLscw-80w</t>
  </si>
  <si>
    <t>Res-Lighting-OutGen_CFLratio0407_CFLscw-100w</t>
  </si>
  <si>
    <t>Res-Lighting-OutGen_CFLratio0407_CFLscw-150w</t>
  </si>
  <si>
    <t>Res-Lighting-OutGen_CFLratio0407_CFLscw-200w</t>
  </si>
  <si>
    <t>Res-Lighting-OutGen_CFLratio0407_CFLfixt-5W</t>
  </si>
  <si>
    <t>Res-Lighting-OutGen_CFLratio0407_CFLfixt-7W</t>
  </si>
  <si>
    <t>Res-Lighting-OutGen_CFLratio0407_CFLfixt-9W</t>
  </si>
  <si>
    <t>Res-Lighting-OutGen_CFLratio0407_CFLfixt-13W</t>
  </si>
  <si>
    <t>Res-Lighting-OutGen_CFLratio0407_CFLfixt-25W</t>
  </si>
  <si>
    <t>Res-Lighting-OutGen_CFLratio0407_CFLfixt-27W</t>
  </si>
  <si>
    <t>Res-Lighting-OutGen_CFLratio0407_CFLfixt-28W</t>
  </si>
  <si>
    <t>Res-Lighting-OutGen_CFLratio0407_CFLfixt-32W</t>
  </si>
  <si>
    <t>Res-Lighting-OutGen_CFLratio0407_CFLfixt-34W</t>
  </si>
  <si>
    <t>Res-Lighting-OutGen_CFLratio0407_CFLfixt-35W</t>
  </si>
  <si>
    <t>Res-Lighting-OutGen_CFLratio0407_CFLfixt-36W</t>
  </si>
  <si>
    <t>Res-Lighting-OutGen_CFLratio0407_CFLfixt-40W</t>
  </si>
  <si>
    <t>Res-Lighting-OutGen_CFLratio0407_CFLfixt-42W</t>
  </si>
  <si>
    <t>Res-Lighting-OutGen_CFLratio0407_CFLfixt-50W</t>
  </si>
  <si>
    <t>Res-Lighting-OutGen_CFLratio0407_CFLfixt-55W</t>
  </si>
  <si>
    <t>Res-Lighting-OutGen_CFLratio0407_CFLfixt-57W</t>
  </si>
  <si>
    <t>Res-Lighting-OutGen_CFLratio0407_CFLfixt-75W</t>
  </si>
  <si>
    <t>Res-Lighting-OutGen_CFLratio0407_CFLfixt-80W</t>
  </si>
  <si>
    <t>Res-Lighting-OutGen_CFLratio0407_CFLfixt-85W</t>
  </si>
  <si>
    <t>Res-Lighting-OutGen_CFLratio0407_CFLfixt-95W</t>
  </si>
  <si>
    <t>Res-Lighting-OutGen_CFLratio0407_CFLfixt-110W</t>
  </si>
  <si>
    <t>Res-Lighting-OutGen_CFLratio0407_CFLfixt-120W</t>
  </si>
  <si>
    <t>Com-Iltg-dWatt-IEbase-LF-basis</t>
  </si>
  <si>
    <t>Com-Iltg-dWatt-IEbase-Exit-basis</t>
  </si>
  <si>
    <t>Com-Iltg-dWatt-IEbase-CFL-basis</t>
  </si>
  <si>
    <t>Res-Iltg-dWatt-IEbase-CFL-basis</t>
  </si>
  <si>
    <t>D03-401</t>
  </si>
  <si>
    <t>D03-405</t>
  </si>
  <si>
    <t>D03-406</t>
  </si>
  <si>
    <t>D03-407</t>
  </si>
  <si>
    <t>D03-426</t>
  </si>
  <si>
    <t>D03-427</t>
  </si>
  <si>
    <t>D03-428</t>
  </si>
  <si>
    <t>D03-429</t>
  </si>
  <si>
    <t>D03-430</t>
  </si>
  <si>
    <t>D03-431</t>
  </si>
  <si>
    <t>D03-435</t>
  </si>
  <si>
    <t>D03-436</t>
  </si>
  <si>
    <t>D03-437</t>
  </si>
  <si>
    <t>DEER2011 MeasureID</t>
  </si>
  <si>
    <t>WPSDGENRCC0018.0</t>
  </si>
  <si>
    <t>WPSDGENRCC0003.2</t>
  </si>
  <si>
    <t>WPSDGENRCC0014.2</t>
  </si>
  <si>
    <t>WPSDGENRCC0004.2</t>
  </si>
  <si>
    <t>WPSDGENRCC0005.3</t>
  </si>
  <si>
    <t>WPSDGENRCC0006.2</t>
  </si>
  <si>
    <t>WPSDGENRCC0011.2</t>
  </si>
  <si>
    <t>WPSDGENRCC0015.0</t>
  </si>
  <si>
    <t>WPSDGENRHC1061.0</t>
  </si>
  <si>
    <t>WPSDGENRWH1207.0</t>
  </si>
  <si>
    <t>WPSDGENRWH1202.0</t>
  </si>
  <si>
    <t>WPSDGENRWH0010.0</t>
  </si>
  <si>
    <t>WPSDGEREWH1061A.3</t>
  </si>
  <si>
    <t>WPSDGENRCC0001.3</t>
  </si>
  <si>
    <t>WPSDGENRSH001.0</t>
  </si>
  <si>
    <t>WPSDGENRRN0010.0</t>
  </si>
  <si>
    <t>WPSDGENRRN0005.0</t>
  </si>
  <si>
    <t>WPSDGENRLG0006.3</t>
  </si>
  <si>
    <t>WPSDGENRLG0003.3</t>
  </si>
  <si>
    <t>WPSDGENRLG0044.3</t>
  </si>
  <si>
    <t>WPSDGENRLG0002.3</t>
  </si>
  <si>
    <t>WPSDGENRLG0021.1</t>
  </si>
  <si>
    <t>WPSDGENRRN1000.0</t>
  </si>
  <si>
    <t>WPSDGENRLG0181.1</t>
  </si>
  <si>
    <t>WPSDGENRL0081.2</t>
  </si>
  <si>
    <t>WPSDGENRLG0082.1</t>
  </si>
  <si>
    <t>WPSDGENRCC0017.0</t>
  </si>
  <si>
    <t>WPSDGENRLG0106.1</t>
  </si>
  <si>
    <t>WPSDGEREWP0002.2</t>
  </si>
  <si>
    <t>WPSDGEREWH1063.3</t>
  </si>
  <si>
    <t>WPSDGEREWH1012.0</t>
  </si>
  <si>
    <t>WPSDGEREWH0011.0</t>
  </si>
  <si>
    <t>WPSDGEREHC1060.3</t>
  </si>
  <si>
    <t>WPSDGEREHC1064.0</t>
  </si>
  <si>
    <t>WPSDGENRHC1040.0</t>
  </si>
  <si>
    <t>WPSDGENRHC1020.0</t>
  </si>
  <si>
    <t>WPSDGENRHC1010.0</t>
  </si>
  <si>
    <t>WPSDGERERN001.0</t>
  </si>
  <si>
    <t>WPSDGENRLG0016.1.2</t>
  </si>
  <si>
    <t>WPSDGEREHE0001.3</t>
  </si>
  <si>
    <t>WPSDGEREMI0002.3</t>
  </si>
  <si>
    <t>WPSDGENRHC1030.0</t>
  </si>
  <si>
    <t>WPSDGENRWH1200.0</t>
  </si>
  <si>
    <t>WPSDGENRWH1100.0</t>
  </si>
  <si>
    <t>WPSDGENRLG0022.1</t>
  </si>
  <si>
    <t>WPSDGENRLG0013.5</t>
  </si>
  <si>
    <t>WPSDGENRLG0013.4</t>
  </si>
  <si>
    <t>WPSDGENRLG0022.2</t>
  </si>
  <si>
    <t>WPSDGENRLG0007.1</t>
  </si>
  <si>
    <t>WPSDGENRLG0016.1</t>
  </si>
  <si>
    <t>WPSDGENRLG0002.2</t>
  </si>
  <si>
    <t>WPSDGENRLG0002.4</t>
  </si>
  <si>
    <t>WPSDGENRLG0044.4</t>
  </si>
  <si>
    <t>WPSDGENRLG0044.6</t>
  </si>
  <si>
    <t>WPSDGENRLG0016.3</t>
  </si>
  <si>
    <t>WPSDGENRLG0016.2</t>
  </si>
  <si>
    <t>WPSDGENRLG0016.4</t>
  </si>
  <si>
    <t>WPSDGENRLG120.1</t>
  </si>
  <si>
    <t>WPSDGENRLG120.2</t>
  </si>
  <si>
    <t>WPSDGENRL0080.1</t>
  </si>
  <si>
    <t>WPSDGENRLG0196.1</t>
  </si>
  <si>
    <t>WPSDGENRL0081.1</t>
  </si>
  <si>
    <t>WPSDGENRLG0013.7</t>
  </si>
  <si>
    <t>WPSDGENRLG0013.6</t>
  </si>
  <si>
    <t>WPSDGENRLG0022.3</t>
  </si>
  <si>
    <t>WPSDGENRLG0106.15</t>
  </si>
  <si>
    <t>WPSDGENRLG0013.1</t>
  </si>
  <si>
    <t>WPSDGENRLG0013.2</t>
  </si>
  <si>
    <t>WPSDGENRLG0013.10</t>
  </si>
  <si>
    <t>WPSDGENRLG0013.8</t>
  </si>
  <si>
    <t>WPSDGENRLG0013.9</t>
  </si>
  <si>
    <t>WPSDGENRLG0013.11</t>
  </si>
  <si>
    <t>WPSDGENRLG0013.13</t>
  </si>
  <si>
    <t>WPSDGENRLG0016.5</t>
  </si>
  <si>
    <t>WPSDGENRLG0013.14</t>
  </si>
  <si>
    <t>WPSDGENRLG0013.15</t>
  </si>
  <si>
    <t>WPSDGENRLG0013.16</t>
  </si>
  <si>
    <t>WPSDGENRLG0013.17</t>
  </si>
  <si>
    <t>WPSDGENRLG0013.22</t>
  </si>
  <si>
    <t>WPSDGENRLG0013.19</t>
  </si>
  <si>
    <t>WPSDGENRLG0013.21</t>
  </si>
  <si>
    <t>WPSDGENRLG0016</t>
  </si>
  <si>
    <t>WPSDGENRRN0005</t>
  </si>
  <si>
    <t>WPSDGENRLG0006</t>
  </si>
  <si>
    <t>WPSDGENRRN0010</t>
  </si>
  <si>
    <t>SDGEWPNRLG0006-2</t>
  </si>
  <si>
    <t>SDGEWPNRLG0006.2</t>
  </si>
  <si>
    <t>WPSDGENRHC1010</t>
  </si>
  <si>
    <t>WPSCNRRN0009.0</t>
  </si>
  <si>
    <t>WPSDGENRLG120</t>
  </si>
  <si>
    <t>WPSCNRRN0009</t>
  </si>
  <si>
    <t>WPSDGEREWH0011</t>
  </si>
  <si>
    <t>Software Plugload Sensor</t>
  </si>
  <si>
    <t>"N/A"</t>
  </si>
  <si>
    <t>"Placeholder"</t>
  </si>
  <si>
    <t>DEER2005 measures no longer supported:</t>
  </si>
  <si>
    <t>The workpaper references in this list point to DEER2005 measures that are no longer supported in DEER and therefore</t>
  </si>
  <si>
    <t>example measure: 2008 T-24</t>
  </si>
  <si>
    <t>example measure: 434012-M12: Knee Wall Insulation R19</t>
  </si>
  <si>
    <t>The workpaper references in this list either point to workpapers not submitted to ED or are "placeholders" that</t>
  </si>
  <si>
    <t>expired DEER  measure</t>
  </si>
  <si>
    <t>Alt Workpaper Ref.</t>
  </si>
  <si>
    <t>from "SDG&amp;E_FINAL_I-O_File_PORTFOLIO_6-25-2012_rev_1(2013_v1c4).6055.xlsx"</t>
  </si>
  <si>
    <t>Match DEER reference</t>
  </si>
  <si>
    <t>Source Type</t>
  </si>
  <si>
    <t>Match WP</t>
  </si>
  <si>
    <t>Match Alt WP</t>
  </si>
  <si>
    <t>Found WP version</t>
  </si>
  <si>
    <t>"workpaper"</t>
  </si>
  <si>
    <t>not a DEER reference</t>
  </si>
  <si>
    <t>Index</t>
  </si>
  <si>
    <t>measures are "Custom", or have calculated impacts; workpapers are not supplied.</t>
  </si>
  <si>
    <t>measures reference DEER measures; of these, 22 are incorrect or unresolved.</t>
  </si>
  <si>
    <t>measures reference workpapers; of these, 26 reference unknown workpapers.</t>
  </si>
  <si>
    <t>measures reference placeholder or "N/A" workpapers</t>
  </si>
  <si>
    <t>Workpaper Reference</t>
  </si>
  <si>
    <t>Of the 760 total measures referenced in the SDG&amp;E E3s:</t>
  </si>
  <si>
    <t>need workpapers.</t>
  </si>
  <si>
    <t>require IOU workpapers, or are not part of the released DEER database and need further documentation.</t>
  </si>
  <si>
    <t>SDGE Table 1: Missing workpapers</t>
  </si>
  <si>
    <t>SDGE Table 2: Incorrect or Expired DEER references:</t>
  </si>
  <si>
    <t>The 141 Custom (or Calculated) measures do not have workpaper references.</t>
  </si>
  <si>
    <t>1.</t>
  </si>
  <si>
    <t>2.</t>
  </si>
  <si>
    <t>3.</t>
  </si>
  <si>
    <t>4.</t>
  </si>
  <si>
    <t>DEER Building Types?</t>
  </si>
  <si>
    <t>Non-DEER Building Types</t>
  </si>
  <si>
    <t>Non-DEER Vintages</t>
  </si>
  <si>
    <t>DEER Climate Zones?</t>
  </si>
  <si>
    <t>No</t>
  </si>
  <si>
    <t>Yes</t>
  </si>
  <si>
    <t>All</t>
  </si>
  <si>
    <t>Workpaper crashes Word upon opening</t>
  </si>
  <si>
    <t>BCR</t>
  </si>
  <si>
    <t>AV</t>
  </si>
  <si>
    <t>ALL</t>
  </si>
  <si>
    <t>No attached spreadsheet</t>
  </si>
  <si>
    <t>n/a</t>
  </si>
  <si>
    <t>Convenience / Grocery / Restaurant</t>
  </si>
  <si>
    <t>System</t>
  </si>
  <si>
    <t>Nonres All</t>
  </si>
  <si>
    <t>Com</t>
  </si>
  <si>
    <t>Non-DEER Climate Zones?</t>
  </si>
  <si>
    <t>DEER Vintages?</t>
  </si>
  <si>
    <t>Missing Ex-Ante Values?</t>
  </si>
  <si>
    <t>Building Type/Sector</t>
  </si>
  <si>
    <t>Location/Climate Zone</t>
  </si>
  <si>
    <t>Vintage</t>
  </si>
  <si>
    <t>Data Request</t>
  </si>
  <si>
    <t>General Data Request Items</t>
  </si>
  <si>
    <t>Specific Data Request Items</t>
  </si>
  <si>
    <t>None</t>
  </si>
  <si>
    <t>Food Store</t>
  </si>
  <si>
    <t>Large Commercial</t>
  </si>
  <si>
    <t>No ex ante table provide. Do ex ante values come from WPSDGENRLG0999?</t>
  </si>
  <si>
    <t>DEER building type ERC missing CZ7.</t>
  </si>
  <si>
    <t>Description of General Data Request Items</t>
  </si>
  <si>
    <t>No compilation of ex ante values</t>
  </si>
  <si>
    <t>Ex ante values are not listed with associated building tyeps</t>
  </si>
  <si>
    <t>Ex ante values are not listed with associated locations or climate zones</t>
  </si>
  <si>
    <t>Ex ante values are not listed with associated building vintages</t>
  </si>
  <si>
    <t>Energy Division requests clarification and supporting information on non-DEER building types</t>
  </si>
  <si>
    <t>Energy Division requests clarification and supporting information on non-DEER locations</t>
  </si>
  <si>
    <t>Energy Division requests clarification and supporting information on non-DEER vintages</t>
  </si>
  <si>
    <t>Summary of unique Measure Names found within the July E3 calculators:</t>
  </si>
  <si>
    <t>Data Request: Items to correct Issues with 2013-14 submitted E3 Calculators:</t>
  </si>
  <si>
    <t>ED compiled list of submitted workpapers, including data request references.</t>
  </si>
  <si>
    <t>See accompanying document for detailed description of data request.</t>
  </si>
  <si>
    <t>based upon information supplied in the workbook: "SDG&amp;E_FINAL_I-O_File_PORTFOLIO_6-25-2012_rev_1(2013_v1c4).6055.xlsx" and submitted E3 calculators.</t>
  </si>
  <si>
    <t>A: Missing workpapers and workpaper references</t>
  </si>
  <si>
    <t>B: Issues with E3 Calculator Inputs</t>
  </si>
  <si>
    <t>The Codes &amp; Standards measures do not have workpaper references.</t>
  </si>
  <si>
    <t>All measures must have a reference to a workpaper or a custom measure solution code.</t>
  </si>
  <si>
    <r>
      <rPr>
        <b/>
        <sz val="11"/>
        <color rgb="FFC00000"/>
        <rFont val="Calibri"/>
        <family val="2"/>
        <scheme val="minor"/>
      </rPr>
      <t>Data Request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include a workpaper reference for all 12 codes and standards measures. See "Measure List" tab for </t>
    </r>
  </si>
  <si>
    <t xml:space="preserve">  a list of codes and standards measures.</t>
  </si>
  <si>
    <r>
      <rPr>
        <b/>
        <sz val="11"/>
        <color rgb="FFC00000"/>
        <rFont val="Calibri"/>
        <family val="2"/>
        <scheme val="minor"/>
      </rPr>
      <t>Data Request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submit all referenced workpapers associated with the 12 codes and standards measures.</t>
    </r>
  </si>
  <si>
    <t>QC checks</t>
  </si>
  <si>
    <t>Quarterly Installation Schedule</t>
  </si>
  <si>
    <t>Second Baseline (For savings after the RUL)</t>
  </si>
  <si>
    <t>Table Lookup Values</t>
  </si>
  <si>
    <t>Market Effects Adjustments</t>
  </si>
  <si>
    <t>Annual Installation Schedule (enter quarterly values to the right)</t>
  </si>
  <si>
    <t># Failed ==&gt;</t>
  </si>
  <si>
    <t>SubProgram directory</t>
  </si>
  <si>
    <t>SubProgram Name</t>
  </si>
  <si>
    <t>Sub-Program ID</t>
  </si>
  <si>
    <t>Climate Zone</t>
  </si>
  <si>
    <t>CZ, Sector, Measure combination found?</t>
  </si>
  <si>
    <t>Program Type 
(To look up Net-to-gross Ratio)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</si>
  <si>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</si>
  <si>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</si>
  <si>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</si>
  <si>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</si>
  <si>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</si>
  <si>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</si>
  <si>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Electric Rate Schedule</t>
  </si>
  <si>
    <t>Demand Scaler</t>
  </si>
  <si>
    <t>User Entered kW Savings per unit (kW/unit)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</si>
  <si>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</si>
  <si>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</si>
  <si>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</si>
  <si>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</si>
  <si>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</si>
  <si>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</si>
  <si>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</si>
  <si>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</si>
  <si>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</si>
  <si>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</si>
  <si>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Expected Useful Life for New/ROB, RUL for retrofit. (yrs)2</t>
  </si>
  <si>
    <t>Net-to-Gross Ratio -Therms</t>
  </si>
  <si>
    <t>Net-to-Gross Ratio - kW</t>
  </si>
  <si>
    <t>Net-to-Gross Ratio - Costs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</si>
  <si>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</si>
  <si>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</si>
  <si>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</si>
  <si>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</si>
  <si>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</si>
  <si>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</si>
  <si>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</si>
  <si>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</si>
  <si>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</si>
  <si>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</si>
  <si>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</si>
  <si>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</si>
  <si>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</si>
  <si>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</si>
  <si>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</si>
  <si>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</si>
  <si>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</si>
  <si>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</si>
  <si>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</si>
  <si>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</si>
  <si>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na</t>
  </si>
  <si>
    <t>13Qtr 1</t>
  </si>
  <si>
    <t>13Qtr 2</t>
  </si>
  <si>
    <t>13Qtr 3</t>
  </si>
  <si>
    <t>13Qtr 4</t>
  </si>
  <si>
    <t>14Qtr 1</t>
  </si>
  <si>
    <t>14Qtr 2</t>
  </si>
  <si>
    <t>14Qtr 3</t>
  </si>
  <si>
    <t>14Qtr 4</t>
  </si>
  <si>
    <t>15Qtr 1</t>
  </si>
  <si>
    <t>15Qtr 2</t>
  </si>
  <si>
    <t>15Qtr 3</t>
  </si>
  <si>
    <t>15Qtr 4</t>
  </si>
  <si>
    <t>Elec Load Shape</t>
  </si>
  <si>
    <t>Gas Load Shape</t>
  </si>
  <si>
    <t>Valid Profile</t>
  </si>
  <si>
    <t>SYSTEM</t>
  </si>
  <si>
    <t>kWh</t>
  </si>
  <si>
    <t>Winter Only</t>
  </si>
  <si>
    <t>Residential Furnaces (&lt;0.3):Uncontrolled</t>
  </si>
  <si>
    <t>Annual</t>
  </si>
  <si>
    <t>Small Boilers (&lt;100 MMBtu/hr Heat Input):Uncontrolled</t>
  </si>
  <si>
    <t>Summer Only</t>
  </si>
  <si>
    <t>Small Boilers (&lt;100 MMBtu/hr Heat Input):Controlled Low NOx Burner</t>
  </si>
  <si>
    <t>Small Boilers (&lt;100 MMBtu/hr Heat Input):Controlled – Flue Gas Recirculation</t>
  </si>
  <si>
    <t>Large Boilers (&gt;100 MMBtu/hr Heat Input):Controlled Low NOx Burner</t>
  </si>
  <si>
    <t>Large Boilers (&gt;100 MMBtu/hr Heat Input):Uncontrolled</t>
  </si>
  <si>
    <t>Small Commercial</t>
  </si>
  <si>
    <t>SDGE E3 calculators</t>
  </si>
  <si>
    <t>3203-SW-CALS-Plug Load and Appliances-HEER</t>
  </si>
  <si>
    <t>3204-SW-CALS-Plug Load and Appliances-POS Rebates</t>
  </si>
  <si>
    <t>3205-SW-CALS-Plug Load and Appliances-BCE</t>
  </si>
  <si>
    <t>3206-SW-CALS-Plug Load and Appliances-ARP (Utility)</t>
  </si>
  <si>
    <t>3207-SW-CALS-MFEER</t>
  </si>
  <si>
    <t>3209-SW-CALS - EUC WHRP - Advanced</t>
  </si>
  <si>
    <t>3211-Local-CALS - Middle Income Direct Install (MIDI)</t>
  </si>
  <si>
    <t>3212-SW-CALS – Residential HVAC-QI/QM</t>
  </si>
  <si>
    <t>3213-SW-CALS - CAHP/ESMH-CA Advanced Homes</t>
  </si>
  <si>
    <t>3214-SW-CALS - CAHP/ESMH-E Star Manufactured Homes</t>
  </si>
  <si>
    <t>3220-SW-COM-Calculated Incentives-Calculated</t>
  </si>
  <si>
    <t>3221-SW-COM-Calculated Incentives-RCx</t>
  </si>
  <si>
    <t>3222-SW-COM-Calculated Incentives-Savings by Design</t>
  </si>
  <si>
    <t>3223-SW-COM-Deemed Incentives-Commercial Rebates</t>
  </si>
  <si>
    <t>3224-SW-COM-Deemed Incentives-HVAC Commercial</t>
  </si>
  <si>
    <t>3226-SW-COM Direct Install</t>
  </si>
  <si>
    <t>3231-SW-IND-Calculated Incentives-Calculated</t>
  </si>
  <si>
    <t>3233-SW-IND-Deemed Incentives</t>
  </si>
  <si>
    <t>3237-SW-AG-Calculated Incentives-Calculated</t>
  </si>
  <si>
    <t>3239-SW-AG-Deemed Incentives</t>
  </si>
  <si>
    <t>3245-SW-Lighting-Primary Lighting</t>
  </si>
  <si>
    <t>3249-SW C&amp;S - Building Codes &amp; Compliance Advocacy</t>
  </si>
  <si>
    <t>3263-SW-FIN-ARRA Originated Financing</t>
  </si>
  <si>
    <t>3264-SW-FIN-New Finance Offerings</t>
  </si>
  <si>
    <t>3279-3P-Res-Comprehensive Manufactured-Mobile Home</t>
  </si>
  <si>
    <t>Measure data compiled from for all IOU-submitted E3 calculators</t>
  </si>
  <si>
    <t>Compiled by ED, with QC checks in columns CA through CD</t>
  </si>
  <si>
    <t>Particpant Cost &gt;=0</t>
  </si>
  <si>
    <t xml:space="preserve">1 measure ("413001-Screw-in CFL (14 watt) &lt;800 Lumens") has negative gas impacts with no specified gas profile; the are therefore </t>
  </si>
  <si>
    <t>not included in the benefits calculations.</t>
  </si>
  <si>
    <r>
      <rPr>
        <b/>
        <sz val="11"/>
        <color rgb="FFC00000"/>
        <rFont val="Calibri"/>
        <family val="2"/>
        <scheme val="minor"/>
      </rPr>
      <t>Data Request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submit a revised measure specification that includes a gas profile for this measure.</t>
    </r>
  </si>
  <si>
    <r>
      <rPr>
        <b/>
        <sz val="11"/>
        <color rgb="FFC00000"/>
        <rFont val="Calibri"/>
        <family val="2"/>
        <scheme val="minor"/>
      </rPr>
      <t>Data Request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include a workpaper or solution code reference for all custom measures. See column "D" on the next tab </t>
    </r>
  </si>
  <si>
    <t>for the list of custom measures.</t>
  </si>
  <si>
    <r>
      <rPr>
        <b/>
        <sz val="11"/>
        <color rgb="FFC00000"/>
        <rFont val="Calibri"/>
        <family val="2"/>
        <scheme val="minor"/>
      </rPr>
      <t>Data Request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submit all referenced workpapers associated with the custom measures and/or a workbook with all referenced solution codes.</t>
    </r>
  </si>
  <si>
    <t>5.</t>
  </si>
  <si>
    <t>measures in this category.  The measures that reference "Averaged DEER Msrs" need specific references to DEER2011 measures and applicability</t>
  </si>
  <si>
    <t>or need a workpaper that documents the development of modified DEER impacts.</t>
  </si>
  <si>
    <r>
      <rPr>
        <b/>
        <sz val="11"/>
        <color rgb="FFC00000"/>
        <rFont val="Calibri"/>
        <family val="2"/>
        <scheme val="minor"/>
      </rPr>
      <t>Data Request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update the workpaper references to existing workpapers (or DEER measures) or supply the missing workpapers for all measures</t>
    </r>
  </si>
  <si>
    <t>in table 1.</t>
  </si>
  <si>
    <t xml:space="preserve">26 measures either reference unknown workpapers or do not have a workpaper reference. See table 1 below for the list of </t>
  </si>
  <si>
    <t xml:space="preserve">See table 2 below for the list of measures that either reference DEER2005 measures that are specifically excluded from DEER2011 or </t>
  </si>
  <si>
    <t xml:space="preserve">  have DEER2008-type references that are not linked to DEER2008 nor DEER2011 measures and impacts.  All of these measures need</t>
  </si>
  <si>
    <t>to reference workpapers supporting the energy impact specifications included in the E3 calculators or need to reference DEER2011 measures</t>
  </si>
  <si>
    <t>and applicability.</t>
  </si>
  <si>
    <r>
      <rPr>
        <b/>
        <sz val="11"/>
        <color rgb="FFC00000"/>
        <rFont val="Calibri"/>
        <family val="2"/>
        <scheme val="minor"/>
      </rPr>
      <t>Data Request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update the workpaper references in table 2 to existing workpapers (or DEER measures) or supply the missing workpapers for all measures.</t>
    </r>
  </si>
  <si>
    <t>Type (Custom, Deemed or C&amp;S)</t>
  </si>
  <si>
    <t>C&amp;S</t>
  </si>
  <si>
    <t>SDG&amp;E Response</t>
  </si>
  <si>
    <t xml:space="preserve">     ----------------------------------------&gt;</t>
  </si>
  <si>
    <t>WPSDGENRRN0009, Rev 0, Anti-Sweat Heat (ASH) Controls is submitted herein.</t>
  </si>
  <si>
    <t>Workpaper "WPSDGENROE0001 Rev 0 Network Power Mgmt" is submitted herein.</t>
  </si>
  <si>
    <t>WPSDGENRLG0006, Rev3, uses Compact Fluorescent Fixtures &lt;70W.  Workpaper resubmitted.</t>
  </si>
  <si>
    <t>Workpaper "WPSDGENRHC1050 Rev 0 PTACEMS" is submitted herein.</t>
  </si>
  <si>
    <t>Workpaper "WPSDGENRHC1051 Rev 0 PTACACC" is submitted herein.</t>
  </si>
  <si>
    <t>Measure has been included in workpaper "WPSDGENRHC1050 Rev 0 PTACEMS" herein.</t>
  </si>
  <si>
    <t>Non DEER Motors are being removed from program offerings due to code changes.</t>
  </si>
  <si>
    <t>Workpaper "WPSDGENRCS0001 Rev 0 Vending Machine Controller" is submitted herein.</t>
  </si>
  <si>
    <t>Workpaper "WPSDGENRCC0019 Rev 0 Demand Ventilation Controls" is submitted herein.</t>
  </si>
  <si>
    <t>High Efficiency Clothes Washers will become a Phase 2 Workpaper.</t>
  </si>
  <si>
    <t>High Efficiency Copiers are being removed.  They will become a Phase 2 WP if needed.</t>
  </si>
  <si>
    <t>"WPSDGENRRN0110 Rev 0 Auto-Closers Main Doors" is submitted for this measure.</t>
  </si>
  <si>
    <t>SDG&amp;E Comments</t>
  </si>
  <si>
    <t>"WPSDGENRRN0011 Rev 0 Evap Fan Controller Walk in" is submitted herein.</t>
  </si>
  <si>
    <t>Specific ED comment not provided - ex ante values on page iii</t>
  </si>
  <si>
    <t>Specific ED comment not provided - ex ante values on page ii</t>
  </si>
  <si>
    <t>No Specific Issue Requested - Savings are indicated on page ii.  Also reference is listed in study.</t>
  </si>
  <si>
    <t>WPSDGENRRN0010 Rev 1 is submitted with corrections as requested.</t>
  </si>
  <si>
    <t xml:space="preserve">Workpaper resubmitted, name is changed to WPSDGENRLG0120. </t>
  </si>
  <si>
    <t>Workpaper "WPSDGENRWH1202 Rev0 Pipe Insulation (Non Space Cond)" is submitted herein.</t>
  </si>
  <si>
    <t>See Low Income M&amp;V Study in "DR2262 Low Income M&amp;V Study" directory</t>
  </si>
  <si>
    <t>Updated with DEER 2011 Appliance Recycling w/o IE.  See WPSDGEREAP0001 for non-DEER</t>
  </si>
  <si>
    <t>LED OPEN Signs will be a Phase 2 workpaper.  SDG&amp;E used LED Exist signs as a placeholder.</t>
  </si>
  <si>
    <t>SDG&amp;E has not received the Third Party workpaper.  This will be a Phase 2 submittal.</t>
  </si>
  <si>
    <t>See “SDGE E3 Data annotated per DR2262.xls”  for Issue 2-7 responses.</t>
  </si>
  <si>
    <t>Workpaper Submitted.</t>
  </si>
  <si>
    <t>Specific ED comment not provided - ex ante values on pages iii &amp; 2. . Also see “SDGE E3 Data annotated per DR2262.xls”.</t>
  </si>
  <si>
    <t>Please see WPSDGENRLG0999 for ERC values. Also see “SDGE E3 Data annotated per DR2262.xls”.</t>
  </si>
  <si>
    <t>Please see WPSDGENRLG0999 for values.  Exterior fixture is &lt;70 W. Also see “SDGE E3 Data annotated per DR2262.xls”.</t>
  </si>
  <si>
    <t>No Issue Found - Please see WPSDGENRLG0999 for values.  Also see “SDGE E3 Data annotated per DR2262.xls”.</t>
  </si>
  <si>
    <t>Workpaper resubmitted.  Also see “SDGE E3 Data annotated per DR2262.xls”.  Also see “SDGE E3 Data annotated per DR2262.xls”.</t>
  </si>
  <si>
    <t>See Codes and Standards submission id directory "DR2262 Codes &amp; Standards"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</si>
</sst>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.000_);_(* \(#,##0.000\);_(* &quot;-&quot;??_);_(@_)"/>
    <numFmt numFmtId="166" formatCode="0.0%"/>
    <numFmt numFmtId="167" formatCode="_(* #,##0_);_(* \(#,##0\);_(* &quot;-&quot;??_);_(@_)"/>
    <numFmt numFmtId="168" formatCode="_(* #,##0.0_);_(* \(#,##0.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0"/>
      <color rgb="FFA6A6A6"/>
      <name val="Times New Roman"/>
      <family val="1"/>
    </font>
    <font>
      <sz val="10"/>
      <color rgb="FFA6A6A6"/>
      <name val="Courier New"/>
      <family val="3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1"/>
      <name val="Calibri"/>
      <family val="2"/>
    </font>
    <font>
      <sz val="10"/>
      <color rgb="FFBFBFBF"/>
      <name val="Times New Roman"/>
      <family val="1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4F81BD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13" applyNumberFormat="0" applyFill="0" applyAlignment="0" applyProtection="0"/>
    <xf numFmtId="0" fontId="21" fillId="0" borderId="15" applyNumberFormat="0" applyFill="0" applyAlignment="0" applyProtection="0"/>
    <xf numFmtId="0" fontId="22" fillId="12" borderId="0" applyNumberFormat="0" applyBorder="0" applyAlignment="0" applyProtection="0"/>
    <xf numFmtId="0" fontId="26" fillId="0" borderId="0"/>
  </cellStyleXfs>
  <cellXfs count="173">
    <xf numFmtId="0" fontId="0" fillId="0" borderId="0" xfId="0"/>
    <xf numFmtId="0" fontId="0" fillId="0" borderId="0" xfId="0" applyAlignment="1"/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/>
    <xf numFmtId="0" fontId="9" fillId="2" borderId="1" xfId="0" applyFont="1" applyFill="1" applyBorder="1" applyAlignment="1" applyProtection="1">
      <alignment horizontal="center"/>
      <protection locked="0"/>
    </xf>
    <xf numFmtId="167" fontId="9" fillId="0" borderId="1" xfId="4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/>
    <xf numFmtId="0" fontId="0" fillId="0" borderId="0" xfId="0" applyFont="1"/>
    <xf numFmtId="0" fontId="2" fillId="0" borderId="5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wrapText="1"/>
    </xf>
    <xf numFmtId="165" fontId="7" fillId="2" borderId="2" xfId="4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right" wrapText="1"/>
    </xf>
    <xf numFmtId="0" fontId="7" fillId="5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166" fontId="7" fillId="5" borderId="4" xfId="1" applyNumberFormat="1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5" xfId="0" applyBorder="1"/>
    <xf numFmtId="0" fontId="12" fillId="0" borderId="0" xfId="0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7" fillId="0" borderId="0" xfId="5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168" fontId="7" fillId="0" borderId="9" xfId="4" applyNumberFormat="1" applyFont="1" applyFill="1" applyBorder="1" applyAlignment="1"/>
    <xf numFmtId="9" fontId="7" fillId="4" borderId="10" xfId="1" applyFont="1" applyFill="1" applyBorder="1" applyAlignment="1"/>
    <xf numFmtId="9" fontId="7" fillId="4" borderId="0" xfId="1" applyFont="1" applyFill="1" applyBorder="1" applyAlignment="1"/>
    <xf numFmtId="166" fontId="7" fillId="0" borderId="0" xfId="1" applyNumberFormat="1" applyFont="1" applyFill="1" applyBorder="1" applyAlignment="1"/>
    <xf numFmtId="9" fontId="7" fillId="4" borderId="11" xfId="1" applyFont="1" applyFill="1" applyBorder="1" applyAlignment="1"/>
    <xf numFmtId="9" fontId="7" fillId="4" borderId="12" xfId="1" applyFont="1" applyFill="1" applyBorder="1" applyAlignment="1"/>
    <xf numFmtId="0" fontId="9" fillId="2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167" fontId="9" fillId="0" borderId="0" xfId="4" applyNumberFormat="1" applyFont="1" applyFill="1" applyBorder="1" applyAlignment="1" applyProtection="1">
      <protection locked="0"/>
    </xf>
    <xf numFmtId="0" fontId="0" fillId="0" borderId="7" xfId="0" applyBorder="1" applyAlignment="1"/>
    <xf numFmtId="0" fontId="0" fillId="0" borderId="8" xfId="0" applyBorder="1" applyAlignment="1"/>
    <xf numFmtId="0" fontId="9" fillId="0" borderId="0" xfId="0" applyFont="1" applyFill="1" applyBorder="1" applyAlignment="1" applyProtection="1">
      <alignment horizontal="left"/>
      <protection locked="0"/>
    </xf>
    <xf numFmtId="0" fontId="10" fillId="6" borderId="0" xfId="7"/>
    <xf numFmtId="0" fontId="10" fillId="6" borderId="0" xfId="7" applyAlignment="1"/>
    <xf numFmtId="0" fontId="10" fillId="6" borderId="0" xfId="7" applyBorder="1" applyAlignment="1">
      <alignment horizontal="right"/>
    </xf>
    <xf numFmtId="0" fontId="0" fillId="0" borderId="0" xfId="0" applyBorder="1" applyAlignment="1"/>
    <xf numFmtId="0" fontId="12" fillId="2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3" fillId="0" borderId="0" xfId="3" applyAlignment="1"/>
    <xf numFmtId="166" fontId="7" fillId="5" borderId="4" xfId="1" quotePrefix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3" xfId="9"/>
    <xf numFmtId="0" fontId="11" fillId="7" borderId="1" xfId="8" applyBorder="1" applyAlignment="1">
      <alignment horizontal="center" wrapText="1"/>
    </xf>
    <xf numFmtId="0" fontId="15" fillId="0" borderId="0" xfId="0" applyFont="1"/>
    <xf numFmtId="0" fontId="13" fillId="0" borderId="0" xfId="0" quotePrefix="1" applyFont="1" applyAlignment="1">
      <alignment horizontal="right" indent="1"/>
    </xf>
    <xf numFmtId="0" fontId="13" fillId="0" borderId="0" xfId="0" applyFont="1" applyAlignment="1">
      <alignment horizontal="right" indent="1"/>
    </xf>
    <xf numFmtId="0" fontId="16" fillId="0" borderId="0" xfId="0" applyFont="1" applyFill="1" applyBorder="1" applyAlignment="1" applyProtection="1">
      <alignment horizontal="left"/>
      <protection locked="0"/>
    </xf>
    <xf numFmtId="0" fontId="17" fillId="0" borderId="0" xfId="0" applyFont="1"/>
    <xf numFmtId="0" fontId="17" fillId="8" borderId="14" xfId="0" applyFont="1" applyFill="1" applyBorder="1" applyAlignment="1"/>
    <xf numFmtId="0" fontId="17" fillId="8" borderId="0" xfId="0" applyFont="1" applyFill="1" applyBorder="1" applyAlignment="1"/>
    <xf numFmtId="0" fontId="17" fillId="9" borderId="14" xfId="0" applyFont="1" applyFill="1" applyBorder="1" applyAlignment="1"/>
    <xf numFmtId="0" fontId="17" fillId="9" borderId="0" xfId="0" applyFont="1" applyFill="1" applyBorder="1" applyAlignment="1"/>
    <xf numFmtId="0" fontId="17" fillId="10" borderId="14" xfId="0" applyFont="1" applyFill="1" applyBorder="1" applyAlignment="1"/>
    <xf numFmtId="0" fontId="17" fillId="10" borderId="0" xfId="0" applyFont="1" applyFill="1" applyBorder="1" applyAlignment="1"/>
    <xf numFmtId="0" fontId="17" fillId="11" borderId="14" xfId="0" applyFont="1" applyFill="1" applyBorder="1" applyAlignment="1"/>
    <xf numFmtId="14" fontId="17" fillId="11" borderId="0" xfId="0" applyNumberFormat="1" applyFont="1" applyFill="1" applyBorder="1" applyAlignment="1"/>
    <xf numFmtId="0" fontId="17" fillId="11" borderId="7" xfId="0" applyFont="1" applyFill="1" applyBorder="1" applyAlignment="1"/>
    <xf numFmtId="0" fontId="17" fillId="8" borderId="7" xfId="0" applyFont="1" applyFill="1" applyBorder="1" applyAlignment="1"/>
    <xf numFmtId="0" fontId="17" fillId="9" borderId="7" xfId="0" applyFont="1" applyFill="1" applyBorder="1" applyAlignment="1"/>
    <xf numFmtId="14" fontId="17" fillId="11" borderId="14" xfId="0" applyNumberFormat="1" applyFont="1" applyFill="1" applyBorder="1" applyAlignment="1"/>
    <xf numFmtId="14" fontId="17" fillId="11" borderId="0" xfId="0" applyNumberFormat="1" applyFont="1" applyFill="1" applyBorder="1" applyAlignment="1">
      <alignment horizontal="center"/>
    </xf>
    <xf numFmtId="0" fontId="17" fillId="0" borderId="5" xfId="0" applyFont="1" applyBorder="1"/>
    <xf numFmtId="0" fontId="17" fillId="0" borderId="5" xfId="0" applyFont="1" applyBorder="1" applyAlignment="1">
      <alignment horizontal="center" wrapText="1"/>
    </xf>
    <xf numFmtId="14" fontId="17" fillId="0" borderId="5" xfId="0" applyNumberFormat="1" applyFont="1" applyFill="1" applyBorder="1" applyAlignment="1">
      <alignment horizontal="center" wrapText="1"/>
    </xf>
    <xf numFmtId="0" fontId="17" fillId="0" borderId="5" xfId="0" applyNumberFormat="1" applyFont="1" applyFill="1" applyBorder="1" applyAlignment="1">
      <alignment horizontal="center" wrapText="1"/>
    </xf>
    <xf numFmtId="0" fontId="16" fillId="0" borderId="0" xfId="0" applyFont="1" applyFill="1"/>
    <xf numFmtId="14" fontId="17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14" fontId="17" fillId="0" borderId="0" xfId="0" applyNumberFormat="1" applyFont="1" applyFill="1"/>
    <xf numFmtId="0" fontId="16" fillId="0" borderId="0" xfId="8" applyFont="1" applyFill="1"/>
    <xf numFmtId="0" fontId="18" fillId="6" borderId="0" xfId="7" applyFont="1"/>
    <xf numFmtId="0" fontId="18" fillId="6" borderId="0" xfId="7" applyFont="1" applyBorder="1" applyAlignment="1">
      <alignment horizontal="left"/>
    </xf>
    <xf numFmtId="14" fontId="17" fillId="0" borderId="5" xfId="0" applyNumberFormat="1" applyFont="1" applyBorder="1" applyAlignment="1">
      <alignment horizontal="center" wrapText="1"/>
    </xf>
    <xf numFmtId="0" fontId="17" fillId="0" borderId="5" xfId="0" applyNumberFormat="1" applyFont="1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/>
    <xf numFmtId="0" fontId="23" fillId="0" borderId="0" xfId="0" applyFont="1"/>
    <xf numFmtId="0" fontId="3" fillId="0" borderId="0" xfId="3"/>
    <xf numFmtId="0" fontId="24" fillId="0" borderId="0" xfId="0" applyFont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14" borderId="0" xfId="11" applyFont="1" applyFill="1" applyBorder="1" applyAlignment="1">
      <alignment horizontal="center"/>
    </xf>
    <xf numFmtId="167" fontId="31" fillId="0" borderId="16" xfId="10" applyNumberFormat="1" applyFont="1" applyFill="1" applyBorder="1"/>
    <xf numFmtId="0" fontId="32" fillId="15" borderId="0" xfId="0" applyFont="1" applyFill="1" applyBorder="1"/>
    <xf numFmtId="0" fontId="7" fillId="15" borderId="0" xfId="0" applyFont="1" applyFill="1" applyBorder="1"/>
    <xf numFmtId="0" fontId="7" fillId="15" borderId="0" xfId="0" applyFont="1" applyFill="1" applyBorder="1" applyAlignment="1"/>
    <xf numFmtId="2" fontId="26" fillId="0" borderId="0" xfId="0" applyNumberFormat="1" applyFont="1" applyFill="1" applyBorder="1"/>
    <xf numFmtId="0" fontId="26" fillId="16" borderId="2" xfId="0" applyFont="1" applyFill="1" applyBorder="1" applyAlignment="1">
      <alignment horizontal="centerContinuous"/>
    </xf>
    <xf numFmtId="0" fontId="26" fillId="16" borderId="3" xfId="0" applyFont="1" applyFill="1" applyBorder="1" applyAlignment="1">
      <alignment horizontal="centerContinuous"/>
    </xf>
    <xf numFmtId="0" fontId="26" fillId="16" borderId="4" xfId="0" applyFont="1" applyFill="1" applyBorder="1" applyAlignment="1">
      <alignment horizontal="centerContinuous"/>
    </xf>
    <xf numFmtId="0" fontId="7" fillId="15" borderId="0" xfId="0" applyFont="1" applyFill="1" applyBorder="1" applyAlignment="1">
      <alignment horizontal="left"/>
    </xf>
    <xf numFmtId="165" fontId="7" fillId="15" borderId="0" xfId="4" applyNumberFormat="1" applyFont="1" applyFill="1" applyBorder="1"/>
    <xf numFmtId="0" fontId="7" fillId="15" borderId="17" xfId="0" applyFont="1" applyFill="1" applyBorder="1"/>
    <xf numFmtId="0" fontId="7" fillId="15" borderId="18" xfId="0" applyFont="1" applyFill="1" applyBorder="1"/>
    <xf numFmtId="166" fontId="33" fillId="16" borderId="2" xfId="1" applyNumberFormat="1" applyFont="1" applyFill="1" applyBorder="1"/>
    <xf numFmtId="166" fontId="7" fillId="16" borderId="4" xfId="1" applyNumberFormat="1" applyFont="1" applyFill="1" applyBorder="1"/>
    <xf numFmtId="166" fontId="33" fillId="17" borderId="17" xfId="1" applyNumberFormat="1" applyFont="1" applyFill="1" applyBorder="1" applyAlignment="1">
      <alignment horizontal="centerContinuous"/>
    </xf>
    <xf numFmtId="166" fontId="33" fillId="17" borderId="19" xfId="1" applyNumberFormat="1" applyFont="1" applyFill="1" applyBorder="1" applyAlignment="1">
      <alignment horizontal="centerContinuous"/>
    </xf>
    <xf numFmtId="166" fontId="33" fillId="17" borderId="18" xfId="1" applyNumberFormat="1" applyFont="1" applyFill="1" applyBorder="1" applyAlignment="1">
      <alignment horizontal="centerContinuous"/>
    </xf>
    <xf numFmtId="9" fontId="7" fillId="15" borderId="0" xfId="1" applyFont="1" applyFill="1" applyBorder="1"/>
    <xf numFmtId="0" fontId="29" fillId="13" borderId="0" xfId="7" applyFont="1" applyFill="1" applyBorder="1"/>
    <xf numFmtId="0" fontId="33" fillId="18" borderId="17" xfId="0" applyFont="1" applyFill="1" applyBorder="1"/>
    <xf numFmtId="0" fontId="33" fillId="18" borderId="19" xfId="0" applyFont="1" applyFill="1" applyBorder="1"/>
    <xf numFmtId="0" fontId="33" fillId="18" borderId="18" xfId="0" applyFont="1" applyFill="1" applyBorder="1"/>
    <xf numFmtId="0" fontId="34" fillId="19" borderId="2" xfId="0" applyFont="1" applyFill="1" applyBorder="1"/>
    <xf numFmtId="0" fontId="35" fillId="19" borderId="3" xfId="0" applyFont="1" applyFill="1" applyBorder="1"/>
    <xf numFmtId="0" fontId="35" fillId="19" borderId="4" xfId="0" applyFont="1" applyFill="1" applyBorder="1"/>
    <xf numFmtId="0" fontId="33" fillId="18" borderId="2" xfId="0" applyFont="1" applyFill="1" applyBorder="1" applyAlignment="1"/>
    <xf numFmtId="0" fontId="33" fillId="18" borderId="3" xfId="0" applyFont="1" applyFill="1" applyBorder="1" applyAlignment="1"/>
    <xf numFmtId="0" fontId="33" fillId="18" borderId="4" xfId="0" applyFont="1" applyFill="1" applyBorder="1" applyAlignment="1"/>
    <xf numFmtId="0" fontId="26" fillId="0" borderId="6" xfId="0" applyFont="1" applyFill="1" applyBorder="1"/>
    <xf numFmtId="0" fontId="26" fillId="0" borderId="0" xfId="0" applyFont="1" applyFill="1" applyBorder="1" applyAlignment="1">
      <alignment horizontal="center" wrapText="1"/>
    </xf>
    <xf numFmtId="0" fontId="26" fillId="0" borderId="6" xfId="0" applyFont="1" applyFill="1" applyBorder="1" applyAlignment="1">
      <alignment wrapText="1"/>
    </xf>
    <xf numFmtId="0" fontId="7" fillId="15" borderId="1" xfId="0" applyFont="1" applyFill="1" applyBorder="1" applyAlignment="1">
      <alignment horizontal="center" wrapText="1"/>
    </xf>
    <xf numFmtId="0" fontId="7" fillId="16" borderId="1" xfId="0" applyFont="1" applyFill="1" applyBorder="1" applyAlignment="1">
      <alignment horizontal="center" wrapText="1"/>
    </xf>
    <xf numFmtId="0" fontId="26" fillId="15" borderId="1" xfId="0" applyFont="1" applyFill="1" applyBorder="1" applyAlignment="1">
      <alignment horizontal="center" wrapText="1"/>
    </xf>
    <xf numFmtId="0" fontId="7" fillId="20" borderId="1" xfId="0" applyFont="1" applyFill="1" applyBorder="1" applyAlignment="1">
      <alignment horizontal="center" wrapText="1"/>
    </xf>
    <xf numFmtId="0" fontId="26" fillId="21" borderId="1" xfId="0" applyFont="1" applyFill="1" applyBorder="1" applyAlignment="1">
      <alignment horizontal="center" wrapText="1"/>
    </xf>
    <xf numFmtId="0" fontId="7" fillId="21" borderId="1" xfId="0" applyFont="1" applyFill="1" applyBorder="1" applyAlignment="1">
      <alignment horizontal="center" wrapText="1"/>
    </xf>
    <xf numFmtId="0" fontId="7" fillId="15" borderId="2" xfId="0" applyFont="1" applyFill="1" applyBorder="1" applyAlignment="1">
      <alignment horizontal="center" wrapText="1"/>
    </xf>
    <xf numFmtId="0" fontId="7" fillId="15" borderId="4" xfId="0" applyFont="1" applyFill="1" applyBorder="1" applyAlignment="1">
      <alignment horizontal="center" wrapText="1"/>
    </xf>
    <xf numFmtId="0" fontId="26" fillId="16" borderId="1" xfId="0" applyFont="1" applyFill="1" applyBorder="1" applyAlignment="1">
      <alignment horizontal="center" wrapText="1"/>
    </xf>
    <xf numFmtId="0" fontId="7" fillId="15" borderId="1" xfId="0" applyFont="1" applyFill="1" applyBorder="1" applyAlignment="1">
      <alignment horizontal="left" wrapText="1"/>
    </xf>
    <xf numFmtId="165" fontId="7" fillId="20" borderId="17" xfId="4" applyNumberFormat="1" applyFont="1" applyFill="1" applyBorder="1" applyAlignment="1">
      <alignment horizontal="center" wrapText="1"/>
    </xf>
    <xf numFmtId="0" fontId="7" fillId="20" borderId="3" xfId="0" applyFont="1" applyFill="1" applyBorder="1" applyAlignment="1">
      <alignment horizontal="center" wrapText="1"/>
    </xf>
    <xf numFmtId="0" fontId="7" fillId="20" borderId="4" xfId="0" applyFont="1" applyFill="1" applyBorder="1" applyAlignment="1">
      <alignment horizontal="center" wrapText="1"/>
    </xf>
    <xf numFmtId="166" fontId="7" fillId="16" borderId="4" xfId="1" applyNumberFormat="1" applyFont="1" applyFill="1" applyBorder="1" applyAlignment="1">
      <alignment horizontal="center" wrapText="1"/>
    </xf>
    <xf numFmtId="166" fontId="7" fillId="16" borderId="3" xfId="1" applyNumberFormat="1" applyFont="1" applyFill="1" applyBorder="1" applyAlignment="1">
      <alignment horizontal="center" wrapText="1"/>
    </xf>
    <xf numFmtId="166" fontId="7" fillId="17" borderId="2" xfId="1" applyNumberFormat="1" applyFont="1" applyFill="1" applyBorder="1" applyAlignment="1">
      <alignment horizontal="center" wrapText="1"/>
    </xf>
    <xf numFmtId="166" fontId="7" fillId="17" borderId="3" xfId="1" applyNumberFormat="1" applyFont="1" applyFill="1" applyBorder="1" applyAlignment="1">
      <alignment horizontal="center" wrapText="1"/>
    </xf>
    <xf numFmtId="166" fontId="7" fillId="17" borderId="4" xfId="1" applyNumberFormat="1" applyFont="1" applyFill="1" applyBorder="1" applyAlignment="1">
      <alignment horizontal="center" wrapText="1"/>
    </xf>
    <xf numFmtId="9" fontId="7" fillId="15" borderId="4" xfId="1" applyFont="1" applyFill="1" applyBorder="1" applyAlignment="1">
      <alignment wrapText="1"/>
    </xf>
    <xf numFmtId="0" fontId="33" fillId="15" borderId="2" xfId="0" applyFont="1" applyFill="1" applyBorder="1"/>
    <xf numFmtId="0" fontId="33" fillId="15" borderId="3" xfId="0" applyFont="1" applyFill="1" applyBorder="1"/>
    <xf numFmtId="0" fontId="33" fillId="15" borderId="4" xfId="0" applyFont="1" applyFill="1" applyBorder="1"/>
    <xf numFmtId="0" fontId="33" fillId="15" borderId="3" xfId="0" applyFont="1" applyFill="1" applyBorder="1" applyAlignment="1">
      <alignment horizontal="center" wrapText="1"/>
    </xf>
    <xf numFmtId="0" fontId="33" fillId="15" borderId="2" xfId="0" applyFont="1" applyFill="1" applyBorder="1" applyAlignment="1">
      <alignment horizontal="center"/>
    </xf>
    <xf numFmtId="0" fontId="33" fillId="15" borderId="3" xfId="0" applyFont="1" applyFill="1" applyBorder="1" applyAlignment="1">
      <alignment horizontal="center"/>
    </xf>
    <xf numFmtId="0" fontId="33" fillId="15" borderId="4" xfId="0" applyFont="1" applyFill="1" applyBorder="1" applyAlignment="1">
      <alignment horizontal="center"/>
    </xf>
    <xf numFmtId="0" fontId="36" fillId="22" borderId="0" xfId="7" applyFont="1" applyFill="1" applyBorder="1" applyAlignment="1">
      <alignment horizontal="center" wrapText="1"/>
    </xf>
    <xf numFmtId="0" fontId="37" fillId="0" borderId="0" xfId="0" applyFont="1" applyFill="1" applyBorder="1"/>
    <xf numFmtId="0" fontId="26" fillId="0" borderId="0" xfId="12" applyFont="1" applyFill="1" applyBorder="1"/>
    <xf numFmtId="0" fontId="1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8" fillId="0" borderId="0" xfId="0" applyFont="1" applyAlignment="1">
      <alignment horizontal="left" indent="1"/>
    </xf>
    <xf numFmtId="0" fontId="0" fillId="0" borderId="0" xfId="0" quotePrefix="1"/>
    <xf numFmtId="0" fontId="39" fillId="23" borderId="5" xfId="0" applyFont="1" applyFill="1" applyBorder="1"/>
    <xf numFmtId="0" fontId="0" fillId="23" borderId="0" xfId="0" applyFill="1"/>
    <xf numFmtId="0" fontId="40" fillId="23" borderId="5" xfId="0" applyFont="1" applyFill="1" applyBorder="1"/>
    <xf numFmtId="0" fontId="17" fillId="23" borderId="0" xfId="0" applyFont="1" applyFill="1"/>
    <xf numFmtId="0" fontId="16" fillId="23" borderId="0" xfId="0" applyFont="1" applyFill="1"/>
  </cellXfs>
  <cellStyles count="13">
    <cellStyle name="Bad" xfId="7" builtinId="27"/>
    <cellStyle name="Comma" xfId="4" builtinId="3"/>
    <cellStyle name="Currency" xfId="5" builtinId="4"/>
    <cellStyle name="Explanatory Text" xfId="3" builtinId="53"/>
    <cellStyle name="Good" xfId="11" builtinId="26"/>
    <cellStyle name="Heading 1" xfId="10" builtinId="16"/>
    <cellStyle name="Heading 2" xfId="9" builtinId="17"/>
    <cellStyle name="Hyperlink 2" xfId="6"/>
    <cellStyle name="Neutral" xfId="8" builtinId="28"/>
    <cellStyle name="Normal" xfId="0" builtinId="0"/>
    <cellStyle name="Normal 2" xfId="2"/>
    <cellStyle name="Normal 3" xfId="12"/>
    <cellStyle name="Percent" xfId="1" builtinId="5"/>
  </cellStyles>
  <dxfs count="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I113"/>
  <sheetViews>
    <sheetView tabSelected="1" topLeftCell="D39" workbookViewId="0">
      <selection activeCell="H47" sqref="H47"/>
    </sheetView>
  </sheetViews>
  <sheetFormatPr defaultRowHeight="15" x14ac:dyDescent="0.25"/>
  <cols>
    <col min="3" max="3" width="27.28515625" customWidth="1"/>
    <col min="4" max="4" width="72.85546875" customWidth="1"/>
    <col min="5" max="7" width="11.7109375" customWidth="1"/>
    <col min="8" max="8" width="83.42578125" customWidth="1"/>
  </cols>
  <sheetData>
    <row r="2" spans="2:4" ht="14.45" x14ac:dyDescent="0.3">
      <c r="B2" t="s">
        <v>251</v>
      </c>
    </row>
    <row r="3" spans="2:4" ht="14.45" x14ac:dyDescent="0.3">
      <c r="B3" t="s">
        <v>2109</v>
      </c>
    </row>
    <row r="5" spans="2:4" s="20" customFormat="1" ht="18" thickBot="1" x14ac:dyDescent="0.4">
      <c r="B5" s="57" t="s">
        <v>2105</v>
      </c>
      <c r="C5" s="57"/>
      <c r="D5" s="57"/>
    </row>
    <row r="6" spans="2:4" thickTop="1" x14ac:dyDescent="0.3">
      <c r="B6" s="11" t="s">
        <v>2056</v>
      </c>
    </row>
    <row r="7" spans="2:4" ht="14.45" x14ac:dyDescent="0.3">
      <c r="B7">
        <v>141</v>
      </c>
      <c r="C7" s="4" t="s">
        <v>2051</v>
      </c>
    </row>
    <row r="8" spans="2:4" ht="14.45" x14ac:dyDescent="0.3">
      <c r="B8">
        <v>216</v>
      </c>
      <c r="C8" s="4" t="s">
        <v>2052</v>
      </c>
    </row>
    <row r="9" spans="2:4" s="5" customFormat="1" ht="14.45" x14ac:dyDescent="0.3">
      <c r="B9" s="5">
        <v>338</v>
      </c>
      <c r="C9" s="4" t="s">
        <v>2053</v>
      </c>
    </row>
    <row r="10" spans="2:4" s="20" customFormat="1" ht="14.45" x14ac:dyDescent="0.3">
      <c r="B10" s="20">
        <v>65</v>
      </c>
      <c r="C10" s="4" t="s">
        <v>2054</v>
      </c>
    </row>
    <row r="11" spans="2:4" s="20" customFormat="1" ht="14.45" x14ac:dyDescent="0.3">
      <c r="C11" s="4"/>
    </row>
    <row r="12" spans="2:4" s="5" customFormat="1" ht="14.45" x14ac:dyDescent="0.3"/>
    <row r="13" spans="2:4" ht="18" thickBot="1" x14ac:dyDescent="0.4">
      <c r="B13" s="57" t="s">
        <v>2106</v>
      </c>
      <c r="C13" s="57"/>
      <c r="D13" s="57"/>
    </row>
    <row r="14" spans="2:4" s="5" customFormat="1" thickTop="1" x14ac:dyDescent="0.3">
      <c r="B14" s="96" t="s">
        <v>2110</v>
      </c>
    </row>
    <row r="15" spans="2:4" ht="14.45" x14ac:dyDescent="0.3">
      <c r="B15" s="60" t="s">
        <v>2062</v>
      </c>
      <c r="C15" s="59" t="s">
        <v>2112</v>
      </c>
    </row>
    <row r="16" spans="2:4" s="20" customFormat="1" ht="14.45" x14ac:dyDescent="0.3">
      <c r="B16" s="60"/>
      <c r="C16" s="20" t="s">
        <v>2113</v>
      </c>
    </row>
    <row r="17" spans="2:4" s="20" customFormat="1" ht="14.45" x14ac:dyDescent="0.3">
      <c r="B17" s="60"/>
      <c r="C17" s="20" t="s">
        <v>2114</v>
      </c>
    </row>
    <row r="18" spans="2:4" s="20" customFormat="1" ht="14.45" x14ac:dyDescent="0.3">
      <c r="B18" s="60"/>
      <c r="C18" s="20" t="s">
        <v>2115</v>
      </c>
    </row>
    <row r="19" spans="2:4" s="20" customFormat="1" ht="14.45" x14ac:dyDescent="0.3">
      <c r="B19" s="60"/>
      <c r="C19" s="20" t="s">
        <v>2116</v>
      </c>
    </row>
    <row r="20" spans="2:4" ht="14.45" x14ac:dyDescent="0.3">
      <c r="B20" s="60" t="s">
        <v>2063</v>
      </c>
      <c r="C20" s="59" t="s">
        <v>2061</v>
      </c>
    </row>
    <row r="21" spans="2:4" s="20" customFormat="1" ht="14.45" x14ac:dyDescent="0.3">
      <c r="B21" s="60"/>
      <c r="C21" s="165" t="s">
        <v>2113</v>
      </c>
    </row>
    <row r="22" spans="2:4" s="20" customFormat="1" ht="14.45" x14ac:dyDescent="0.3">
      <c r="B22" s="60"/>
      <c r="C22" s="20" t="s">
        <v>2233</v>
      </c>
    </row>
    <row r="23" spans="2:4" s="20" customFormat="1" ht="14.45" x14ac:dyDescent="0.3">
      <c r="B23" s="60"/>
      <c r="C23" s="165" t="s">
        <v>2234</v>
      </c>
    </row>
    <row r="24" spans="2:4" s="20" customFormat="1" ht="14.45" x14ac:dyDescent="0.3">
      <c r="B24" s="60"/>
      <c r="C24" s="20" t="s">
        <v>2235</v>
      </c>
    </row>
    <row r="25" spans="2:4" s="2" customFormat="1" ht="14.45" x14ac:dyDescent="0.3">
      <c r="B25" s="60" t="s">
        <v>2064</v>
      </c>
      <c r="C25" s="59" t="s">
        <v>2241</v>
      </c>
      <c r="D25" s="5"/>
    </row>
    <row r="26" spans="2:4" s="20" customFormat="1" ht="14.45" x14ac:dyDescent="0.3">
      <c r="C26" s="164" t="s">
        <v>2237</v>
      </c>
      <c r="D26" s="4"/>
    </row>
    <row r="27" spans="2:4" s="20" customFormat="1" ht="14.45" x14ac:dyDescent="0.3">
      <c r="B27" s="61"/>
      <c r="C27" s="164" t="s">
        <v>2238</v>
      </c>
      <c r="D27" s="4"/>
    </row>
    <row r="28" spans="2:4" s="20" customFormat="1" ht="14.45" x14ac:dyDescent="0.3">
      <c r="C28" s="20" t="s">
        <v>2239</v>
      </c>
      <c r="D28" s="4"/>
    </row>
    <row r="29" spans="2:4" s="20" customFormat="1" ht="14.45" x14ac:dyDescent="0.3">
      <c r="B29" s="61"/>
      <c r="C29" s="166" t="s">
        <v>2240</v>
      </c>
      <c r="D29" s="4"/>
    </row>
    <row r="30" spans="2:4" s="20" customFormat="1" ht="14.45" x14ac:dyDescent="0.3">
      <c r="B30" s="60" t="s">
        <v>2065</v>
      </c>
      <c r="C30" s="59" t="s">
        <v>2242</v>
      </c>
      <c r="D30" s="4"/>
    </row>
    <row r="31" spans="2:4" s="20" customFormat="1" ht="14.45" x14ac:dyDescent="0.3">
      <c r="B31" s="61"/>
      <c r="C31" s="59" t="s">
        <v>2243</v>
      </c>
      <c r="D31" s="4"/>
    </row>
    <row r="32" spans="2:4" s="20" customFormat="1" ht="14.45" x14ac:dyDescent="0.3">
      <c r="B32" s="61"/>
      <c r="C32" s="164" t="s">
        <v>2244</v>
      </c>
      <c r="D32" s="4"/>
    </row>
    <row r="33" spans="1:9" s="20" customFormat="1" ht="14.45" x14ac:dyDescent="0.3">
      <c r="B33" s="61"/>
      <c r="C33" s="164" t="s">
        <v>2245</v>
      </c>
      <c r="D33" s="4"/>
    </row>
    <row r="34" spans="1:9" s="20" customFormat="1" ht="14.45" x14ac:dyDescent="0.3">
      <c r="B34" s="61"/>
      <c r="C34" s="20" t="s">
        <v>2246</v>
      </c>
      <c r="D34" s="4"/>
    </row>
    <row r="35" spans="1:9" s="20" customFormat="1" ht="14.45" x14ac:dyDescent="0.3">
      <c r="B35" s="61"/>
      <c r="C35" s="59"/>
      <c r="D35" s="4"/>
    </row>
    <row r="36" spans="1:9" s="20" customFormat="1" ht="14.45" x14ac:dyDescent="0.3">
      <c r="B36" s="96" t="s">
        <v>2111</v>
      </c>
      <c r="C36" s="59"/>
      <c r="D36" s="4"/>
    </row>
    <row r="37" spans="1:9" x14ac:dyDescent="0.25">
      <c r="B37" s="60" t="s">
        <v>2236</v>
      </c>
      <c r="C37" s="59" t="s">
        <v>2230</v>
      </c>
    </row>
    <row r="38" spans="1:9" x14ac:dyDescent="0.25">
      <c r="C38" s="164" t="s">
        <v>2231</v>
      </c>
      <c r="D38" s="4"/>
    </row>
    <row r="39" spans="1:9" x14ac:dyDescent="0.25">
      <c r="A39" s="61"/>
      <c r="C39" s="20" t="s">
        <v>2232</v>
      </c>
    </row>
    <row r="40" spans="1:9" s="20" customFormat="1" x14ac:dyDescent="0.25">
      <c r="A40" s="61"/>
    </row>
    <row r="41" spans="1:9" s="20" customFormat="1" x14ac:dyDescent="0.25">
      <c r="A41" s="61"/>
    </row>
    <row r="42" spans="1:9" s="20" customFormat="1" x14ac:dyDescent="0.25">
      <c r="A42" s="61"/>
      <c r="B42" s="3" t="s">
        <v>2059</v>
      </c>
    </row>
    <row r="43" spans="1:9" s="20" customFormat="1" x14ac:dyDescent="0.25">
      <c r="A43" s="61"/>
      <c r="C43" s="27" t="s">
        <v>2039</v>
      </c>
    </row>
    <row r="44" spans="1:9" s="20" customFormat="1" x14ac:dyDescent="0.25">
      <c r="A44" s="61"/>
      <c r="C44" s="20" t="s">
        <v>2057</v>
      </c>
    </row>
    <row r="45" spans="1:9" s="20" customFormat="1" x14ac:dyDescent="0.25">
      <c r="A45" s="61"/>
    </row>
    <row r="46" spans="1:9" ht="15.75" thickBot="1" x14ac:dyDescent="0.3">
      <c r="A46" s="61"/>
      <c r="B46" s="55" t="s">
        <v>2050</v>
      </c>
      <c r="C46" s="12" t="s">
        <v>2055</v>
      </c>
      <c r="D46" s="12" t="s">
        <v>36</v>
      </c>
      <c r="H46" s="168" t="s">
        <v>2249</v>
      </c>
      <c r="I46" s="20"/>
    </row>
    <row r="47" spans="1:9" x14ac:dyDescent="0.25">
      <c r="A47" s="61"/>
      <c r="B47" s="56">
        <v>1</v>
      </c>
      <c r="C47" s="20" t="s">
        <v>2024</v>
      </c>
      <c r="D47" s="20" t="s">
        <v>561</v>
      </c>
      <c r="E47" s="167" t="s">
        <v>2250</v>
      </c>
      <c r="H47" s="169" t="s">
        <v>2268</v>
      </c>
      <c r="I47" s="20"/>
    </row>
    <row r="48" spans="1:9" x14ac:dyDescent="0.25">
      <c r="A48" s="61"/>
      <c r="B48" s="56">
        <f>+B47+1</f>
        <v>2</v>
      </c>
      <c r="C48" s="20" t="s">
        <v>2029</v>
      </c>
      <c r="D48" s="20" t="s">
        <v>624</v>
      </c>
      <c r="E48" s="167" t="s">
        <v>2250</v>
      </c>
      <c r="H48" s="169" t="s">
        <v>2269</v>
      </c>
      <c r="I48" s="20"/>
    </row>
    <row r="49" spans="1:9" s="5" customFormat="1" x14ac:dyDescent="0.25">
      <c r="A49" s="61"/>
      <c r="B49" s="56">
        <f t="shared" ref="B49:B72" si="0">+B48+1</f>
        <v>3</v>
      </c>
      <c r="C49" s="20" t="s">
        <v>2030</v>
      </c>
      <c r="D49" s="20" t="s">
        <v>748</v>
      </c>
      <c r="E49" s="167" t="s">
        <v>2250</v>
      </c>
      <c r="H49" s="169" t="s">
        <v>2251</v>
      </c>
      <c r="I49" s="20"/>
    </row>
    <row r="50" spans="1:9" x14ac:dyDescent="0.25">
      <c r="A50" s="61"/>
      <c r="B50" s="56">
        <f t="shared" si="0"/>
        <v>4</v>
      </c>
      <c r="C50" s="20" t="s">
        <v>2031</v>
      </c>
      <c r="D50" s="20" t="s">
        <v>319</v>
      </c>
      <c r="E50" s="167" t="s">
        <v>2250</v>
      </c>
      <c r="H50" s="169" t="s">
        <v>2260</v>
      </c>
      <c r="I50" s="20"/>
    </row>
    <row r="51" spans="1:9" s="5" customFormat="1" x14ac:dyDescent="0.25">
      <c r="A51" s="60"/>
      <c r="B51" s="56">
        <f t="shared" si="0"/>
        <v>5</v>
      </c>
      <c r="C51" s="20" t="s">
        <v>2032</v>
      </c>
      <c r="D51" s="20" t="s">
        <v>537</v>
      </c>
      <c r="E51" s="167" t="s">
        <v>2250</v>
      </c>
      <c r="F51"/>
      <c r="H51" s="169" t="s">
        <v>2252</v>
      </c>
      <c r="I51" s="20"/>
    </row>
    <row r="52" spans="1:9" s="20" customFormat="1" x14ac:dyDescent="0.25">
      <c r="A52" s="60"/>
      <c r="B52" s="56">
        <f t="shared" si="0"/>
        <v>6</v>
      </c>
      <c r="C52" s="1" t="s">
        <v>27</v>
      </c>
      <c r="D52" s="5" t="s">
        <v>2037</v>
      </c>
      <c r="E52" s="167" t="s">
        <v>2250</v>
      </c>
      <c r="H52" s="169" t="s">
        <v>2282</v>
      </c>
    </row>
    <row r="53" spans="1:9" s="20" customFormat="1" x14ac:dyDescent="0.25">
      <c r="B53" s="56">
        <f t="shared" si="0"/>
        <v>7</v>
      </c>
      <c r="C53" s="1" t="s">
        <v>332</v>
      </c>
      <c r="D53" s="5" t="s">
        <v>2038</v>
      </c>
      <c r="E53" s="167" t="s">
        <v>2250</v>
      </c>
      <c r="H53" s="169" t="s">
        <v>2271</v>
      </c>
    </row>
    <row r="54" spans="1:9" s="20" customFormat="1" x14ac:dyDescent="0.25">
      <c r="B54" s="56">
        <f t="shared" si="0"/>
        <v>8</v>
      </c>
      <c r="C54" s="27" t="s">
        <v>2034</v>
      </c>
      <c r="D54" s="27" t="s">
        <v>1145</v>
      </c>
      <c r="E54" s="167" t="s">
        <v>2250</v>
      </c>
      <c r="H54" s="169" t="s">
        <v>2253</v>
      </c>
    </row>
    <row r="55" spans="1:9" s="20" customFormat="1" x14ac:dyDescent="0.25">
      <c r="B55" s="56">
        <f t="shared" si="0"/>
        <v>9</v>
      </c>
      <c r="C55" s="27" t="s">
        <v>2048</v>
      </c>
      <c r="D55" s="27" t="s">
        <v>704</v>
      </c>
      <c r="E55" s="167" t="s">
        <v>2250</v>
      </c>
      <c r="H55" s="169" t="s">
        <v>2254</v>
      </c>
    </row>
    <row r="56" spans="1:9" s="20" customFormat="1" x14ac:dyDescent="0.25">
      <c r="B56" s="56">
        <f t="shared" si="0"/>
        <v>10</v>
      </c>
      <c r="C56" s="27" t="s">
        <v>2048</v>
      </c>
      <c r="D56" s="27" t="s">
        <v>706</v>
      </c>
      <c r="E56" s="167" t="s">
        <v>2250</v>
      </c>
      <c r="H56" s="169" t="s">
        <v>2255</v>
      </c>
    </row>
    <row r="57" spans="1:9" s="20" customFormat="1" x14ac:dyDescent="0.25">
      <c r="B57" s="56">
        <f t="shared" si="0"/>
        <v>11</v>
      </c>
      <c r="C57" s="27" t="s">
        <v>2048</v>
      </c>
      <c r="D57" s="27" t="s">
        <v>707</v>
      </c>
      <c r="E57" s="167" t="s">
        <v>2250</v>
      </c>
      <c r="H57" s="169" t="s">
        <v>2256</v>
      </c>
    </row>
    <row r="58" spans="1:9" s="20" customFormat="1" x14ac:dyDescent="0.25">
      <c r="B58" s="56">
        <f t="shared" si="0"/>
        <v>12</v>
      </c>
      <c r="C58" s="51" t="s">
        <v>629</v>
      </c>
      <c r="D58" s="27" t="s">
        <v>628</v>
      </c>
      <c r="E58" s="167" t="s">
        <v>2250</v>
      </c>
      <c r="H58" s="169" t="s">
        <v>2257</v>
      </c>
    </row>
    <row r="59" spans="1:9" s="20" customFormat="1" x14ac:dyDescent="0.25">
      <c r="B59" s="56">
        <f t="shared" si="0"/>
        <v>13</v>
      </c>
      <c r="C59" s="51" t="s">
        <v>631</v>
      </c>
      <c r="D59" s="27" t="s">
        <v>630</v>
      </c>
      <c r="E59" s="167" t="s">
        <v>2250</v>
      </c>
      <c r="H59" s="169" t="s">
        <v>2257</v>
      </c>
    </row>
    <row r="60" spans="1:9" s="20" customFormat="1" x14ac:dyDescent="0.25">
      <c r="B60" s="56">
        <f t="shared" si="0"/>
        <v>14</v>
      </c>
      <c r="C60" s="51" t="s">
        <v>633</v>
      </c>
      <c r="D60" s="27" t="s">
        <v>632</v>
      </c>
      <c r="E60" s="167" t="s">
        <v>2250</v>
      </c>
      <c r="H60" s="169" t="s">
        <v>2257</v>
      </c>
    </row>
    <row r="61" spans="1:9" s="20" customFormat="1" x14ac:dyDescent="0.25">
      <c r="B61" s="56">
        <f t="shared" si="0"/>
        <v>15</v>
      </c>
      <c r="C61" s="51" t="s">
        <v>635</v>
      </c>
      <c r="D61" s="27" t="s">
        <v>634</v>
      </c>
      <c r="E61" s="167" t="s">
        <v>2250</v>
      </c>
      <c r="H61" s="169" t="s">
        <v>2257</v>
      </c>
    </row>
    <row r="62" spans="1:9" s="20" customFormat="1" x14ac:dyDescent="0.25">
      <c r="B62" s="56">
        <f t="shared" si="0"/>
        <v>16</v>
      </c>
      <c r="C62" s="51" t="s">
        <v>629</v>
      </c>
      <c r="D62" s="27" t="s">
        <v>636</v>
      </c>
      <c r="E62" s="167" t="s">
        <v>2250</v>
      </c>
      <c r="G62" s="27"/>
      <c r="H62" s="169" t="s">
        <v>2257</v>
      </c>
    </row>
    <row r="63" spans="1:9" s="20" customFormat="1" x14ac:dyDescent="0.25">
      <c r="B63" s="56">
        <f t="shared" si="0"/>
        <v>17</v>
      </c>
      <c r="C63" s="51" t="s">
        <v>1196</v>
      </c>
      <c r="D63" s="27" t="s">
        <v>1195</v>
      </c>
      <c r="E63" s="167" t="s">
        <v>2250</v>
      </c>
      <c r="G63" s="27"/>
      <c r="H63" s="169" t="s">
        <v>2258</v>
      </c>
    </row>
    <row r="64" spans="1:9" s="20" customFormat="1" x14ac:dyDescent="0.25">
      <c r="B64" s="56">
        <f t="shared" si="0"/>
        <v>18</v>
      </c>
      <c r="C64" s="27" t="s">
        <v>2033</v>
      </c>
      <c r="D64" s="27" t="s">
        <v>511</v>
      </c>
      <c r="E64" s="167" t="s">
        <v>2250</v>
      </c>
      <c r="G64" s="27"/>
      <c r="H64" s="169" t="s">
        <v>2259</v>
      </c>
    </row>
    <row r="65" spans="2:9" s="20" customFormat="1" x14ac:dyDescent="0.25">
      <c r="B65" s="56">
        <f t="shared" si="0"/>
        <v>19</v>
      </c>
      <c r="C65" s="27" t="s">
        <v>2033</v>
      </c>
      <c r="D65" s="27" t="s">
        <v>512</v>
      </c>
      <c r="E65" s="167" t="s">
        <v>2250</v>
      </c>
      <c r="G65" s="27"/>
      <c r="H65" s="169" t="s">
        <v>2259</v>
      </c>
    </row>
    <row r="66" spans="2:9" s="20" customFormat="1" x14ac:dyDescent="0.25">
      <c r="B66" s="56">
        <f t="shared" si="0"/>
        <v>20</v>
      </c>
      <c r="C66" s="27" t="s">
        <v>2033</v>
      </c>
      <c r="D66" s="27" t="s">
        <v>541</v>
      </c>
      <c r="E66" s="167" t="s">
        <v>2250</v>
      </c>
      <c r="G66" s="27"/>
      <c r="H66" s="169" t="s">
        <v>2272</v>
      </c>
    </row>
    <row r="67" spans="2:9" s="20" customFormat="1" x14ac:dyDescent="0.25">
      <c r="B67" s="56">
        <f t="shared" si="0"/>
        <v>21</v>
      </c>
      <c r="C67" s="27" t="s">
        <v>2033</v>
      </c>
      <c r="D67" s="27" t="s">
        <v>637</v>
      </c>
      <c r="E67" s="167" t="s">
        <v>2250</v>
      </c>
      <c r="G67" s="27"/>
      <c r="H67" s="169" t="s">
        <v>2257</v>
      </c>
    </row>
    <row r="68" spans="2:9" s="20" customFormat="1" x14ac:dyDescent="0.25">
      <c r="B68" s="56">
        <f t="shared" si="0"/>
        <v>22</v>
      </c>
      <c r="C68" s="27" t="s">
        <v>2033</v>
      </c>
      <c r="D68" s="27" t="s">
        <v>638</v>
      </c>
      <c r="E68" s="167" t="s">
        <v>2250</v>
      </c>
      <c r="G68" s="27"/>
      <c r="H68" s="169" t="s">
        <v>2257</v>
      </c>
    </row>
    <row r="69" spans="2:9" s="20" customFormat="1" x14ac:dyDescent="0.25">
      <c r="B69" s="56">
        <f t="shared" si="0"/>
        <v>23</v>
      </c>
      <c r="C69" s="27" t="s">
        <v>2033</v>
      </c>
      <c r="D69" s="27" t="s">
        <v>737</v>
      </c>
      <c r="E69" s="167" t="s">
        <v>2250</v>
      </c>
      <c r="G69" s="27"/>
      <c r="H69" s="169" t="s">
        <v>2270</v>
      </c>
    </row>
    <row r="70" spans="2:9" s="20" customFormat="1" x14ac:dyDescent="0.25">
      <c r="B70" s="56">
        <f t="shared" si="0"/>
        <v>24</v>
      </c>
      <c r="C70" s="27" t="s">
        <v>2033</v>
      </c>
      <c r="D70" s="27" t="s">
        <v>880</v>
      </c>
      <c r="E70" s="167" t="s">
        <v>2250</v>
      </c>
      <c r="G70" s="27"/>
      <c r="H70" s="169" t="s">
        <v>2272</v>
      </c>
    </row>
    <row r="71" spans="2:9" s="20" customFormat="1" x14ac:dyDescent="0.25">
      <c r="B71" s="56">
        <f t="shared" si="0"/>
        <v>25</v>
      </c>
      <c r="C71" s="27" t="s">
        <v>2033</v>
      </c>
      <c r="D71" s="27" t="s">
        <v>927</v>
      </c>
      <c r="E71" s="167" t="s">
        <v>2250</v>
      </c>
      <c r="G71" s="27"/>
      <c r="H71" s="169" t="s">
        <v>2257</v>
      </c>
    </row>
    <row r="72" spans="2:9" s="20" customFormat="1" x14ac:dyDescent="0.25">
      <c r="B72" s="56">
        <f t="shared" si="0"/>
        <v>26</v>
      </c>
      <c r="C72" s="27" t="s">
        <v>2033</v>
      </c>
      <c r="D72" s="27" t="s">
        <v>1008</v>
      </c>
      <c r="E72" s="167" t="s">
        <v>2250</v>
      </c>
      <c r="G72" s="27"/>
      <c r="H72" s="169" t="s">
        <v>2272</v>
      </c>
    </row>
    <row r="73" spans="2:9" s="20" customFormat="1" x14ac:dyDescent="0.25">
      <c r="C73" s="27"/>
      <c r="D73" s="27"/>
      <c r="G73" s="27"/>
    </row>
    <row r="74" spans="2:9" s="20" customFormat="1" x14ac:dyDescent="0.25">
      <c r="C74" s="27"/>
      <c r="D74" s="27"/>
    </row>
    <row r="75" spans="2:9" s="5" customFormat="1" x14ac:dyDescent="0.25">
      <c r="B75" s="3" t="s">
        <v>2060</v>
      </c>
      <c r="F75"/>
    </row>
    <row r="76" spans="2:9" s="20" customFormat="1" x14ac:dyDescent="0.25">
      <c r="C76" s="27" t="s">
        <v>2036</v>
      </c>
    </row>
    <row r="77" spans="2:9" s="20" customFormat="1" x14ac:dyDescent="0.25">
      <c r="C77" s="27" t="s">
        <v>2058</v>
      </c>
    </row>
    <row r="78" spans="2:9" s="20" customFormat="1" x14ac:dyDescent="0.25">
      <c r="C78" s="27"/>
    </row>
    <row r="79" spans="2:9" s="20" customFormat="1" ht="15.75" thickBot="1" x14ac:dyDescent="0.3">
      <c r="B79" s="55" t="s">
        <v>2050</v>
      </c>
      <c r="C79" s="12" t="s">
        <v>37</v>
      </c>
      <c r="D79" s="12" t="s">
        <v>36</v>
      </c>
      <c r="E79" s="28" t="s">
        <v>2035</v>
      </c>
      <c r="F79" s="28"/>
      <c r="G79" s="28"/>
      <c r="H79" s="168" t="s">
        <v>2249</v>
      </c>
    </row>
    <row r="80" spans="2:9" x14ac:dyDescent="0.25">
      <c r="B80" s="56">
        <v>1</v>
      </c>
      <c r="C80" s="1" t="s">
        <v>540</v>
      </c>
      <c r="D80" s="1" t="s">
        <v>539</v>
      </c>
      <c r="E80" s="1" t="s">
        <v>1299</v>
      </c>
      <c r="F80" s="1" t="s">
        <v>1300</v>
      </c>
      <c r="G80" s="20" t="s">
        <v>1301</v>
      </c>
      <c r="H80" s="169" t="s">
        <v>2261</v>
      </c>
      <c r="I80" s="20"/>
    </row>
    <row r="81" spans="2:9" x14ac:dyDescent="0.25">
      <c r="B81" s="56">
        <f>+B80+1</f>
        <v>2</v>
      </c>
      <c r="C81" s="1" t="s">
        <v>1295</v>
      </c>
      <c r="D81" s="1" t="s">
        <v>559</v>
      </c>
      <c r="E81" s="1" t="s">
        <v>1291</v>
      </c>
      <c r="F81" s="1"/>
      <c r="G81" s="20"/>
      <c r="H81" s="169" t="s">
        <v>2257</v>
      </c>
      <c r="I81" s="20"/>
    </row>
    <row r="82" spans="2:9" x14ac:dyDescent="0.25">
      <c r="B82" s="56">
        <f t="shared" ref="B82:B101" si="1">+B81+1</f>
        <v>3</v>
      </c>
      <c r="C82" s="1" t="s">
        <v>1295</v>
      </c>
      <c r="D82" s="1" t="s">
        <v>642</v>
      </c>
      <c r="E82" s="1" t="s">
        <v>1291</v>
      </c>
      <c r="F82" s="1"/>
      <c r="G82" s="20"/>
      <c r="H82" s="169" t="s">
        <v>2257</v>
      </c>
      <c r="I82" s="20"/>
    </row>
    <row r="83" spans="2:9" x14ac:dyDescent="0.25">
      <c r="B83" s="56">
        <f t="shared" si="1"/>
        <v>4</v>
      </c>
      <c r="C83" s="1" t="s">
        <v>1295</v>
      </c>
      <c r="D83" s="1" t="s">
        <v>643</v>
      </c>
      <c r="E83" s="1" t="s">
        <v>1291</v>
      </c>
      <c r="F83" s="1"/>
      <c r="G83" s="20"/>
      <c r="H83" s="169" t="s">
        <v>2257</v>
      </c>
      <c r="I83" s="20"/>
    </row>
    <row r="84" spans="2:9" x14ac:dyDescent="0.25">
      <c r="B84" s="56">
        <f t="shared" si="1"/>
        <v>5</v>
      </c>
      <c r="C84" s="1" t="s">
        <v>1295</v>
      </c>
      <c r="D84" s="1" t="s">
        <v>646</v>
      </c>
      <c r="E84" s="1" t="s">
        <v>1291</v>
      </c>
      <c r="F84" s="1"/>
      <c r="G84" s="20"/>
      <c r="H84" s="169" t="s">
        <v>2264</v>
      </c>
      <c r="I84" s="20"/>
    </row>
    <row r="85" spans="2:9" x14ac:dyDescent="0.25">
      <c r="B85" s="56">
        <f t="shared" si="1"/>
        <v>6</v>
      </c>
      <c r="C85" s="1" t="s">
        <v>1295</v>
      </c>
      <c r="D85" s="1" t="s">
        <v>745</v>
      </c>
      <c r="E85" s="1" t="s">
        <v>1291</v>
      </c>
      <c r="F85" s="1"/>
      <c r="G85" s="20"/>
      <c r="H85" s="169" t="s">
        <v>2257</v>
      </c>
      <c r="I85" s="20"/>
    </row>
    <row r="86" spans="2:9" x14ac:dyDescent="0.25">
      <c r="B86" s="56">
        <f t="shared" si="1"/>
        <v>7</v>
      </c>
      <c r="C86" s="1" t="s">
        <v>1295</v>
      </c>
      <c r="D86" s="1" t="s">
        <v>746</v>
      </c>
      <c r="E86" s="1" t="s">
        <v>1291</v>
      </c>
      <c r="F86" s="1"/>
      <c r="G86" s="20"/>
      <c r="H86" s="169" t="s">
        <v>2257</v>
      </c>
      <c r="I86" s="20"/>
    </row>
    <row r="87" spans="2:9" x14ac:dyDescent="0.25">
      <c r="B87" s="56">
        <f t="shared" si="1"/>
        <v>8</v>
      </c>
      <c r="C87" s="1" t="s">
        <v>1296</v>
      </c>
      <c r="D87" s="1" t="s">
        <v>750</v>
      </c>
      <c r="E87" s="1" t="s">
        <v>1292</v>
      </c>
      <c r="F87" s="1"/>
      <c r="G87" s="20"/>
      <c r="H87" s="169" t="s">
        <v>2262</v>
      </c>
      <c r="I87" s="20"/>
    </row>
    <row r="88" spans="2:9" x14ac:dyDescent="0.25">
      <c r="B88" s="56">
        <f t="shared" si="1"/>
        <v>9</v>
      </c>
      <c r="C88" s="1" t="s">
        <v>1296</v>
      </c>
      <c r="D88" s="1" t="s">
        <v>752</v>
      </c>
      <c r="E88" s="1" t="s">
        <v>1291</v>
      </c>
      <c r="F88" s="1"/>
      <c r="G88" s="20"/>
      <c r="H88" s="169" t="s">
        <v>2262</v>
      </c>
      <c r="I88" s="20"/>
    </row>
    <row r="89" spans="2:9" x14ac:dyDescent="0.25">
      <c r="B89" s="56">
        <f t="shared" si="1"/>
        <v>10</v>
      </c>
      <c r="C89" s="1" t="s">
        <v>540</v>
      </c>
      <c r="D89" s="1" t="s">
        <v>754</v>
      </c>
      <c r="E89" s="1" t="s">
        <v>1297</v>
      </c>
      <c r="F89" s="20" t="s">
        <v>1298</v>
      </c>
      <c r="G89" s="20"/>
      <c r="H89" s="169" t="s">
        <v>2258</v>
      </c>
      <c r="I89" s="20"/>
    </row>
    <row r="90" spans="2:9" s="20" customFormat="1" x14ac:dyDescent="0.25">
      <c r="B90" s="56">
        <f t="shared" si="1"/>
        <v>11</v>
      </c>
      <c r="C90" s="1" t="s">
        <v>540</v>
      </c>
      <c r="D90" s="1" t="s">
        <v>879</v>
      </c>
      <c r="E90" s="1" t="s">
        <v>1299</v>
      </c>
      <c r="F90" s="1" t="s">
        <v>1300</v>
      </c>
      <c r="G90" s="20" t="s">
        <v>1301</v>
      </c>
      <c r="H90" s="169" t="s">
        <v>2261</v>
      </c>
    </row>
    <row r="91" spans="2:9" s="20" customFormat="1" x14ac:dyDescent="0.25">
      <c r="B91" s="56">
        <f t="shared" si="1"/>
        <v>12</v>
      </c>
      <c r="C91" s="1" t="s">
        <v>1295</v>
      </c>
      <c r="D91" s="1" t="s">
        <v>889</v>
      </c>
      <c r="E91" s="1" t="s">
        <v>1291</v>
      </c>
      <c r="F91" s="1"/>
      <c r="H91" s="169" t="s">
        <v>2257</v>
      </c>
    </row>
    <row r="92" spans="2:9" s="20" customFormat="1" x14ac:dyDescent="0.25">
      <c r="B92" s="56">
        <f t="shared" si="1"/>
        <v>13</v>
      </c>
      <c r="C92" s="1" t="s">
        <v>1295</v>
      </c>
      <c r="D92" s="1" t="s">
        <v>931</v>
      </c>
      <c r="E92" s="1" t="s">
        <v>1291</v>
      </c>
      <c r="F92" s="1"/>
      <c r="H92" s="169" t="s">
        <v>2257</v>
      </c>
    </row>
    <row r="93" spans="2:9" x14ac:dyDescent="0.25">
      <c r="B93" s="56">
        <f t="shared" si="1"/>
        <v>14</v>
      </c>
      <c r="C93" s="1" t="s">
        <v>1295</v>
      </c>
      <c r="D93" s="1" t="s">
        <v>932</v>
      </c>
      <c r="E93" s="1" t="s">
        <v>1291</v>
      </c>
      <c r="F93" s="1"/>
      <c r="G93" s="20"/>
      <c r="H93" s="169" t="s">
        <v>2257</v>
      </c>
      <c r="I93" s="20"/>
    </row>
    <row r="94" spans="2:9" s="20" customFormat="1" x14ac:dyDescent="0.25">
      <c r="B94" s="56">
        <f t="shared" si="1"/>
        <v>15</v>
      </c>
      <c r="C94" s="1" t="s">
        <v>1295</v>
      </c>
      <c r="D94" s="1" t="s">
        <v>934</v>
      </c>
      <c r="E94" s="1" t="s">
        <v>1291</v>
      </c>
      <c r="F94" s="1"/>
      <c r="H94" s="169" t="s">
        <v>2264</v>
      </c>
    </row>
    <row r="95" spans="2:9" x14ac:dyDescent="0.25">
      <c r="B95" s="56">
        <f t="shared" si="1"/>
        <v>16</v>
      </c>
      <c r="C95" s="1" t="s">
        <v>540</v>
      </c>
      <c r="D95" s="1" t="s">
        <v>1007</v>
      </c>
      <c r="E95" s="1" t="s">
        <v>1299</v>
      </c>
      <c r="F95" s="1" t="s">
        <v>1300</v>
      </c>
      <c r="G95" s="20" t="s">
        <v>1301</v>
      </c>
      <c r="H95" s="169" t="s">
        <v>2261</v>
      </c>
      <c r="I95" s="20"/>
    </row>
    <row r="96" spans="2:9" x14ac:dyDescent="0.25">
      <c r="B96" s="56">
        <f t="shared" si="1"/>
        <v>17</v>
      </c>
      <c r="C96" s="1" t="s">
        <v>1295</v>
      </c>
      <c r="D96" s="1" t="s">
        <v>1017</v>
      </c>
      <c r="E96" s="1" t="s">
        <v>1291</v>
      </c>
      <c r="F96" s="1"/>
      <c r="G96" s="20"/>
      <c r="H96" s="169" t="s">
        <v>2257</v>
      </c>
      <c r="I96" s="20"/>
    </row>
    <row r="97" spans="2:9" x14ac:dyDescent="0.25">
      <c r="B97" s="56">
        <f t="shared" si="1"/>
        <v>18</v>
      </c>
      <c r="C97" s="1" t="s">
        <v>1295</v>
      </c>
      <c r="D97" s="1" t="s">
        <v>1053</v>
      </c>
      <c r="E97" s="1" t="s">
        <v>1291</v>
      </c>
      <c r="F97" s="1"/>
      <c r="G97" s="20"/>
      <c r="H97" s="169" t="s">
        <v>2257</v>
      </c>
      <c r="I97" s="20"/>
    </row>
    <row r="98" spans="2:9" x14ac:dyDescent="0.25">
      <c r="B98" s="56">
        <f t="shared" si="1"/>
        <v>19</v>
      </c>
      <c r="C98" s="1" t="s">
        <v>1295</v>
      </c>
      <c r="D98" s="1" t="s">
        <v>1054</v>
      </c>
      <c r="E98" s="1" t="s">
        <v>1291</v>
      </c>
      <c r="F98" s="1"/>
      <c r="G98" s="20"/>
      <c r="H98" s="169" t="s">
        <v>2257</v>
      </c>
      <c r="I98" s="20"/>
    </row>
    <row r="99" spans="2:9" x14ac:dyDescent="0.25">
      <c r="B99" s="56">
        <f t="shared" si="1"/>
        <v>20</v>
      </c>
      <c r="C99" s="1" t="s">
        <v>1295</v>
      </c>
      <c r="D99" s="1" t="s">
        <v>1056</v>
      </c>
      <c r="E99" s="1" t="s">
        <v>1291</v>
      </c>
      <c r="F99" s="1"/>
      <c r="G99" s="20"/>
      <c r="H99" s="169" t="s">
        <v>2264</v>
      </c>
      <c r="I99" s="20"/>
    </row>
    <row r="100" spans="2:9" x14ac:dyDescent="0.25">
      <c r="B100" s="56">
        <f t="shared" si="1"/>
        <v>21</v>
      </c>
      <c r="C100" s="1" t="s">
        <v>690</v>
      </c>
      <c r="D100" s="1" t="s">
        <v>689</v>
      </c>
      <c r="E100" s="1" t="s">
        <v>2049</v>
      </c>
      <c r="H100" s="169" t="s">
        <v>2274</v>
      </c>
      <c r="I100" s="20"/>
    </row>
    <row r="101" spans="2:9" x14ac:dyDescent="0.25">
      <c r="B101" s="56">
        <f t="shared" si="1"/>
        <v>22</v>
      </c>
      <c r="C101" s="1" t="s">
        <v>786</v>
      </c>
      <c r="D101" s="1" t="s">
        <v>785</v>
      </c>
      <c r="E101" s="1" t="s">
        <v>2049</v>
      </c>
      <c r="F101" s="1"/>
      <c r="H101" s="169" t="s">
        <v>2273</v>
      </c>
      <c r="I101" s="20"/>
    </row>
    <row r="102" spans="2:9" x14ac:dyDescent="0.25">
      <c r="B102" s="56"/>
      <c r="I102" s="20"/>
    </row>
    <row r="103" spans="2:9" x14ac:dyDescent="0.25">
      <c r="B103" s="56"/>
      <c r="I103" s="1"/>
    </row>
    <row r="104" spans="2:9" x14ac:dyDescent="0.25">
      <c r="B104" s="56"/>
      <c r="I104" s="1"/>
    </row>
    <row r="105" spans="2:9" x14ac:dyDescent="0.25">
      <c r="I105" s="1"/>
    </row>
    <row r="106" spans="2:9" x14ac:dyDescent="0.25">
      <c r="I106" s="1"/>
    </row>
    <row r="107" spans="2:9" x14ac:dyDescent="0.25">
      <c r="I107" s="1"/>
    </row>
    <row r="108" spans="2:9" x14ac:dyDescent="0.25">
      <c r="I108" s="1"/>
    </row>
    <row r="109" spans="2:9" x14ac:dyDescent="0.25">
      <c r="I109" s="1"/>
    </row>
    <row r="110" spans="2:9" x14ac:dyDescent="0.25">
      <c r="I110" s="1"/>
    </row>
    <row r="111" spans="2:9" x14ac:dyDescent="0.25">
      <c r="I111" s="1"/>
    </row>
    <row r="112" spans="2:9" x14ac:dyDescent="0.25">
      <c r="I112" s="1"/>
    </row>
    <row r="113" spans="9:9" x14ac:dyDescent="0.25">
      <c r="I113" s="1"/>
    </row>
  </sheetData>
  <sortState ref="C61:D93">
    <sortCondition ref="C61:C93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G7577"/>
  <sheetViews>
    <sheetView workbookViewId="0">
      <pane ySplit="3" topLeftCell="A406" activePane="bottomLeft" state="frozen"/>
      <selection pane="bottomLeft" activeCell="B418" sqref="B418"/>
    </sheetView>
  </sheetViews>
  <sheetFormatPr defaultColWidth="8.85546875" defaultRowHeight="15" x14ac:dyDescent="0.25"/>
  <cols>
    <col min="1" max="1" width="8.85546875" style="1"/>
    <col min="2" max="2" width="37" style="1" customWidth="1"/>
    <col min="3" max="3" width="42.7109375" style="1" customWidth="1"/>
    <col min="4" max="4" width="20.7109375" style="1" customWidth="1"/>
    <col min="5" max="5" width="15.28515625" style="1" customWidth="1"/>
    <col min="6" max="6" width="26.42578125" style="1" customWidth="1"/>
    <col min="7" max="7" width="11.5703125" style="1" bestFit="1" customWidth="1"/>
    <col min="8" max="8" width="8.85546875" style="1"/>
    <col min="9" max="9" width="0" style="1" hidden="1" customWidth="1"/>
    <col min="10" max="11" width="11.7109375" style="1" customWidth="1"/>
    <col min="12" max="12" width="13.140625" style="1" customWidth="1"/>
    <col min="13" max="13" width="9" style="1" bestFit="1" customWidth="1"/>
    <col min="14" max="14" width="11.42578125" style="1" customWidth="1"/>
    <col min="15" max="15" width="10.5703125" style="1" customWidth="1"/>
    <col min="16" max="17" width="12.7109375" style="1" customWidth="1"/>
    <col min="18" max="18" width="11.28515625" style="8" customWidth="1"/>
    <col min="19" max="19" width="26.28515625" style="9" customWidth="1"/>
    <col min="20" max="20" width="19.7109375" style="9" bestFit="1" customWidth="1"/>
    <col min="21" max="21" width="22.28515625" style="1" hidden="1" customWidth="1"/>
    <col min="22" max="22" width="12" style="1" customWidth="1"/>
    <col min="23" max="23" width="10.42578125" style="1" customWidth="1"/>
    <col min="24" max="24" width="8.85546875" style="1"/>
    <col min="25" max="26" width="15.85546875" style="1" hidden="1" customWidth="1"/>
    <col min="27" max="27" width="20.5703125" style="1" hidden="1" customWidth="1"/>
    <col min="28" max="28" width="18.28515625" style="1" hidden="1" customWidth="1"/>
    <col min="29" max="32" width="8.85546875" style="1"/>
    <col min="33" max="33" width="64" style="1" hidden="1" customWidth="1"/>
    <col min="34" max="16384" width="8.85546875" style="1"/>
  </cols>
  <sheetData>
    <row r="1" spans="2:33" ht="14.45" x14ac:dyDescent="0.3">
      <c r="B1" s="52" t="s">
        <v>2042</v>
      </c>
    </row>
    <row r="2" spans="2:33" ht="14.45" x14ac:dyDescent="0.3">
      <c r="S2" s="1">
        <f>COUNTIF(S4:S763,"=HMG Work Paper")</f>
        <v>12</v>
      </c>
      <c r="T2" s="9">
        <f>COUNTA(W4:W800)</f>
        <v>760</v>
      </c>
      <c r="V2" s="1">
        <f>COUNTIF(V4:V763,"="&amp;TRUE)</f>
        <v>39</v>
      </c>
      <c r="AB2" s="1">
        <f>COUNTIF(AB4:AB800,"="&amp;TRUE)</f>
        <v>29</v>
      </c>
    </row>
    <row r="3" spans="2:33" ht="86.45" x14ac:dyDescent="0.3">
      <c r="B3" s="21" t="s">
        <v>14</v>
      </c>
      <c r="C3" s="21" t="s">
        <v>15</v>
      </c>
      <c r="D3" s="58" t="s">
        <v>2247</v>
      </c>
      <c r="E3" s="21" t="s">
        <v>16</v>
      </c>
      <c r="F3" s="21" t="s">
        <v>17</v>
      </c>
      <c r="G3" s="19" t="s">
        <v>33</v>
      </c>
      <c r="H3" s="21" t="s">
        <v>19</v>
      </c>
      <c r="I3" s="22" t="s">
        <v>20</v>
      </c>
      <c r="J3" s="23" t="s">
        <v>21</v>
      </c>
      <c r="K3" s="24" t="s">
        <v>22</v>
      </c>
      <c r="L3" s="17" t="s">
        <v>18</v>
      </c>
      <c r="M3" s="23" t="s">
        <v>23</v>
      </c>
      <c r="N3" s="25" t="s">
        <v>24</v>
      </c>
      <c r="O3" s="26" t="s">
        <v>25</v>
      </c>
      <c r="P3" s="26" t="s">
        <v>26</v>
      </c>
      <c r="Q3" s="53" t="s">
        <v>30</v>
      </c>
      <c r="S3" s="18" t="s">
        <v>34</v>
      </c>
      <c r="T3" s="18" t="s">
        <v>2041</v>
      </c>
      <c r="V3" s="18" t="s">
        <v>35</v>
      </c>
      <c r="W3" s="18" t="s">
        <v>2044</v>
      </c>
      <c r="X3" s="16"/>
      <c r="Y3" s="18" t="s">
        <v>2043</v>
      </c>
      <c r="Z3" s="18" t="s">
        <v>2040</v>
      </c>
      <c r="AB3"/>
      <c r="AC3"/>
      <c r="AD3"/>
      <c r="AE3"/>
      <c r="AG3" s="10" t="s">
        <v>1939</v>
      </c>
    </row>
    <row r="4" spans="2:33" ht="14.45" x14ac:dyDescent="0.3">
      <c r="B4" s="27" t="s">
        <v>2</v>
      </c>
      <c r="C4" s="27" t="s">
        <v>27</v>
      </c>
      <c r="D4" s="13" t="s">
        <v>2248</v>
      </c>
      <c r="E4" s="29" t="s">
        <v>29</v>
      </c>
      <c r="F4" s="30" t="s">
        <v>1200</v>
      </c>
      <c r="G4" s="31">
        <v>10.726723161838844</v>
      </c>
      <c r="H4" s="7"/>
      <c r="I4" s="7"/>
      <c r="J4" s="32">
        <v>1000</v>
      </c>
      <c r="K4" s="33">
        <v>-1.0909881671963859</v>
      </c>
      <c r="L4" s="34">
        <v>10.096899972470963</v>
      </c>
      <c r="M4" s="35">
        <v>0.36917470124962243</v>
      </c>
      <c r="N4" s="36">
        <v>0.36917470124962243</v>
      </c>
      <c r="O4" s="37"/>
      <c r="P4" s="37"/>
      <c r="Q4" s="37"/>
      <c r="S4" s="14" t="str">
        <f t="shared" ref="S4:S67" si="0">+C4</f>
        <v>HMG Work Paper</v>
      </c>
      <c r="T4" s="1"/>
      <c r="U4" s="15"/>
      <c r="V4" s="45"/>
      <c r="W4" s="14" t="s">
        <v>1252</v>
      </c>
      <c r="AB4"/>
      <c r="AC4"/>
      <c r="AD4"/>
      <c r="AE4"/>
      <c r="AG4" s="20" t="s">
        <v>717</v>
      </c>
    </row>
    <row r="5" spans="2:33" ht="14.45" x14ac:dyDescent="0.3">
      <c r="B5" s="27" t="s">
        <v>3</v>
      </c>
      <c r="C5" s="27" t="s">
        <v>27</v>
      </c>
      <c r="D5" s="13" t="s">
        <v>2248</v>
      </c>
      <c r="E5" s="29" t="s">
        <v>1198</v>
      </c>
      <c r="F5" s="30" t="s">
        <v>1199</v>
      </c>
      <c r="G5" s="31">
        <v>13.152123032334565</v>
      </c>
      <c r="H5" s="7"/>
      <c r="I5" s="7"/>
      <c r="J5" s="32">
        <v>1000</v>
      </c>
      <c r="K5" s="33">
        <v>14.722183154077699</v>
      </c>
      <c r="L5" s="34">
        <v>11.869186468292044</v>
      </c>
      <c r="M5" s="38">
        <v>0.23907226839800783</v>
      </c>
      <c r="N5" s="36">
        <v>0.23907226839800783</v>
      </c>
      <c r="O5" s="37"/>
      <c r="P5" s="37"/>
      <c r="Q5" s="37"/>
      <c r="S5" s="14" t="str">
        <f t="shared" si="0"/>
        <v>HMG Work Paper</v>
      </c>
      <c r="T5" s="1"/>
      <c r="U5" s="15"/>
      <c r="V5" s="45"/>
      <c r="W5" s="14" t="s">
        <v>1252</v>
      </c>
      <c r="AB5"/>
      <c r="AC5"/>
      <c r="AD5"/>
      <c r="AE5"/>
      <c r="AG5" s="20" t="s">
        <v>684</v>
      </c>
    </row>
    <row r="6" spans="2:33" ht="14.45" x14ac:dyDescent="0.3">
      <c r="B6" s="27" t="s">
        <v>4</v>
      </c>
      <c r="C6" s="27" t="s">
        <v>27</v>
      </c>
      <c r="D6" s="13" t="s">
        <v>2248</v>
      </c>
      <c r="E6" s="29" t="s">
        <v>29</v>
      </c>
      <c r="F6" s="30" t="s">
        <v>1201</v>
      </c>
      <c r="G6" s="31">
        <v>9.6307806762738828</v>
      </c>
      <c r="H6" s="7"/>
      <c r="I6" s="7"/>
      <c r="J6" s="32">
        <v>1000</v>
      </c>
      <c r="K6" s="33">
        <v>-0.18712233525643865</v>
      </c>
      <c r="L6" s="34">
        <v>7.0731226170825918</v>
      </c>
      <c r="M6" s="39">
        <v>0.71685896977742403</v>
      </c>
      <c r="N6" s="36">
        <v>0.71685896977742403</v>
      </c>
      <c r="O6" s="37"/>
      <c r="P6" s="37"/>
      <c r="Q6" s="37"/>
      <c r="S6" s="14" t="str">
        <f t="shared" si="0"/>
        <v>HMG Work Paper</v>
      </c>
      <c r="T6" s="1"/>
      <c r="U6" s="15"/>
      <c r="V6" s="45"/>
      <c r="W6" s="14" t="s">
        <v>1252</v>
      </c>
      <c r="AB6"/>
      <c r="AC6"/>
      <c r="AD6"/>
      <c r="AE6"/>
      <c r="AG6" s="20" t="s">
        <v>1302</v>
      </c>
    </row>
    <row r="7" spans="2:33" ht="14.45" x14ac:dyDescent="0.3">
      <c r="B7" s="27" t="s">
        <v>5</v>
      </c>
      <c r="C7" s="27" t="s">
        <v>27</v>
      </c>
      <c r="D7" s="13" t="s">
        <v>2248</v>
      </c>
      <c r="E7" s="29" t="s">
        <v>29</v>
      </c>
      <c r="F7" s="30" t="s">
        <v>1201</v>
      </c>
      <c r="G7" s="31">
        <v>5.3069961122249465</v>
      </c>
      <c r="H7" s="7"/>
      <c r="I7" s="7"/>
      <c r="J7" s="32">
        <v>1000</v>
      </c>
      <c r="K7" s="33">
        <v>-4.1392851260333208</v>
      </c>
      <c r="L7" s="34">
        <v>12.8156536449792</v>
      </c>
      <c r="M7" s="39">
        <v>0.68802693226895484</v>
      </c>
      <c r="N7" s="36">
        <v>0.68802693226895484</v>
      </c>
      <c r="O7" s="37"/>
      <c r="P7" s="37"/>
      <c r="Q7" s="37"/>
      <c r="S7" s="14" t="str">
        <f t="shared" si="0"/>
        <v>HMG Work Paper</v>
      </c>
      <c r="T7" s="1"/>
      <c r="U7" s="15"/>
      <c r="V7" s="45"/>
      <c r="W7" s="14" t="s">
        <v>1252</v>
      </c>
      <c r="AB7"/>
      <c r="AC7"/>
      <c r="AD7"/>
      <c r="AE7"/>
      <c r="AG7" s="20" t="s">
        <v>1303</v>
      </c>
    </row>
    <row r="8" spans="2:33" ht="14.45" x14ac:dyDescent="0.3">
      <c r="B8" s="27" t="s">
        <v>6</v>
      </c>
      <c r="C8" s="27" t="s">
        <v>27</v>
      </c>
      <c r="D8" s="13" t="s">
        <v>2248</v>
      </c>
      <c r="E8" s="29" t="s">
        <v>1198</v>
      </c>
      <c r="F8" s="30" t="s">
        <v>1202</v>
      </c>
      <c r="G8" s="31">
        <v>20.170732047468817</v>
      </c>
      <c r="H8" s="7"/>
      <c r="I8" s="7"/>
      <c r="J8" s="32">
        <v>1000</v>
      </c>
      <c r="K8" s="33">
        <v>13.934554535942199</v>
      </c>
      <c r="L8" s="34">
        <v>21.087740347278217</v>
      </c>
      <c r="M8" s="39">
        <v>0.42139380070838878</v>
      </c>
      <c r="N8" s="36">
        <v>0.42139380070838878</v>
      </c>
      <c r="O8" s="37"/>
      <c r="P8" s="37"/>
      <c r="Q8" s="37"/>
      <c r="S8" s="14" t="str">
        <f t="shared" si="0"/>
        <v>HMG Work Paper</v>
      </c>
      <c r="T8" s="1"/>
      <c r="U8" s="15"/>
      <c r="V8" s="45"/>
      <c r="W8" s="14" t="s">
        <v>1252</v>
      </c>
      <c r="AB8"/>
      <c r="AC8"/>
      <c r="AD8"/>
      <c r="AE8"/>
      <c r="AG8" s="20" t="s">
        <v>686</v>
      </c>
    </row>
    <row r="9" spans="2:33" ht="14.45" x14ac:dyDescent="0.3">
      <c r="B9" s="27" t="s">
        <v>7</v>
      </c>
      <c r="C9" s="27" t="s">
        <v>27</v>
      </c>
      <c r="D9" s="13" t="s">
        <v>2248</v>
      </c>
      <c r="E9" s="29" t="s">
        <v>29</v>
      </c>
      <c r="F9" s="30" t="s">
        <v>1201</v>
      </c>
      <c r="G9" s="31">
        <v>9.9999999999999982</v>
      </c>
      <c r="H9" s="7"/>
      <c r="I9" s="7"/>
      <c r="J9" s="32">
        <v>1000</v>
      </c>
      <c r="K9" s="33">
        <v>-2.9710027522818572</v>
      </c>
      <c r="L9" s="34">
        <v>10</v>
      </c>
      <c r="M9" s="39">
        <v>0.298379359203717</v>
      </c>
      <c r="N9" s="36">
        <v>0.298379359203717</v>
      </c>
      <c r="O9" s="37"/>
      <c r="P9" s="37"/>
      <c r="Q9" s="37"/>
      <c r="S9" s="14" t="str">
        <f t="shared" si="0"/>
        <v>HMG Work Paper</v>
      </c>
      <c r="T9" s="1"/>
      <c r="U9" s="15"/>
      <c r="V9" s="45"/>
      <c r="W9" s="14" t="s">
        <v>1252</v>
      </c>
      <c r="AB9"/>
      <c r="AC9"/>
      <c r="AD9"/>
      <c r="AE9"/>
      <c r="AG9" s="20" t="s">
        <v>1304</v>
      </c>
    </row>
    <row r="10" spans="2:33" ht="14.45" x14ac:dyDescent="0.3">
      <c r="B10" s="27" t="s">
        <v>8</v>
      </c>
      <c r="C10" s="27" t="s">
        <v>27</v>
      </c>
      <c r="D10" s="13" t="s">
        <v>2248</v>
      </c>
      <c r="E10" s="29" t="s">
        <v>29</v>
      </c>
      <c r="F10" s="30" t="s">
        <v>1201</v>
      </c>
      <c r="G10" s="31">
        <v>3.4532124724756219</v>
      </c>
      <c r="H10" s="7"/>
      <c r="I10" s="7"/>
      <c r="J10" s="32">
        <v>1000</v>
      </c>
      <c r="K10" s="33">
        <v>-3.8133903148942832</v>
      </c>
      <c r="L10" s="34">
        <v>0</v>
      </c>
      <c r="M10" s="39">
        <v>0.45670264817337186</v>
      </c>
      <c r="N10" s="36">
        <v>0.45670264817337186</v>
      </c>
      <c r="O10" s="37"/>
      <c r="P10" s="37"/>
      <c r="Q10" s="37"/>
      <c r="S10" s="14" t="str">
        <f t="shared" si="0"/>
        <v>HMG Work Paper</v>
      </c>
      <c r="T10" s="1"/>
      <c r="U10" s="15"/>
      <c r="V10" s="45"/>
      <c r="W10" s="14" t="s">
        <v>1252</v>
      </c>
      <c r="AB10"/>
      <c r="AC10"/>
      <c r="AD10"/>
      <c r="AE10"/>
      <c r="AG10" s="20" t="s">
        <v>1305</v>
      </c>
    </row>
    <row r="11" spans="2:33" ht="14.45" x14ac:dyDescent="0.3">
      <c r="B11" s="27" t="s">
        <v>409</v>
      </c>
      <c r="C11" s="27" t="s">
        <v>31</v>
      </c>
      <c r="D11" s="13" t="str">
        <f t="shared" ref="D11:D67" si="1">IF(OR(J11=1,J11=1000,K11=1,K11=1000),"Custom","Deemed")</f>
        <v>Deemed</v>
      </c>
      <c r="E11" s="29" t="s">
        <v>0</v>
      </c>
      <c r="F11" s="30"/>
      <c r="G11" s="40"/>
      <c r="H11" s="7"/>
      <c r="I11" s="7"/>
      <c r="J11" s="32">
        <v>0</v>
      </c>
      <c r="K11" s="33">
        <v>21</v>
      </c>
      <c r="L11" s="34">
        <v>10</v>
      </c>
      <c r="M11" s="39">
        <v>0.7</v>
      </c>
      <c r="N11" s="36"/>
      <c r="O11" s="37"/>
      <c r="P11" s="37"/>
      <c r="Q11" s="37"/>
      <c r="S11" s="14" t="str">
        <f t="shared" si="0"/>
        <v>Calculated</v>
      </c>
      <c r="T11" s="1"/>
      <c r="U11" s="15"/>
      <c r="V11" s="45"/>
      <c r="W11" s="14" t="s">
        <v>1252</v>
      </c>
      <c r="AB11"/>
      <c r="AC11"/>
      <c r="AD11"/>
      <c r="AE11"/>
      <c r="AG11" s="20" t="s">
        <v>1306</v>
      </c>
    </row>
    <row r="12" spans="2:33" ht="14.45" x14ac:dyDescent="0.3">
      <c r="B12" s="27" t="s">
        <v>410</v>
      </c>
      <c r="C12" s="27" t="s">
        <v>31</v>
      </c>
      <c r="D12" s="13" t="str">
        <f t="shared" si="1"/>
        <v>Deemed</v>
      </c>
      <c r="E12" s="29" t="s">
        <v>0</v>
      </c>
      <c r="F12" s="30"/>
      <c r="G12" s="40"/>
      <c r="H12" s="7"/>
      <c r="I12" s="7"/>
      <c r="J12" s="32">
        <v>0</v>
      </c>
      <c r="K12" s="33">
        <v>29</v>
      </c>
      <c r="L12" s="34">
        <v>10</v>
      </c>
      <c r="M12" s="39">
        <v>0.7</v>
      </c>
      <c r="N12" s="36"/>
      <c r="O12" s="37"/>
      <c r="P12" s="37"/>
      <c r="Q12" s="37"/>
      <c r="S12" s="14" t="str">
        <f t="shared" si="0"/>
        <v>Calculated</v>
      </c>
      <c r="T12" s="1"/>
      <c r="U12" s="15"/>
      <c r="V12" s="45"/>
      <c r="W12" s="14" t="s">
        <v>1252</v>
      </c>
      <c r="AB12"/>
      <c r="AC12"/>
      <c r="AD12"/>
      <c r="AE12"/>
      <c r="AG12" s="20" t="s">
        <v>1307</v>
      </c>
    </row>
    <row r="13" spans="2:33" ht="14.45" x14ac:dyDescent="0.3">
      <c r="B13" s="27" t="s">
        <v>411</v>
      </c>
      <c r="C13" s="27" t="s">
        <v>31</v>
      </c>
      <c r="D13" s="13" t="str">
        <f t="shared" si="1"/>
        <v>Custom</v>
      </c>
      <c r="E13" s="29" t="s">
        <v>0</v>
      </c>
      <c r="F13" s="30"/>
      <c r="G13" s="40"/>
      <c r="H13" s="7"/>
      <c r="I13" s="7"/>
      <c r="J13" s="32">
        <v>0</v>
      </c>
      <c r="K13" s="33">
        <v>1</v>
      </c>
      <c r="L13" s="34">
        <v>18</v>
      </c>
      <c r="M13" s="39">
        <v>0.36</v>
      </c>
      <c r="N13" s="36"/>
      <c r="O13" s="37"/>
      <c r="P13" s="37">
        <v>0.9</v>
      </c>
      <c r="Q13" s="37"/>
      <c r="S13" s="14" t="str">
        <f t="shared" si="0"/>
        <v>Calculated</v>
      </c>
      <c r="T13" s="1"/>
      <c r="U13" s="15"/>
      <c r="V13" s="45"/>
      <c r="W13" s="14" t="s">
        <v>1252</v>
      </c>
      <c r="AB13"/>
      <c r="AC13"/>
      <c r="AD13"/>
      <c r="AE13"/>
      <c r="AG13" s="20" t="s">
        <v>1308</v>
      </c>
    </row>
    <row r="14" spans="2:33" ht="14.45" x14ac:dyDescent="0.3">
      <c r="B14" s="27" t="s">
        <v>412</v>
      </c>
      <c r="C14" s="27" t="s">
        <v>31</v>
      </c>
      <c r="D14" s="13" t="str">
        <f t="shared" si="1"/>
        <v>Custom</v>
      </c>
      <c r="E14" s="29" t="s">
        <v>0</v>
      </c>
      <c r="F14" s="30" t="s">
        <v>1203</v>
      </c>
      <c r="G14" s="40"/>
      <c r="H14" s="7"/>
      <c r="I14" s="7"/>
      <c r="J14" s="32">
        <v>1</v>
      </c>
      <c r="K14" s="33">
        <v>0</v>
      </c>
      <c r="L14" s="34">
        <v>18</v>
      </c>
      <c r="M14" s="39">
        <v>0.36</v>
      </c>
      <c r="N14" s="36"/>
      <c r="O14" s="37"/>
      <c r="P14" s="37">
        <v>0.9</v>
      </c>
      <c r="Q14" s="37"/>
      <c r="S14" s="14" t="str">
        <f t="shared" si="0"/>
        <v>Calculated</v>
      </c>
      <c r="T14" s="1"/>
      <c r="U14" s="15"/>
      <c r="V14" s="45"/>
      <c r="W14" s="14" t="s">
        <v>1252</v>
      </c>
      <c r="AB14"/>
      <c r="AC14"/>
      <c r="AD14"/>
      <c r="AE14"/>
      <c r="AG14" s="20" t="s">
        <v>1309</v>
      </c>
    </row>
    <row r="15" spans="2:33" ht="14.45" x14ac:dyDescent="0.3">
      <c r="B15" s="27" t="s">
        <v>413</v>
      </c>
      <c r="C15" s="27" t="s">
        <v>31</v>
      </c>
      <c r="D15" s="13" t="str">
        <f t="shared" si="1"/>
        <v>Deemed</v>
      </c>
      <c r="E15" s="29" t="s">
        <v>0</v>
      </c>
      <c r="F15" s="30" t="s">
        <v>1203</v>
      </c>
      <c r="G15" s="40"/>
      <c r="H15" s="7"/>
      <c r="I15" s="7"/>
      <c r="J15" s="32">
        <v>0</v>
      </c>
      <c r="K15" s="33">
        <v>0</v>
      </c>
      <c r="L15" s="34">
        <v>18</v>
      </c>
      <c r="M15" s="39">
        <v>0.36</v>
      </c>
      <c r="N15" s="36"/>
      <c r="O15" s="37"/>
      <c r="P15" s="37">
        <v>0.9</v>
      </c>
      <c r="Q15" s="37"/>
      <c r="S15" s="14" t="str">
        <f t="shared" si="0"/>
        <v>Calculated</v>
      </c>
      <c r="T15" s="1"/>
      <c r="U15" s="15"/>
      <c r="V15" s="45"/>
      <c r="W15" s="14" t="s">
        <v>1252</v>
      </c>
      <c r="AB15"/>
      <c r="AC15"/>
      <c r="AD15"/>
      <c r="AE15"/>
      <c r="AG15" s="20" t="s">
        <v>692</v>
      </c>
    </row>
    <row r="16" spans="2:33" ht="14.45" x14ac:dyDescent="0.3">
      <c r="B16" s="27" t="s">
        <v>414</v>
      </c>
      <c r="C16" s="27" t="s">
        <v>31</v>
      </c>
      <c r="D16" s="13" t="str">
        <f t="shared" si="1"/>
        <v>Custom</v>
      </c>
      <c r="E16" s="29" t="s">
        <v>0</v>
      </c>
      <c r="F16" s="30" t="s">
        <v>1203</v>
      </c>
      <c r="G16" s="6"/>
      <c r="H16" s="7"/>
      <c r="I16" s="7"/>
      <c r="J16" s="32">
        <v>1</v>
      </c>
      <c r="K16" s="33">
        <v>0</v>
      </c>
      <c r="L16" s="34">
        <v>18</v>
      </c>
      <c r="M16" s="39">
        <v>0.36</v>
      </c>
      <c r="N16" s="36"/>
      <c r="O16" s="37"/>
      <c r="P16" s="37">
        <v>0.9</v>
      </c>
      <c r="Q16" s="37"/>
      <c r="S16" s="14" t="str">
        <f t="shared" si="0"/>
        <v>Calculated</v>
      </c>
      <c r="T16" s="1"/>
      <c r="U16" s="15"/>
      <c r="V16" s="45"/>
      <c r="W16" s="14" t="s">
        <v>1252</v>
      </c>
      <c r="AB16"/>
      <c r="AC16"/>
      <c r="AD16"/>
      <c r="AE16"/>
      <c r="AG16" s="20" t="s">
        <v>695</v>
      </c>
    </row>
    <row r="17" spans="2:33" ht="14.45" x14ac:dyDescent="0.3">
      <c r="B17" s="27" t="s">
        <v>415</v>
      </c>
      <c r="C17" s="27" t="s">
        <v>31</v>
      </c>
      <c r="D17" s="13" t="str">
        <f t="shared" si="1"/>
        <v>Custom</v>
      </c>
      <c r="E17" s="29" t="s">
        <v>0</v>
      </c>
      <c r="F17" s="30"/>
      <c r="G17" s="6"/>
      <c r="H17" s="7"/>
      <c r="I17" s="7"/>
      <c r="J17" s="32">
        <v>0</v>
      </c>
      <c r="K17" s="33">
        <v>1</v>
      </c>
      <c r="L17" s="34">
        <v>11</v>
      </c>
      <c r="M17" s="39">
        <v>0.36</v>
      </c>
      <c r="N17" s="36"/>
      <c r="O17" s="37"/>
      <c r="P17" s="37">
        <v>0.9</v>
      </c>
      <c r="Q17" s="37"/>
      <c r="S17" s="14" t="str">
        <f t="shared" si="0"/>
        <v>Calculated</v>
      </c>
      <c r="T17" s="1"/>
      <c r="U17" s="15"/>
      <c r="V17" s="45"/>
      <c r="W17" s="14" t="s">
        <v>1252</v>
      </c>
      <c r="AB17"/>
      <c r="AC17"/>
      <c r="AD17"/>
      <c r="AE17"/>
      <c r="AG17" s="20" t="s">
        <v>1310</v>
      </c>
    </row>
    <row r="18" spans="2:33" ht="14.45" x14ac:dyDescent="0.3">
      <c r="B18" s="27" t="s">
        <v>416</v>
      </c>
      <c r="C18" s="27" t="s">
        <v>31</v>
      </c>
      <c r="D18" s="13" t="str">
        <f t="shared" si="1"/>
        <v>Deemed</v>
      </c>
      <c r="E18" s="29" t="s">
        <v>0</v>
      </c>
      <c r="F18" s="30"/>
      <c r="G18" s="6"/>
      <c r="H18" s="7"/>
      <c r="I18" s="7"/>
      <c r="J18" s="32">
        <v>0</v>
      </c>
      <c r="K18" s="33">
        <v>0</v>
      </c>
      <c r="L18" s="34">
        <v>0</v>
      </c>
      <c r="M18" s="39">
        <v>1</v>
      </c>
      <c r="N18" s="36"/>
      <c r="O18" s="37"/>
      <c r="P18" s="37">
        <v>0.9</v>
      </c>
      <c r="Q18" s="37"/>
      <c r="S18" s="14" t="str">
        <f t="shared" si="0"/>
        <v>Calculated</v>
      </c>
      <c r="T18" s="1"/>
      <c r="U18" s="15"/>
      <c r="V18" s="45"/>
      <c r="W18" s="14" t="s">
        <v>1252</v>
      </c>
      <c r="AB18"/>
      <c r="AC18"/>
      <c r="AD18"/>
      <c r="AE18"/>
      <c r="AG18" s="20" t="s">
        <v>1311</v>
      </c>
    </row>
    <row r="19" spans="2:33" ht="14.45" x14ac:dyDescent="0.3">
      <c r="B19" s="27" t="s">
        <v>459</v>
      </c>
      <c r="C19" s="27" t="s">
        <v>31</v>
      </c>
      <c r="D19" s="13" t="str">
        <f t="shared" si="1"/>
        <v>Deemed</v>
      </c>
      <c r="E19" s="29" t="s">
        <v>1</v>
      </c>
      <c r="F19" s="30" t="s">
        <v>1217</v>
      </c>
      <c r="G19" s="6"/>
      <c r="H19" s="7"/>
      <c r="I19" s="7"/>
      <c r="J19" s="32">
        <v>0</v>
      </c>
      <c r="K19" s="33">
        <v>0</v>
      </c>
      <c r="L19" s="34">
        <v>15</v>
      </c>
      <c r="M19" s="39">
        <v>0.7</v>
      </c>
      <c r="N19" s="36"/>
      <c r="O19" s="37"/>
      <c r="P19" s="37">
        <v>0.9</v>
      </c>
      <c r="Q19" s="37"/>
      <c r="S19" s="14" t="str">
        <f t="shared" si="0"/>
        <v>Calculated</v>
      </c>
      <c r="T19" s="1"/>
      <c r="U19" s="15"/>
      <c r="V19" s="45"/>
      <c r="W19" s="14" t="s">
        <v>1252</v>
      </c>
      <c r="AB19"/>
      <c r="AC19"/>
      <c r="AD19"/>
      <c r="AE19"/>
      <c r="AG19" s="20" t="s">
        <v>1312</v>
      </c>
    </row>
    <row r="20" spans="2:33" ht="14.45" x14ac:dyDescent="0.3">
      <c r="B20" s="27" t="s">
        <v>460</v>
      </c>
      <c r="C20" s="27" t="s">
        <v>31</v>
      </c>
      <c r="D20" s="13" t="str">
        <f t="shared" si="1"/>
        <v>Custom</v>
      </c>
      <c r="E20" s="29" t="s">
        <v>1</v>
      </c>
      <c r="F20" s="30"/>
      <c r="G20" s="6"/>
      <c r="H20" s="7"/>
      <c r="I20" s="7"/>
      <c r="J20" s="32">
        <v>0</v>
      </c>
      <c r="K20" s="33">
        <v>1</v>
      </c>
      <c r="L20" s="34">
        <v>15</v>
      </c>
      <c r="M20" s="39">
        <v>0.7</v>
      </c>
      <c r="N20" s="36"/>
      <c r="O20" s="37"/>
      <c r="P20" s="37">
        <v>0.9</v>
      </c>
      <c r="Q20" s="37"/>
      <c r="S20" s="14" t="str">
        <f t="shared" si="0"/>
        <v>Calculated</v>
      </c>
      <c r="T20" s="1"/>
      <c r="U20" s="15"/>
      <c r="V20" s="45"/>
      <c r="W20" s="14" t="s">
        <v>1252</v>
      </c>
      <c r="AB20"/>
      <c r="AC20"/>
      <c r="AD20"/>
      <c r="AE20"/>
      <c r="AG20" s="20" t="s">
        <v>1313</v>
      </c>
    </row>
    <row r="21" spans="2:33" ht="14.45" x14ac:dyDescent="0.3">
      <c r="B21" s="27" t="s">
        <v>461</v>
      </c>
      <c r="C21" s="27" t="s">
        <v>31</v>
      </c>
      <c r="D21" s="13" t="str">
        <f t="shared" si="1"/>
        <v>Custom</v>
      </c>
      <c r="E21" s="29" t="s">
        <v>1</v>
      </c>
      <c r="F21" s="30" t="s">
        <v>1219</v>
      </c>
      <c r="G21" s="6"/>
      <c r="H21" s="7"/>
      <c r="I21" s="7"/>
      <c r="J21" s="32">
        <v>1</v>
      </c>
      <c r="K21" s="33">
        <v>0</v>
      </c>
      <c r="L21" s="34">
        <v>15</v>
      </c>
      <c r="M21" s="39">
        <v>0.7</v>
      </c>
      <c r="N21" s="36"/>
      <c r="O21" s="37"/>
      <c r="P21" s="37">
        <v>0.9</v>
      </c>
      <c r="Q21" s="37"/>
      <c r="S21" s="14" t="str">
        <f t="shared" si="0"/>
        <v>Calculated</v>
      </c>
      <c r="T21" s="1"/>
      <c r="U21" s="15"/>
      <c r="V21" s="45"/>
      <c r="W21" s="14" t="s">
        <v>1252</v>
      </c>
      <c r="AB21"/>
      <c r="AC21"/>
      <c r="AD21"/>
      <c r="AE21"/>
      <c r="AG21" s="20" t="s">
        <v>1314</v>
      </c>
    </row>
    <row r="22" spans="2:33" ht="14.45" x14ac:dyDescent="0.3">
      <c r="B22" s="27" t="s">
        <v>462</v>
      </c>
      <c r="C22" s="27" t="s">
        <v>31</v>
      </c>
      <c r="D22" s="13" t="str">
        <f t="shared" si="1"/>
        <v>Custom</v>
      </c>
      <c r="E22" s="29" t="s">
        <v>1</v>
      </c>
      <c r="F22" s="30" t="s">
        <v>1217</v>
      </c>
      <c r="G22" s="6"/>
      <c r="H22" s="7"/>
      <c r="I22" s="7"/>
      <c r="J22" s="32">
        <v>1</v>
      </c>
      <c r="K22" s="33">
        <v>0</v>
      </c>
      <c r="L22" s="34">
        <v>15</v>
      </c>
      <c r="M22" s="39">
        <v>0.7</v>
      </c>
      <c r="N22" s="36"/>
      <c r="O22" s="37"/>
      <c r="P22" s="37">
        <v>0.9</v>
      </c>
      <c r="Q22" s="37"/>
      <c r="S22" s="14" t="str">
        <f t="shared" si="0"/>
        <v>Calculated</v>
      </c>
      <c r="T22" s="1"/>
      <c r="U22" s="15"/>
      <c r="V22" s="45"/>
      <c r="W22" s="14" t="s">
        <v>1252</v>
      </c>
      <c r="AB22"/>
      <c r="AC22"/>
      <c r="AD22"/>
      <c r="AE22"/>
      <c r="AG22" s="20" t="s">
        <v>1315</v>
      </c>
    </row>
    <row r="23" spans="2:33" ht="14.45" x14ac:dyDescent="0.3">
      <c r="B23" s="27" t="s">
        <v>463</v>
      </c>
      <c r="C23" s="27" t="s">
        <v>31</v>
      </c>
      <c r="D23" s="13" t="str">
        <f t="shared" si="1"/>
        <v>Custom</v>
      </c>
      <c r="E23" s="29" t="s">
        <v>1</v>
      </c>
      <c r="F23" s="30"/>
      <c r="G23" s="6"/>
      <c r="H23" s="7"/>
      <c r="I23" s="7"/>
      <c r="J23" s="32">
        <v>0</v>
      </c>
      <c r="K23" s="33">
        <v>1</v>
      </c>
      <c r="L23" s="34">
        <v>15</v>
      </c>
      <c r="M23" s="39">
        <v>0.7</v>
      </c>
      <c r="N23" s="36"/>
      <c r="O23" s="37"/>
      <c r="P23" s="37">
        <v>0.9</v>
      </c>
      <c r="Q23" s="37"/>
      <c r="S23" s="14" t="str">
        <f t="shared" si="0"/>
        <v>Calculated</v>
      </c>
      <c r="T23" s="1"/>
      <c r="U23" s="15"/>
      <c r="V23" s="45"/>
      <c r="W23" s="14" t="s">
        <v>1252</v>
      </c>
      <c r="AB23"/>
      <c r="AC23"/>
      <c r="AD23"/>
      <c r="AE23"/>
      <c r="AG23" s="20" t="s">
        <v>1316</v>
      </c>
    </row>
    <row r="24" spans="2:33" ht="14.45" x14ac:dyDescent="0.3">
      <c r="B24" s="27" t="s">
        <v>464</v>
      </c>
      <c r="C24" s="27" t="s">
        <v>31</v>
      </c>
      <c r="D24" s="13" t="str">
        <f t="shared" si="1"/>
        <v>Custom</v>
      </c>
      <c r="E24" s="29" t="s">
        <v>1</v>
      </c>
      <c r="F24" s="30" t="s">
        <v>1217</v>
      </c>
      <c r="G24" s="6"/>
      <c r="H24" s="7"/>
      <c r="I24" s="7"/>
      <c r="J24" s="32">
        <v>1</v>
      </c>
      <c r="K24" s="33">
        <v>0</v>
      </c>
      <c r="L24" s="34">
        <v>15</v>
      </c>
      <c r="M24" s="39">
        <v>0.7</v>
      </c>
      <c r="N24" s="36"/>
      <c r="O24" s="37"/>
      <c r="P24" s="37">
        <v>0.9</v>
      </c>
      <c r="Q24" s="37"/>
      <c r="S24" s="14" t="str">
        <f t="shared" si="0"/>
        <v>Calculated</v>
      </c>
      <c r="T24" s="1"/>
      <c r="U24" s="15"/>
      <c r="V24" s="45"/>
      <c r="W24" s="14" t="s">
        <v>1252</v>
      </c>
      <c r="AB24"/>
      <c r="AC24"/>
      <c r="AD24"/>
      <c r="AE24"/>
      <c r="AG24" s="20" t="s">
        <v>1317</v>
      </c>
    </row>
    <row r="25" spans="2:33" ht="14.45" x14ac:dyDescent="0.3">
      <c r="B25" s="27" t="s">
        <v>465</v>
      </c>
      <c r="C25" s="27" t="s">
        <v>31</v>
      </c>
      <c r="D25" s="13" t="str">
        <f t="shared" si="1"/>
        <v>Custom</v>
      </c>
      <c r="E25" s="29" t="s">
        <v>1</v>
      </c>
      <c r="F25" s="30" t="s">
        <v>1218</v>
      </c>
      <c r="G25" s="6"/>
      <c r="H25" s="7"/>
      <c r="I25" s="7"/>
      <c r="J25" s="32">
        <v>1</v>
      </c>
      <c r="K25" s="33">
        <v>0</v>
      </c>
      <c r="L25" s="34">
        <v>20</v>
      </c>
      <c r="M25" s="39">
        <v>0.7</v>
      </c>
      <c r="N25" s="36"/>
      <c r="O25" s="37"/>
      <c r="P25" s="37">
        <v>0.9</v>
      </c>
      <c r="Q25" s="37"/>
      <c r="S25" s="14" t="str">
        <f t="shared" si="0"/>
        <v>Calculated</v>
      </c>
      <c r="T25" s="1"/>
      <c r="U25" s="15"/>
      <c r="V25" s="45"/>
      <c r="W25" s="14" t="s">
        <v>1252</v>
      </c>
      <c r="AB25"/>
      <c r="AC25"/>
      <c r="AD25"/>
      <c r="AE25"/>
      <c r="AG25" s="20" t="s">
        <v>697</v>
      </c>
    </row>
    <row r="26" spans="2:33" ht="14.45" x14ac:dyDescent="0.3">
      <c r="B26" s="27" t="s">
        <v>466</v>
      </c>
      <c r="C26" s="27" t="s">
        <v>31</v>
      </c>
      <c r="D26" s="13" t="str">
        <f t="shared" si="1"/>
        <v>Custom</v>
      </c>
      <c r="E26" s="29" t="s">
        <v>1</v>
      </c>
      <c r="F26" s="30" t="s">
        <v>1216</v>
      </c>
      <c r="G26" s="6"/>
      <c r="H26" s="7"/>
      <c r="I26" s="7"/>
      <c r="J26" s="32">
        <v>1</v>
      </c>
      <c r="K26" s="33">
        <v>0</v>
      </c>
      <c r="L26" s="34">
        <v>20</v>
      </c>
      <c r="M26" s="39">
        <v>0.64</v>
      </c>
      <c r="N26" s="36"/>
      <c r="O26" s="37"/>
      <c r="P26" s="37">
        <v>0.9</v>
      </c>
      <c r="Q26" s="37"/>
      <c r="S26" s="14" t="str">
        <f t="shared" si="0"/>
        <v>Calculated</v>
      </c>
      <c r="T26" s="1"/>
      <c r="U26" s="15"/>
      <c r="V26" s="45"/>
      <c r="W26" s="14" t="s">
        <v>1252</v>
      </c>
      <c r="AB26"/>
      <c r="AC26"/>
      <c r="AD26"/>
      <c r="AE26"/>
      <c r="AG26" s="20" t="s">
        <v>1318</v>
      </c>
    </row>
    <row r="27" spans="2:33" ht="14.45" x14ac:dyDescent="0.3">
      <c r="B27" s="27" t="s">
        <v>467</v>
      </c>
      <c r="C27" s="27" t="s">
        <v>31</v>
      </c>
      <c r="D27" s="13" t="str">
        <f t="shared" si="1"/>
        <v>Custom</v>
      </c>
      <c r="E27" s="29" t="s">
        <v>1</v>
      </c>
      <c r="F27" s="30" t="s">
        <v>1216</v>
      </c>
      <c r="G27" s="6"/>
      <c r="H27" s="7"/>
      <c r="I27" s="7"/>
      <c r="J27" s="32">
        <v>1</v>
      </c>
      <c r="K27" s="33">
        <v>0</v>
      </c>
      <c r="L27" s="34">
        <v>15</v>
      </c>
      <c r="M27" s="39">
        <v>0.7</v>
      </c>
      <c r="N27" s="36"/>
      <c r="O27" s="37"/>
      <c r="P27" s="37">
        <v>0.9</v>
      </c>
      <c r="Q27" s="37"/>
      <c r="S27" s="14" t="str">
        <f t="shared" si="0"/>
        <v>Calculated</v>
      </c>
      <c r="T27" s="1"/>
      <c r="U27" s="15"/>
      <c r="V27" s="45"/>
      <c r="W27" s="14" t="s">
        <v>1252</v>
      </c>
      <c r="AB27"/>
      <c r="AC27"/>
      <c r="AD27"/>
      <c r="AE27"/>
      <c r="AG27" s="20" t="s">
        <v>1319</v>
      </c>
    </row>
    <row r="28" spans="2:33" ht="14.45" x14ac:dyDescent="0.3">
      <c r="B28" s="27" t="s">
        <v>468</v>
      </c>
      <c r="C28" s="27" t="s">
        <v>31</v>
      </c>
      <c r="D28" s="13" t="str">
        <f t="shared" si="1"/>
        <v>Custom</v>
      </c>
      <c r="E28" s="29" t="s">
        <v>1</v>
      </c>
      <c r="F28" s="30" t="s">
        <v>1217</v>
      </c>
      <c r="G28" s="6"/>
      <c r="H28" s="7"/>
      <c r="I28" s="7"/>
      <c r="J28" s="32">
        <v>1</v>
      </c>
      <c r="K28" s="33">
        <v>0</v>
      </c>
      <c r="L28" s="34">
        <v>15</v>
      </c>
      <c r="M28" s="39">
        <v>0.7</v>
      </c>
      <c r="N28" s="36"/>
      <c r="O28" s="37"/>
      <c r="P28" s="37">
        <v>0.9</v>
      </c>
      <c r="Q28" s="37"/>
      <c r="S28" s="14" t="str">
        <f t="shared" si="0"/>
        <v>Calculated</v>
      </c>
      <c r="T28" s="1"/>
      <c r="U28" s="15"/>
      <c r="V28" s="45"/>
      <c r="W28" s="14" t="s">
        <v>1252</v>
      </c>
      <c r="AB28"/>
      <c r="AC28"/>
      <c r="AD28"/>
      <c r="AE28"/>
      <c r="AG28" s="20" t="s">
        <v>1320</v>
      </c>
    </row>
    <row r="29" spans="2:33" ht="14.45" x14ac:dyDescent="0.3">
      <c r="B29" s="27" t="s">
        <v>469</v>
      </c>
      <c r="C29" s="27" t="s">
        <v>31</v>
      </c>
      <c r="D29" s="13" t="str">
        <f t="shared" si="1"/>
        <v>Custom</v>
      </c>
      <c r="E29" s="29" t="s">
        <v>1</v>
      </c>
      <c r="F29" s="30"/>
      <c r="G29" s="6"/>
      <c r="H29" s="7"/>
      <c r="I29" s="7"/>
      <c r="J29" s="32">
        <v>0</v>
      </c>
      <c r="K29" s="33">
        <v>1</v>
      </c>
      <c r="L29" s="34">
        <v>15</v>
      </c>
      <c r="M29" s="39">
        <v>0.7</v>
      </c>
      <c r="N29" s="36"/>
      <c r="O29" s="37"/>
      <c r="P29" s="37">
        <v>0.9</v>
      </c>
      <c r="Q29" s="37"/>
      <c r="S29" s="14" t="str">
        <f t="shared" si="0"/>
        <v>Calculated</v>
      </c>
      <c r="T29" s="1"/>
      <c r="U29" s="15"/>
      <c r="V29" s="45"/>
      <c r="W29" s="14" t="s">
        <v>1252</v>
      </c>
      <c r="AB29"/>
      <c r="AC29"/>
      <c r="AD29"/>
      <c r="AE29"/>
      <c r="AG29" s="20" t="s">
        <v>1321</v>
      </c>
    </row>
    <row r="30" spans="2:33" ht="14.45" x14ac:dyDescent="0.3">
      <c r="B30" s="27" t="s">
        <v>470</v>
      </c>
      <c r="C30" s="27" t="s">
        <v>31</v>
      </c>
      <c r="D30" s="13" t="str">
        <f t="shared" si="1"/>
        <v>Custom</v>
      </c>
      <c r="E30" s="29" t="s">
        <v>1</v>
      </c>
      <c r="F30" s="30" t="s">
        <v>1217</v>
      </c>
      <c r="G30" s="6"/>
      <c r="H30" s="7"/>
      <c r="I30" s="7"/>
      <c r="J30" s="32">
        <v>1</v>
      </c>
      <c r="K30" s="33">
        <v>0</v>
      </c>
      <c r="L30" s="34">
        <v>20</v>
      </c>
      <c r="M30" s="39">
        <v>0.87</v>
      </c>
      <c r="N30" s="36"/>
      <c r="O30" s="37"/>
      <c r="P30" s="37">
        <v>0.9</v>
      </c>
      <c r="Q30" s="37"/>
      <c r="S30" s="14" t="str">
        <f t="shared" si="0"/>
        <v>Calculated</v>
      </c>
      <c r="T30" s="1"/>
      <c r="U30" s="15"/>
      <c r="V30" s="45"/>
      <c r="W30" s="14" t="s">
        <v>1252</v>
      </c>
      <c r="AB30"/>
      <c r="AC30"/>
      <c r="AD30"/>
      <c r="AE30"/>
      <c r="AG30" s="20" t="s">
        <v>1322</v>
      </c>
    </row>
    <row r="31" spans="2:33" ht="14.45" x14ac:dyDescent="0.3">
      <c r="B31" s="27" t="s">
        <v>471</v>
      </c>
      <c r="C31" s="27" t="s">
        <v>31</v>
      </c>
      <c r="D31" s="13" t="str">
        <f t="shared" si="1"/>
        <v>Custom</v>
      </c>
      <c r="E31" s="29" t="s">
        <v>1</v>
      </c>
      <c r="F31" s="30" t="s">
        <v>1222</v>
      </c>
      <c r="G31" s="6"/>
      <c r="H31" s="7"/>
      <c r="I31" s="7"/>
      <c r="J31" s="32">
        <v>1</v>
      </c>
      <c r="K31" s="33">
        <v>0</v>
      </c>
      <c r="L31" s="34">
        <v>12</v>
      </c>
      <c r="M31" s="39">
        <v>0.7</v>
      </c>
      <c r="N31" s="36"/>
      <c r="O31" s="37"/>
      <c r="P31" s="37">
        <v>0.9</v>
      </c>
      <c r="Q31" s="37"/>
      <c r="S31" s="14" t="str">
        <f t="shared" si="0"/>
        <v>Calculated</v>
      </c>
      <c r="T31" s="1"/>
      <c r="U31" s="15"/>
      <c r="V31" s="45"/>
      <c r="W31" s="14" t="s">
        <v>1252</v>
      </c>
      <c r="AB31"/>
      <c r="AC31"/>
      <c r="AD31"/>
      <c r="AE31"/>
      <c r="AG31" s="20" t="s">
        <v>1323</v>
      </c>
    </row>
    <row r="32" spans="2:33" ht="14.45" x14ac:dyDescent="0.3">
      <c r="B32" s="27" t="s">
        <v>472</v>
      </c>
      <c r="C32" s="27" t="s">
        <v>31</v>
      </c>
      <c r="D32" s="13" t="str">
        <f t="shared" si="1"/>
        <v>Custom</v>
      </c>
      <c r="E32" s="29" t="s">
        <v>1</v>
      </c>
      <c r="F32" s="30"/>
      <c r="G32" s="6"/>
      <c r="H32" s="7"/>
      <c r="I32" s="7"/>
      <c r="J32" s="32">
        <v>0</v>
      </c>
      <c r="K32" s="33">
        <v>1</v>
      </c>
      <c r="L32" s="34">
        <v>12</v>
      </c>
      <c r="M32" s="39">
        <v>0.7</v>
      </c>
      <c r="N32" s="36"/>
      <c r="O32" s="37"/>
      <c r="P32" s="37">
        <v>0.9</v>
      </c>
      <c r="Q32" s="37"/>
      <c r="S32" s="14" t="str">
        <f t="shared" si="0"/>
        <v>Calculated</v>
      </c>
      <c r="T32" s="1"/>
      <c r="U32" s="15"/>
      <c r="V32" s="45"/>
      <c r="W32" s="14" t="s">
        <v>1252</v>
      </c>
      <c r="AB32"/>
      <c r="AC32"/>
      <c r="AD32"/>
      <c r="AE32"/>
      <c r="AG32" s="20" t="s">
        <v>1324</v>
      </c>
    </row>
    <row r="33" spans="2:33" ht="14.45" x14ac:dyDescent="0.3">
      <c r="B33" s="27" t="s">
        <v>473</v>
      </c>
      <c r="C33" s="27" t="s">
        <v>31</v>
      </c>
      <c r="D33" s="13" t="str">
        <f t="shared" si="1"/>
        <v>Custom</v>
      </c>
      <c r="E33" s="29" t="s">
        <v>1</v>
      </c>
      <c r="F33" s="30" t="s">
        <v>1221</v>
      </c>
      <c r="G33" s="6"/>
      <c r="H33" s="7"/>
      <c r="I33" s="7"/>
      <c r="J33" s="32">
        <v>0</v>
      </c>
      <c r="K33" s="33">
        <v>1</v>
      </c>
      <c r="L33" s="34">
        <v>15</v>
      </c>
      <c r="M33" s="39">
        <v>0.7</v>
      </c>
      <c r="N33" s="36"/>
      <c r="O33" s="37"/>
      <c r="P33" s="37">
        <v>0.9</v>
      </c>
      <c r="Q33" s="37"/>
      <c r="S33" s="14" t="str">
        <f t="shared" si="0"/>
        <v>Calculated</v>
      </c>
      <c r="T33" s="1"/>
      <c r="U33" s="15"/>
      <c r="V33" s="45"/>
      <c r="W33" s="14" t="s">
        <v>1252</v>
      </c>
      <c r="AB33"/>
      <c r="AC33"/>
      <c r="AD33"/>
      <c r="AE33"/>
      <c r="AG33" s="20" t="s">
        <v>1325</v>
      </c>
    </row>
    <row r="34" spans="2:33" ht="14.45" x14ac:dyDescent="0.3">
      <c r="B34" s="27" t="s">
        <v>474</v>
      </c>
      <c r="C34" s="27" t="s">
        <v>31</v>
      </c>
      <c r="D34" s="13" t="str">
        <f t="shared" si="1"/>
        <v>Custom</v>
      </c>
      <c r="E34" s="29" t="s">
        <v>1</v>
      </c>
      <c r="F34" s="30" t="s">
        <v>1223</v>
      </c>
      <c r="G34" s="6"/>
      <c r="H34" s="7"/>
      <c r="I34" s="7"/>
      <c r="J34" s="32">
        <v>1</v>
      </c>
      <c r="K34" s="33">
        <v>0</v>
      </c>
      <c r="L34" s="34">
        <v>10</v>
      </c>
      <c r="M34" s="39">
        <v>0.7</v>
      </c>
      <c r="N34" s="36"/>
      <c r="O34" s="37"/>
      <c r="P34" s="37">
        <v>0.9</v>
      </c>
      <c r="Q34" s="37"/>
      <c r="S34" s="14" t="str">
        <f t="shared" si="0"/>
        <v>Calculated</v>
      </c>
      <c r="T34" s="1"/>
      <c r="U34" s="15"/>
      <c r="V34" s="45"/>
      <c r="W34" s="14" t="s">
        <v>1252</v>
      </c>
      <c r="AB34"/>
      <c r="AC34"/>
      <c r="AD34"/>
      <c r="AE34"/>
      <c r="AG34" s="20" t="s">
        <v>1326</v>
      </c>
    </row>
    <row r="35" spans="2:33" ht="14.45" x14ac:dyDescent="0.3">
      <c r="B35" s="27" t="s">
        <v>475</v>
      </c>
      <c r="C35" s="27" t="s">
        <v>31</v>
      </c>
      <c r="D35" s="13" t="str">
        <f t="shared" si="1"/>
        <v>Custom</v>
      </c>
      <c r="E35" s="29" t="s">
        <v>1</v>
      </c>
      <c r="F35" s="30"/>
      <c r="G35" s="6"/>
      <c r="H35" s="7"/>
      <c r="I35" s="7"/>
      <c r="J35" s="32">
        <v>0</v>
      </c>
      <c r="K35" s="33">
        <v>1</v>
      </c>
      <c r="L35" s="34">
        <v>10</v>
      </c>
      <c r="M35" s="39">
        <v>0.7</v>
      </c>
      <c r="N35" s="36"/>
      <c r="O35" s="37"/>
      <c r="P35" s="37">
        <v>0.9</v>
      </c>
      <c r="Q35" s="37"/>
      <c r="S35" s="14" t="str">
        <f t="shared" si="0"/>
        <v>Calculated</v>
      </c>
      <c r="T35" s="1"/>
      <c r="U35" s="15"/>
      <c r="V35" s="45"/>
      <c r="W35" s="14" t="s">
        <v>1252</v>
      </c>
      <c r="AB35"/>
      <c r="AC35"/>
      <c r="AD35"/>
      <c r="AE35"/>
      <c r="AG35" s="20" t="s">
        <v>1327</v>
      </c>
    </row>
    <row r="36" spans="2:33" ht="14.45" x14ac:dyDescent="0.3">
      <c r="B36" s="27" t="s">
        <v>476</v>
      </c>
      <c r="C36" s="27" t="s">
        <v>31</v>
      </c>
      <c r="D36" s="13" t="str">
        <f t="shared" si="1"/>
        <v>Custom</v>
      </c>
      <c r="E36" s="29" t="s">
        <v>1</v>
      </c>
      <c r="F36" s="30" t="s">
        <v>1221</v>
      </c>
      <c r="G36" s="6"/>
      <c r="H36" s="7"/>
      <c r="I36" s="7"/>
      <c r="J36" s="32">
        <v>1</v>
      </c>
      <c r="K36" s="33">
        <v>0</v>
      </c>
      <c r="L36" s="34">
        <v>15</v>
      </c>
      <c r="M36" s="39">
        <v>0.7</v>
      </c>
      <c r="N36" s="36"/>
      <c r="O36" s="37"/>
      <c r="P36" s="37">
        <v>0.9</v>
      </c>
      <c r="Q36" s="37"/>
      <c r="S36" s="14" t="str">
        <f t="shared" si="0"/>
        <v>Calculated</v>
      </c>
      <c r="T36" s="1"/>
      <c r="U36" s="15"/>
      <c r="V36" s="45"/>
      <c r="W36" s="14" t="s">
        <v>1252</v>
      </c>
      <c r="AB36"/>
      <c r="AC36"/>
      <c r="AD36"/>
      <c r="AE36"/>
      <c r="AG36" s="20" t="s">
        <v>1328</v>
      </c>
    </row>
    <row r="37" spans="2:33" ht="14.45" x14ac:dyDescent="0.3">
      <c r="B37" s="27" t="s">
        <v>477</v>
      </c>
      <c r="C37" s="27" t="s">
        <v>31</v>
      </c>
      <c r="D37" s="13" t="str">
        <f t="shared" si="1"/>
        <v>Custom</v>
      </c>
      <c r="E37" s="29" t="s">
        <v>1</v>
      </c>
      <c r="F37" s="30" t="s">
        <v>1221</v>
      </c>
      <c r="G37" s="6"/>
      <c r="H37" s="7"/>
      <c r="I37" s="7"/>
      <c r="J37" s="32">
        <v>0</v>
      </c>
      <c r="K37" s="33">
        <v>1</v>
      </c>
      <c r="L37" s="34">
        <v>15</v>
      </c>
      <c r="M37" s="39">
        <v>0.7</v>
      </c>
      <c r="N37" s="36"/>
      <c r="O37" s="37"/>
      <c r="P37" s="37">
        <v>0.9</v>
      </c>
      <c r="Q37" s="37"/>
      <c r="S37" s="14" t="str">
        <f t="shared" si="0"/>
        <v>Calculated</v>
      </c>
      <c r="T37" s="1"/>
      <c r="U37" s="15"/>
      <c r="V37" s="45"/>
      <c r="W37" s="14" t="s">
        <v>1252</v>
      </c>
      <c r="AB37"/>
      <c r="AC37"/>
      <c r="AD37"/>
      <c r="AE37"/>
      <c r="AG37" s="20" t="s">
        <v>1329</v>
      </c>
    </row>
    <row r="38" spans="2:33" ht="14.45" x14ac:dyDescent="0.3">
      <c r="B38" s="27" t="s">
        <v>426</v>
      </c>
      <c r="C38" s="27" t="s">
        <v>31</v>
      </c>
      <c r="D38" s="13" t="str">
        <f t="shared" si="1"/>
        <v>Custom</v>
      </c>
      <c r="E38" s="29" t="s">
        <v>1</v>
      </c>
      <c r="F38" s="30" t="s">
        <v>1215</v>
      </c>
      <c r="G38" s="6"/>
      <c r="H38" s="7"/>
      <c r="I38" s="7"/>
      <c r="J38" s="32">
        <v>1</v>
      </c>
      <c r="K38" s="33">
        <v>0</v>
      </c>
      <c r="L38" s="34">
        <v>15</v>
      </c>
      <c r="M38" s="39">
        <v>0.6</v>
      </c>
      <c r="N38" s="36"/>
      <c r="O38" s="37"/>
      <c r="P38" s="37">
        <v>0.9</v>
      </c>
      <c r="Q38" s="37"/>
      <c r="S38" s="14" t="str">
        <f t="shared" si="0"/>
        <v>Calculated</v>
      </c>
      <c r="T38" s="1"/>
      <c r="U38" s="15"/>
      <c r="V38" s="45"/>
      <c r="W38" s="14" t="s">
        <v>1252</v>
      </c>
      <c r="AB38"/>
      <c r="AC38"/>
      <c r="AD38"/>
      <c r="AE38"/>
      <c r="AG38" s="20" t="s">
        <v>1330</v>
      </c>
    </row>
    <row r="39" spans="2:33" ht="14.45" x14ac:dyDescent="0.3">
      <c r="B39" s="27" t="s">
        <v>427</v>
      </c>
      <c r="C39" s="27" t="s">
        <v>31</v>
      </c>
      <c r="D39" s="13" t="str">
        <f t="shared" si="1"/>
        <v>Custom</v>
      </c>
      <c r="E39" s="29" t="s">
        <v>1</v>
      </c>
      <c r="F39" s="30" t="s">
        <v>1215</v>
      </c>
      <c r="G39" s="6"/>
      <c r="H39" s="7"/>
      <c r="I39" s="7"/>
      <c r="J39" s="32">
        <v>1</v>
      </c>
      <c r="K39" s="33">
        <v>0</v>
      </c>
      <c r="L39" s="34">
        <v>15</v>
      </c>
      <c r="M39" s="39">
        <v>0.6</v>
      </c>
      <c r="N39" s="36"/>
      <c r="O39" s="37"/>
      <c r="P39" s="37">
        <v>0.9</v>
      </c>
      <c r="Q39" s="37"/>
      <c r="S39" s="14" t="str">
        <f t="shared" si="0"/>
        <v>Calculated</v>
      </c>
      <c r="T39" s="1"/>
      <c r="U39" s="15"/>
      <c r="V39" s="45"/>
      <c r="W39" s="14" t="s">
        <v>1252</v>
      </c>
      <c r="AB39"/>
      <c r="AC39"/>
      <c r="AD39"/>
      <c r="AE39"/>
      <c r="AG39" s="20" t="s">
        <v>1331</v>
      </c>
    </row>
    <row r="40" spans="2:33" ht="14.45" x14ac:dyDescent="0.3">
      <c r="B40" s="27" t="s">
        <v>428</v>
      </c>
      <c r="C40" s="27" t="s">
        <v>31</v>
      </c>
      <c r="D40" s="13" t="str">
        <f t="shared" si="1"/>
        <v>Custom</v>
      </c>
      <c r="E40" s="29" t="s">
        <v>1</v>
      </c>
      <c r="F40" s="30" t="s">
        <v>1215</v>
      </c>
      <c r="G40" s="6"/>
      <c r="H40" s="7"/>
      <c r="I40" s="7"/>
      <c r="J40" s="32">
        <v>1</v>
      </c>
      <c r="K40" s="33">
        <v>0</v>
      </c>
      <c r="L40" s="34">
        <v>15</v>
      </c>
      <c r="M40" s="39">
        <v>0.6</v>
      </c>
      <c r="N40" s="36"/>
      <c r="O40" s="37"/>
      <c r="P40" s="37">
        <v>0.9</v>
      </c>
      <c r="Q40" s="37"/>
      <c r="S40" s="14" t="str">
        <f t="shared" si="0"/>
        <v>Calculated</v>
      </c>
      <c r="T40" s="1"/>
      <c r="U40" s="15"/>
      <c r="V40" s="45"/>
      <c r="W40" s="14" t="s">
        <v>1252</v>
      </c>
      <c r="AB40"/>
      <c r="AC40"/>
      <c r="AD40"/>
      <c r="AE40"/>
      <c r="AG40" s="20" t="s">
        <v>1332</v>
      </c>
    </row>
    <row r="41" spans="2:33" ht="14.45" x14ac:dyDescent="0.3">
      <c r="B41" s="27" t="s">
        <v>429</v>
      </c>
      <c r="C41" s="27" t="s">
        <v>31</v>
      </c>
      <c r="D41" s="13" t="str">
        <f t="shared" si="1"/>
        <v>Custom</v>
      </c>
      <c r="E41" s="29" t="s">
        <v>1</v>
      </c>
      <c r="F41" s="30" t="s">
        <v>1215</v>
      </c>
      <c r="G41" s="6"/>
      <c r="H41" s="7"/>
      <c r="I41" s="7"/>
      <c r="J41" s="32">
        <v>1</v>
      </c>
      <c r="K41" s="33">
        <v>0</v>
      </c>
      <c r="L41" s="34">
        <v>5</v>
      </c>
      <c r="M41" s="39">
        <v>0.6</v>
      </c>
      <c r="N41" s="36"/>
      <c r="O41" s="37"/>
      <c r="P41" s="37">
        <v>0.9</v>
      </c>
      <c r="Q41" s="37"/>
      <c r="S41" s="14" t="str">
        <f t="shared" si="0"/>
        <v>Calculated</v>
      </c>
      <c r="T41" s="1"/>
      <c r="U41" s="15"/>
      <c r="V41" s="45"/>
      <c r="W41" s="14" t="s">
        <v>1252</v>
      </c>
      <c r="AB41"/>
      <c r="AC41"/>
      <c r="AD41"/>
      <c r="AE41"/>
      <c r="AG41" s="20" t="s">
        <v>1333</v>
      </c>
    </row>
    <row r="42" spans="2:33" x14ac:dyDescent="0.25">
      <c r="B42" s="27" t="s">
        <v>430</v>
      </c>
      <c r="C42" s="27" t="s">
        <v>31</v>
      </c>
      <c r="D42" s="13" t="str">
        <f t="shared" si="1"/>
        <v>Custom</v>
      </c>
      <c r="E42" s="29" t="s">
        <v>1</v>
      </c>
      <c r="F42" s="30" t="s">
        <v>1216</v>
      </c>
      <c r="G42" s="6"/>
      <c r="H42" s="7"/>
      <c r="I42" s="7"/>
      <c r="J42" s="32">
        <v>1</v>
      </c>
      <c r="K42" s="33">
        <v>0</v>
      </c>
      <c r="L42" s="34">
        <v>15</v>
      </c>
      <c r="M42" s="39">
        <v>0.6</v>
      </c>
      <c r="N42" s="36"/>
      <c r="O42" s="37"/>
      <c r="P42" s="37">
        <v>0.9</v>
      </c>
      <c r="Q42" s="37"/>
      <c r="S42" s="14" t="str">
        <f t="shared" si="0"/>
        <v>Calculated</v>
      </c>
      <c r="T42" s="1"/>
      <c r="U42" s="15"/>
      <c r="V42" s="45"/>
      <c r="W42" s="14" t="s">
        <v>1252</v>
      </c>
      <c r="AB42"/>
      <c r="AC42"/>
      <c r="AD42"/>
      <c r="AE42"/>
      <c r="AG42" s="20" t="s">
        <v>1334</v>
      </c>
    </row>
    <row r="43" spans="2:33" x14ac:dyDescent="0.25">
      <c r="B43" s="27" t="s">
        <v>431</v>
      </c>
      <c r="C43" s="27" t="s">
        <v>31</v>
      </c>
      <c r="D43" s="13" t="str">
        <f t="shared" si="1"/>
        <v>Custom</v>
      </c>
      <c r="E43" s="29" t="s">
        <v>1</v>
      </c>
      <c r="F43" s="30" t="s">
        <v>1216</v>
      </c>
      <c r="G43" s="6"/>
      <c r="H43" s="7"/>
      <c r="I43" s="7"/>
      <c r="J43" s="32">
        <v>1</v>
      </c>
      <c r="K43" s="33">
        <v>0</v>
      </c>
      <c r="L43" s="34">
        <v>3.1446540880503147</v>
      </c>
      <c r="M43" s="39">
        <v>0.6</v>
      </c>
      <c r="N43" s="36"/>
      <c r="O43" s="37"/>
      <c r="P43" s="37">
        <v>0.9</v>
      </c>
      <c r="Q43" s="37"/>
      <c r="S43" s="14" t="str">
        <f t="shared" si="0"/>
        <v>Calculated</v>
      </c>
      <c r="T43" s="1"/>
      <c r="U43" s="15"/>
      <c r="V43" s="45"/>
      <c r="W43" s="14" t="s">
        <v>1252</v>
      </c>
      <c r="AB43"/>
      <c r="AC43"/>
      <c r="AD43"/>
      <c r="AE43"/>
      <c r="AG43" s="20" t="s">
        <v>1335</v>
      </c>
    </row>
    <row r="44" spans="2:33" x14ac:dyDescent="0.25">
      <c r="B44" s="27" t="s">
        <v>432</v>
      </c>
      <c r="C44" s="27" t="s">
        <v>31</v>
      </c>
      <c r="D44" s="13" t="str">
        <f t="shared" si="1"/>
        <v>Custom</v>
      </c>
      <c r="E44" s="29" t="s">
        <v>1</v>
      </c>
      <c r="F44" s="30" t="s">
        <v>1217</v>
      </c>
      <c r="G44" s="6"/>
      <c r="H44" s="7"/>
      <c r="I44" s="7"/>
      <c r="J44" s="32">
        <v>1</v>
      </c>
      <c r="K44" s="33">
        <v>0</v>
      </c>
      <c r="L44" s="34">
        <v>15</v>
      </c>
      <c r="M44" s="39">
        <v>0.6</v>
      </c>
      <c r="N44" s="36"/>
      <c r="O44" s="37"/>
      <c r="P44" s="37">
        <v>0.9</v>
      </c>
      <c r="Q44" s="37"/>
      <c r="S44" s="14" t="str">
        <f t="shared" si="0"/>
        <v>Calculated</v>
      </c>
      <c r="T44" s="1"/>
      <c r="U44" s="15"/>
      <c r="V44" s="45"/>
      <c r="W44" s="14" t="s">
        <v>1252</v>
      </c>
      <c r="AB44"/>
      <c r="AC44"/>
      <c r="AD44"/>
      <c r="AE44"/>
      <c r="AG44" s="20" t="s">
        <v>1336</v>
      </c>
    </row>
    <row r="45" spans="2:33" x14ac:dyDescent="0.25">
      <c r="B45" s="27" t="s">
        <v>433</v>
      </c>
      <c r="C45" s="27" t="s">
        <v>31</v>
      </c>
      <c r="D45" s="13" t="str">
        <f t="shared" si="1"/>
        <v>Custom</v>
      </c>
      <c r="E45" s="29" t="s">
        <v>1</v>
      </c>
      <c r="F45" s="30" t="s">
        <v>1217</v>
      </c>
      <c r="G45" s="6"/>
      <c r="H45" s="7"/>
      <c r="I45" s="7"/>
      <c r="J45" s="32">
        <v>1</v>
      </c>
      <c r="K45" s="33">
        <v>4.209553159823433E-4</v>
      </c>
      <c r="L45" s="34">
        <v>6.666666666666667</v>
      </c>
      <c r="M45" s="39">
        <v>0.6</v>
      </c>
      <c r="N45" s="36">
        <v>0.5</v>
      </c>
      <c r="O45" s="37"/>
      <c r="P45" s="37">
        <v>0.9</v>
      </c>
      <c r="Q45" s="37"/>
      <c r="S45" s="14" t="str">
        <f t="shared" si="0"/>
        <v>Calculated</v>
      </c>
      <c r="T45" s="1"/>
      <c r="U45" s="15"/>
      <c r="V45" s="45"/>
      <c r="W45" s="14" t="s">
        <v>1252</v>
      </c>
      <c r="AB45"/>
      <c r="AC45"/>
      <c r="AD45"/>
      <c r="AE45"/>
      <c r="AG45" s="20" t="s">
        <v>1337</v>
      </c>
    </row>
    <row r="46" spans="2:33" x14ac:dyDescent="0.25">
      <c r="B46" s="27" t="s">
        <v>434</v>
      </c>
      <c r="C46" s="27" t="s">
        <v>31</v>
      </c>
      <c r="D46" s="13" t="str">
        <f t="shared" si="1"/>
        <v>Custom</v>
      </c>
      <c r="E46" s="29" t="s">
        <v>1</v>
      </c>
      <c r="F46" s="30" t="s">
        <v>1217</v>
      </c>
      <c r="G46" s="6"/>
      <c r="H46" s="7"/>
      <c r="I46" s="7"/>
      <c r="J46" s="32">
        <v>1</v>
      </c>
      <c r="K46" s="33">
        <v>1.7541005800252361E-3</v>
      </c>
      <c r="L46" s="34">
        <v>10</v>
      </c>
      <c r="M46" s="39">
        <v>0.6</v>
      </c>
      <c r="N46" s="36">
        <v>0.5</v>
      </c>
      <c r="O46" s="37"/>
      <c r="P46" s="37">
        <v>0.9</v>
      </c>
      <c r="Q46" s="37"/>
      <c r="S46" s="14" t="str">
        <f t="shared" si="0"/>
        <v>Calculated</v>
      </c>
      <c r="T46" s="1"/>
      <c r="U46" s="15"/>
      <c r="V46" s="45"/>
      <c r="W46" s="14" t="s">
        <v>1252</v>
      </c>
      <c r="AB46"/>
      <c r="AC46"/>
      <c r="AD46"/>
      <c r="AE46"/>
      <c r="AG46" s="20" t="s">
        <v>1338</v>
      </c>
    </row>
    <row r="47" spans="2:33" x14ac:dyDescent="0.25">
      <c r="B47" s="27" t="s">
        <v>435</v>
      </c>
      <c r="C47" s="27" t="s">
        <v>31</v>
      </c>
      <c r="D47" s="13" t="str">
        <f t="shared" si="1"/>
        <v>Custom</v>
      </c>
      <c r="E47" s="29" t="s">
        <v>1</v>
      </c>
      <c r="F47" s="30" t="s">
        <v>1218</v>
      </c>
      <c r="G47" s="6"/>
      <c r="H47" s="7"/>
      <c r="I47" s="7"/>
      <c r="J47" s="32">
        <v>1</v>
      </c>
      <c r="K47" s="33">
        <v>0</v>
      </c>
      <c r="L47" s="34">
        <v>10</v>
      </c>
      <c r="M47" s="39">
        <v>0.6</v>
      </c>
      <c r="N47" s="36"/>
      <c r="O47" s="37"/>
      <c r="P47" s="37">
        <v>0.9</v>
      </c>
      <c r="Q47" s="37"/>
      <c r="S47" s="14" t="str">
        <f t="shared" si="0"/>
        <v>Calculated</v>
      </c>
      <c r="T47" s="1"/>
      <c r="U47" s="15"/>
      <c r="V47" s="45"/>
      <c r="W47" s="14" t="s">
        <v>1252</v>
      </c>
      <c r="AB47"/>
      <c r="AC47"/>
      <c r="AD47"/>
      <c r="AE47"/>
      <c r="AG47" s="20" t="s">
        <v>1339</v>
      </c>
    </row>
    <row r="48" spans="2:33" x14ac:dyDescent="0.25">
      <c r="B48" s="27" t="s">
        <v>436</v>
      </c>
      <c r="C48" s="27" t="s">
        <v>31</v>
      </c>
      <c r="D48" s="13" t="str">
        <f t="shared" si="1"/>
        <v>Custom</v>
      </c>
      <c r="E48" s="29" t="s">
        <v>1</v>
      </c>
      <c r="F48" s="30" t="s">
        <v>1217</v>
      </c>
      <c r="G48" s="6"/>
      <c r="H48" s="7"/>
      <c r="I48" s="7"/>
      <c r="J48" s="32">
        <v>1</v>
      </c>
      <c r="K48" s="33">
        <v>1.1264010549649199E-2</v>
      </c>
      <c r="L48" s="34">
        <v>11</v>
      </c>
      <c r="M48" s="39">
        <v>0.6</v>
      </c>
      <c r="N48" s="36">
        <v>0.5</v>
      </c>
      <c r="O48" s="37"/>
      <c r="P48" s="37">
        <v>0.9</v>
      </c>
      <c r="Q48" s="37"/>
      <c r="S48" s="14" t="str">
        <f t="shared" si="0"/>
        <v>Calculated</v>
      </c>
      <c r="T48" s="1"/>
      <c r="U48" s="15"/>
      <c r="V48" s="45"/>
      <c r="W48" s="14" t="s">
        <v>1252</v>
      </c>
      <c r="AB48"/>
      <c r="AC48"/>
      <c r="AD48"/>
      <c r="AE48"/>
      <c r="AG48" s="20" t="s">
        <v>723</v>
      </c>
    </row>
    <row r="49" spans="2:33" x14ac:dyDescent="0.25">
      <c r="B49" s="27" t="s">
        <v>437</v>
      </c>
      <c r="C49" s="27" t="s">
        <v>31</v>
      </c>
      <c r="D49" s="13" t="str">
        <f t="shared" si="1"/>
        <v>Custom</v>
      </c>
      <c r="E49" s="29" t="s">
        <v>1</v>
      </c>
      <c r="F49" s="30" t="s">
        <v>1217</v>
      </c>
      <c r="G49" s="6"/>
      <c r="H49" s="7"/>
      <c r="I49" s="7"/>
      <c r="J49" s="32">
        <v>1</v>
      </c>
      <c r="K49" s="33">
        <v>1.3509424649270419E-2</v>
      </c>
      <c r="L49" s="34">
        <v>15</v>
      </c>
      <c r="M49" s="39">
        <v>0.6</v>
      </c>
      <c r="N49" s="36">
        <v>0.5</v>
      </c>
      <c r="O49" s="37"/>
      <c r="P49" s="37">
        <v>0.9</v>
      </c>
      <c r="Q49" s="37"/>
      <c r="S49" s="14" t="str">
        <f t="shared" si="0"/>
        <v>Calculated</v>
      </c>
      <c r="T49" s="1"/>
      <c r="U49" s="15"/>
      <c r="V49" s="45"/>
      <c r="W49" s="14" t="s">
        <v>1252</v>
      </c>
      <c r="AB49"/>
      <c r="AC49"/>
      <c r="AD49"/>
      <c r="AE49"/>
      <c r="AG49" s="20" t="s">
        <v>721</v>
      </c>
    </row>
    <row r="50" spans="2:33" x14ac:dyDescent="0.25">
      <c r="B50" s="27" t="s">
        <v>438</v>
      </c>
      <c r="C50" s="27" t="s">
        <v>31</v>
      </c>
      <c r="D50" s="13" t="str">
        <f t="shared" si="1"/>
        <v>Custom</v>
      </c>
      <c r="E50" s="29" t="s">
        <v>1</v>
      </c>
      <c r="F50" s="30" t="s">
        <v>1217</v>
      </c>
      <c r="G50" s="6"/>
      <c r="H50" s="7"/>
      <c r="I50" s="7"/>
      <c r="J50" s="32">
        <v>1</v>
      </c>
      <c r="K50" s="33">
        <v>7.4151434848024203E-3</v>
      </c>
      <c r="L50" s="34">
        <v>5</v>
      </c>
      <c r="M50" s="39">
        <v>0.6</v>
      </c>
      <c r="N50" s="36">
        <v>0.5</v>
      </c>
      <c r="O50" s="37"/>
      <c r="P50" s="37">
        <v>0.9</v>
      </c>
      <c r="Q50" s="37"/>
      <c r="S50" s="14" t="str">
        <f t="shared" si="0"/>
        <v>Calculated</v>
      </c>
      <c r="T50" s="1"/>
      <c r="U50" s="15"/>
      <c r="V50" s="45"/>
      <c r="W50" s="14" t="s">
        <v>1252</v>
      </c>
      <c r="AB50"/>
      <c r="AC50"/>
      <c r="AD50"/>
      <c r="AE50"/>
      <c r="AG50" s="20" t="s">
        <v>719</v>
      </c>
    </row>
    <row r="51" spans="2:33" x14ac:dyDescent="0.25">
      <c r="B51" s="27" t="s">
        <v>439</v>
      </c>
      <c r="C51" s="27" t="s">
        <v>31</v>
      </c>
      <c r="D51" s="13" t="str">
        <f t="shared" si="1"/>
        <v>Custom</v>
      </c>
      <c r="E51" s="29" t="s">
        <v>1</v>
      </c>
      <c r="F51" s="30" t="s">
        <v>1219</v>
      </c>
      <c r="G51" s="6"/>
      <c r="H51" s="7"/>
      <c r="I51" s="7"/>
      <c r="J51" s="32">
        <v>1</v>
      </c>
      <c r="K51" s="33">
        <v>0</v>
      </c>
      <c r="L51" s="34">
        <v>15</v>
      </c>
      <c r="M51" s="39">
        <v>0.6</v>
      </c>
      <c r="N51" s="36"/>
      <c r="O51" s="37"/>
      <c r="P51" s="37">
        <v>0.9</v>
      </c>
      <c r="Q51" s="37"/>
      <c r="S51" s="14" t="str">
        <f t="shared" si="0"/>
        <v>Calculated</v>
      </c>
      <c r="T51" s="1"/>
      <c r="U51" s="15"/>
      <c r="V51" s="45"/>
      <c r="W51" s="14" t="s">
        <v>1252</v>
      </c>
      <c r="AB51"/>
      <c r="AC51"/>
      <c r="AD51"/>
      <c r="AE51"/>
      <c r="AG51" s="20" t="s">
        <v>715</v>
      </c>
    </row>
    <row r="52" spans="2:33" x14ac:dyDescent="0.25">
      <c r="B52" s="27" t="s">
        <v>440</v>
      </c>
      <c r="C52" s="27" t="s">
        <v>31</v>
      </c>
      <c r="D52" s="13" t="str">
        <f t="shared" si="1"/>
        <v>Custom</v>
      </c>
      <c r="E52" s="29" t="s">
        <v>1</v>
      </c>
      <c r="F52" s="30" t="s">
        <v>1219</v>
      </c>
      <c r="G52" s="6"/>
      <c r="H52" s="7"/>
      <c r="I52" s="7"/>
      <c r="J52" s="32">
        <v>1</v>
      </c>
      <c r="K52" s="33">
        <v>0</v>
      </c>
      <c r="L52" s="34">
        <v>11</v>
      </c>
      <c r="M52" s="39">
        <v>0.6</v>
      </c>
      <c r="N52" s="36"/>
      <c r="O52" s="37"/>
      <c r="P52" s="37">
        <v>0.9</v>
      </c>
      <c r="Q52" s="37"/>
      <c r="S52" s="14" t="str">
        <f t="shared" si="0"/>
        <v>Calculated</v>
      </c>
      <c r="T52" s="1"/>
      <c r="U52" s="15"/>
      <c r="V52" s="45"/>
      <c r="W52" s="14" t="s">
        <v>1252</v>
      </c>
      <c r="AB52"/>
      <c r="AC52"/>
      <c r="AD52"/>
      <c r="AE52"/>
      <c r="AG52" s="20" t="s">
        <v>1340</v>
      </c>
    </row>
    <row r="53" spans="2:33" x14ac:dyDescent="0.25">
      <c r="B53" s="27" t="s">
        <v>441</v>
      </c>
      <c r="C53" s="27" t="s">
        <v>31</v>
      </c>
      <c r="D53" s="13" t="str">
        <f t="shared" si="1"/>
        <v>Custom</v>
      </c>
      <c r="E53" s="29" t="s">
        <v>1</v>
      </c>
      <c r="F53" s="30" t="s">
        <v>1219</v>
      </c>
      <c r="G53" s="6"/>
      <c r="H53" s="7"/>
      <c r="I53" s="7"/>
      <c r="J53" s="32">
        <v>1</v>
      </c>
      <c r="K53" s="33">
        <v>1.2306597665299888E-6</v>
      </c>
      <c r="L53" s="34">
        <v>5</v>
      </c>
      <c r="M53" s="39">
        <v>0.6</v>
      </c>
      <c r="N53" s="36">
        <v>0.5</v>
      </c>
      <c r="O53" s="37"/>
      <c r="P53" s="37">
        <v>0.9</v>
      </c>
      <c r="Q53" s="37"/>
      <c r="S53" s="14" t="str">
        <f t="shared" si="0"/>
        <v>Calculated</v>
      </c>
      <c r="T53" s="1"/>
      <c r="U53" s="15"/>
      <c r="V53" s="45"/>
      <c r="W53" s="14" t="s">
        <v>1252</v>
      </c>
      <c r="AB53"/>
      <c r="AC53"/>
      <c r="AD53"/>
      <c r="AE53"/>
      <c r="AG53" s="20" t="s">
        <v>1341</v>
      </c>
    </row>
    <row r="54" spans="2:33" x14ac:dyDescent="0.25">
      <c r="B54" s="27" t="s">
        <v>442</v>
      </c>
      <c r="C54" s="27" t="s">
        <v>31</v>
      </c>
      <c r="D54" s="13" t="str">
        <f t="shared" si="1"/>
        <v>Custom</v>
      </c>
      <c r="E54" s="29" t="s">
        <v>1</v>
      </c>
      <c r="F54" s="30" t="s">
        <v>1220</v>
      </c>
      <c r="G54" s="6"/>
      <c r="H54" s="7"/>
      <c r="I54" s="7"/>
      <c r="J54" s="32">
        <v>1</v>
      </c>
      <c r="K54" s="33">
        <v>4.4867000721949228E-4</v>
      </c>
      <c r="L54" s="34">
        <v>15</v>
      </c>
      <c r="M54" s="39">
        <v>0.6</v>
      </c>
      <c r="N54" s="36">
        <v>0.5</v>
      </c>
      <c r="O54" s="37"/>
      <c r="P54" s="37">
        <v>0.9</v>
      </c>
      <c r="Q54" s="37"/>
      <c r="S54" s="14" t="str">
        <f t="shared" si="0"/>
        <v>Calculated</v>
      </c>
      <c r="T54" s="1"/>
      <c r="U54" s="15"/>
      <c r="V54" s="45"/>
      <c r="W54" s="14" t="s">
        <v>1252</v>
      </c>
      <c r="AB54"/>
      <c r="AC54"/>
      <c r="AD54"/>
      <c r="AE54"/>
      <c r="AG54" s="20" t="s">
        <v>1342</v>
      </c>
    </row>
    <row r="55" spans="2:33" x14ac:dyDescent="0.25">
      <c r="B55" s="27" t="s">
        <v>443</v>
      </c>
      <c r="C55" s="27" t="s">
        <v>31</v>
      </c>
      <c r="D55" s="13" t="str">
        <f t="shared" si="1"/>
        <v>Custom</v>
      </c>
      <c r="E55" s="29" t="s">
        <v>1</v>
      </c>
      <c r="F55" s="30" t="s">
        <v>1216</v>
      </c>
      <c r="G55" s="6"/>
      <c r="H55" s="7"/>
      <c r="I55" s="7"/>
      <c r="J55" s="32">
        <v>1</v>
      </c>
      <c r="K55" s="33">
        <v>1.2907790561995628E-5</v>
      </c>
      <c r="L55" s="34">
        <v>2.0964360587002098</v>
      </c>
      <c r="M55" s="39">
        <v>0.6</v>
      </c>
      <c r="N55" s="36">
        <v>0.5</v>
      </c>
      <c r="O55" s="37"/>
      <c r="P55" s="37">
        <v>0.9</v>
      </c>
      <c r="Q55" s="37"/>
      <c r="S55" s="14" t="str">
        <f t="shared" si="0"/>
        <v>Calculated</v>
      </c>
      <c r="T55" s="1"/>
      <c r="U55" s="15"/>
      <c r="V55" s="45"/>
      <c r="W55" s="14" t="s">
        <v>1252</v>
      </c>
      <c r="AB55"/>
      <c r="AC55"/>
      <c r="AD55"/>
      <c r="AE55"/>
      <c r="AG55" s="20" t="s">
        <v>1343</v>
      </c>
    </row>
    <row r="56" spans="2:33" x14ac:dyDescent="0.25">
      <c r="B56" s="27" t="s">
        <v>444</v>
      </c>
      <c r="C56" s="27" t="s">
        <v>31</v>
      </c>
      <c r="D56" s="13" t="str">
        <f t="shared" si="1"/>
        <v>Custom</v>
      </c>
      <c r="E56" s="29" t="s">
        <v>1</v>
      </c>
      <c r="F56" s="30" t="s">
        <v>1216</v>
      </c>
      <c r="G56" s="6"/>
      <c r="H56" s="7"/>
      <c r="I56" s="7"/>
      <c r="J56" s="32">
        <v>1</v>
      </c>
      <c r="K56" s="33">
        <v>0</v>
      </c>
      <c r="L56" s="34">
        <v>15</v>
      </c>
      <c r="M56" s="39">
        <v>0.6</v>
      </c>
      <c r="N56" s="36"/>
      <c r="O56" s="37"/>
      <c r="P56" s="37">
        <v>0.9</v>
      </c>
      <c r="Q56" s="37"/>
      <c r="S56" s="14" t="str">
        <f t="shared" si="0"/>
        <v>Calculated</v>
      </c>
      <c r="T56" s="1"/>
      <c r="U56" s="15"/>
      <c r="V56" s="45"/>
      <c r="W56" s="14" t="s">
        <v>1252</v>
      </c>
      <c r="AB56"/>
      <c r="AC56"/>
      <c r="AD56"/>
      <c r="AE56"/>
      <c r="AG56" s="20" t="s">
        <v>1344</v>
      </c>
    </row>
    <row r="57" spans="2:33" x14ac:dyDescent="0.25">
      <c r="B57" s="27" t="s">
        <v>445</v>
      </c>
      <c r="C57" s="27" t="s">
        <v>31</v>
      </c>
      <c r="D57" s="13" t="str">
        <f t="shared" si="1"/>
        <v>Custom</v>
      </c>
      <c r="E57" s="29" t="s">
        <v>1</v>
      </c>
      <c r="F57" s="30" t="s">
        <v>1216</v>
      </c>
      <c r="G57" s="6"/>
      <c r="H57" s="7"/>
      <c r="I57" s="7"/>
      <c r="J57" s="32">
        <v>1</v>
      </c>
      <c r="K57" s="33">
        <v>0</v>
      </c>
      <c r="L57" s="34">
        <v>3</v>
      </c>
      <c r="M57" s="39">
        <v>0.6</v>
      </c>
      <c r="N57" s="36"/>
      <c r="O57" s="37"/>
      <c r="P57" s="37">
        <v>0.9</v>
      </c>
      <c r="Q57" s="37"/>
      <c r="S57" s="14" t="str">
        <f t="shared" si="0"/>
        <v>Calculated</v>
      </c>
      <c r="T57" s="1"/>
      <c r="U57" s="15"/>
      <c r="V57" s="45"/>
      <c r="W57" s="14" t="s">
        <v>1252</v>
      </c>
      <c r="AB57"/>
      <c r="AC57"/>
      <c r="AD57"/>
      <c r="AE57"/>
      <c r="AG57" s="20" t="s">
        <v>1345</v>
      </c>
    </row>
    <row r="58" spans="2:33" x14ac:dyDescent="0.25">
      <c r="B58" s="27" t="s">
        <v>446</v>
      </c>
      <c r="C58" s="27" t="s">
        <v>31</v>
      </c>
      <c r="D58" s="13" t="str">
        <f t="shared" si="1"/>
        <v>Custom</v>
      </c>
      <c r="E58" s="29" t="s">
        <v>0</v>
      </c>
      <c r="F58" s="30" t="s">
        <v>1216</v>
      </c>
      <c r="G58" s="6"/>
      <c r="H58" s="7"/>
      <c r="I58" s="7"/>
      <c r="J58" s="32">
        <v>1</v>
      </c>
      <c r="K58" s="33">
        <v>0</v>
      </c>
      <c r="L58" s="34">
        <v>8</v>
      </c>
      <c r="M58" s="39">
        <v>0.6</v>
      </c>
      <c r="N58" s="36"/>
      <c r="O58" s="37"/>
      <c r="P58" s="37">
        <v>0.9</v>
      </c>
      <c r="Q58" s="37"/>
      <c r="S58" s="14" t="str">
        <f t="shared" si="0"/>
        <v>Calculated</v>
      </c>
      <c r="T58" s="1"/>
      <c r="U58" s="15"/>
      <c r="V58" s="45"/>
      <c r="W58" s="14" t="s">
        <v>1252</v>
      </c>
      <c r="AB58"/>
      <c r="AC58"/>
      <c r="AD58"/>
      <c r="AE58"/>
      <c r="AG58" s="20" t="s">
        <v>1346</v>
      </c>
    </row>
    <row r="59" spans="2:33" x14ac:dyDescent="0.25">
      <c r="B59" s="27" t="s">
        <v>447</v>
      </c>
      <c r="C59" s="27" t="s">
        <v>31</v>
      </c>
      <c r="D59" s="13" t="str">
        <f t="shared" si="1"/>
        <v>Custom</v>
      </c>
      <c r="E59" s="29" t="s">
        <v>1</v>
      </c>
      <c r="F59" s="30" t="s">
        <v>1216</v>
      </c>
      <c r="G59" s="6"/>
      <c r="H59" s="7"/>
      <c r="I59" s="7"/>
      <c r="J59" s="32">
        <v>1</v>
      </c>
      <c r="K59" s="33">
        <v>0</v>
      </c>
      <c r="L59" s="34">
        <v>5</v>
      </c>
      <c r="M59" s="39">
        <v>0.6</v>
      </c>
      <c r="N59" s="36"/>
      <c r="O59" s="37"/>
      <c r="P59" s="37">
        <v>0.9</v>
      </c>
      <c r="Q59" s="37"/>
      <c r="S59" s="14" t="str">
        <f t="shared" si="0"/>
        <v>Calculated</v>
      </c>
      <c r="T59" s="1"/>
      <c r="U59" s="15"/>
      <c r="V59" s="45"/>
      <c r="W59" s="14" t="s">
        <v>1252</v>
      </c>
      <c r="AB59"/>
      <c r="AC59"/>
      <c r="AD59"/>
      <c r="AE59"/>
      <c r="AG59" s="20" t="s">
        <v>1347</v>
      </c>
    </row>
    <row r="60" spans="2:33" x14ac:dyDescent="0.25">
      <c r="B60" s="27" t="s">
        <v>448</v>
      </c>
      <c r="C60" s="27" t="s">
        <v>31</v>
      </c>
      <c r="D60" s="13" t="str">
        <f t="shared" si="1"/>
        <v>Custom</v>
      </c>
      <c r="E60" s="29" t="s">
        <v>1</v>
      </c>
      <c r="F60" s="30" t="s">
        <v>1215</v>
      </c>
      <c r="G60" s="6"/>
      <c r="H60" s="7"/>
      <c r="I60" s="7"/>
      <c r="J60" s="32">
        <v>1</v>
      </c>
      <c r="K60" s="33">
        <v>0</v>
      </c>
      <c r="L60" s="34">
        <v>15</v>
      </c>
      <c r="M60" s="39">
        <v>0.6</v>
      </c>
      <c r="N60" s="36"/>
      <c r="O60" s="37"/>
      <c r="P60" s="37">
        <v>0.9</v>
      </c>
      <c r="Q60" s="37"/>
      <c r="S60" s="14" t="str">
        <f t="shared" si="0"/>
        <v>Calculated</v>
      </c>
      <c r="T60" s="1"/>
      <c r="U60" s="15"/>
      <c r="V60" s="45"/>
      <c r="W60" s="14" t="s">
        <v>1252</v>
      </c>
      <c r="AB60"/>
      <c r="AC60"/>
      <c r="AD60"/>
      <c r="AE60"/>
      <c r="AG60" s="20" t="s">
        <v>1348</v>
      </c>
    </row>
    <row r="61" spans="2:33" x14ac:dyDescent="0.25">
      <c r="B61" s="27" t="s">
        <v>449</v>
      </c>
      <c r="C61" s="27" t="s">
        <v>31</v>
      </c>
      <c r="D61" s="13" t="str">
        <f t="shared" si="1"/>
        <v>Custom</v>
      </c>
      <c r="E61" s="29" t="s">
        <v>1</v>
      </c>
      <c r="F61" s="30" t="s">
        <v>1215</v>
      </c>
      <c r="G61" s="6"/>
      <c r="H61" s="7"/>
      <c r="I61" s="7"/>
      <c r="J61" s="32">
        <v>1</v>
      </c>
      <c r="K61" s="33">
        <v>0</v>
      </c>
      <c r="L61" s="34">
        <v>8</v>
      </c>
      <c r="M61" s="39">
        <v>0.6</v>
      </c>
      <c r="N61" s="36"/>
      <c r="O61" s="37"/>
      <c r="P61" s="37">
        <v>0.9</v>
      </c>
      <c r="Q61" s="37"/>
      <c r="S61" s="14" t="str">
        <f t="shared" si="0"/>
        <v>Calculated</v>
      </c>
      <c r="T61" s="1"/>
      <c r="U61" s="15"/>
      <c r="V61" s="45"/>
      <c r="W61" s="14" t="s">
        <v>1252</v>
      </c>
      <c r="AB61"/>
      <c r="AC61"/>
      <c r="AD61"/>
      <c r="AE61"/>
      <c r="AG61" s="20" t="s">
        <v>1349</v>
      </c>
    </row>
    <row r="62" spans="2:33" x14ac:dyDescent="0.25">
      <c r="B62" s="27" t="s">
        <v>450</v>
      </c>
      <c r="C62" s="27" t="s">
        <v>31</v>
      </c>
      <c r="D62" s="13" t="str">
        <f t="shared" si="1"/>
        <v>Custom</v>
      </c>
      <c r="E62" s="29" t="s">
        <v>1</v>
      </c>
      <c r="F62" s="30" t="s">
        <v>1221</v>
      </c>
      <c r="G62" s="6"/>
      <c r="H62" s="7"/>
      <c r="I62" s="7"/>
      <c r="J62" s="32">
        <v>0</v>
      </c>
      <c r="K62" s="33">
        <v>1</v>
      </c>
      <c r="L62" s="34">
        <v>15</v>
      </c>
      <c r="M62" s="39">
        <v>0.5</v>
      </c>
      <c r="N62" s="36"/>
      <c r="O62" s="37"/>
      <c r="P62" s="37">
        <v>0.9</v>
      </c>
      <c r="Q62" s="37"/>
      <c r="S62" s="14" t="str">
        <f t="shared" si="0"/>
        <v>Calculated</v>
      </c>
      <c r="T62" s="1"/>
      <c r="U62" s="15"/>
      <c r="V62" s="45"/>
      <c r="W62" s="14" t="s">
        <v>1252</v>
      </c>
      <c r="AB62"/>
      <c r="AC62"/>
      <c r="AD62"/>
      <c r="AE62"/>
      <c r="AG62" s="20" t="s">
        <v>1350</v>
      </c>
    </row>
    <row r="63" spans="2:33" x14ac:dyDescent="0.25">
      <c r="B63" s="27" t="s">
        <v>451</v>
      </c>
      <c r="C63" s="27" t="s">
        <v>31</v>
      </c>
      <c r="D63" s="13" t="str">
        <f t="shared" si="1"/>
        <v>Custom</v>
      </c>
      <c r="E63" s="29" t="s">
        <v>1</v>
      </c>
      <c r="F63" s="30"/>
      <c r="G63" s="6"/>
      <c r="H63" s="7"/>
      <c r="I63" s="7"/>
      <c r="J63" s="32">
        <v>0</v>
      </c>
      <c r="K63" s="33">
        <v>1</v>
      </c>
      <c r="L63" s="34">
        <v>5</v>
      </c>
      <c r="M63" s="39">
        <v>0.5</v>
      </c>
      <c r="N63" s="36"/>
      <c r="O63" s="37"/>
      <c r="P63" s="37">
        <v>0.9</v>
      </c>
      <c r="Q63" s="37"/>
      <c r="S63" s="14" t="str">
        <f t="shared" si="0"/>
        <v>Calculated</v>
      </c>
      <c r="T63" s="1"/>
      <c r="U63" s="15"/>
      <c r="V63" s="45"/>
      <c r="W63" s="14" t="s">
        <v>1252</v>
      </c>
      <c r="AB63"/>
      <c r="AC63"/>
      <c r="AD63"/>
      <c r="AE63"/>
      <c r="AG63" s="20" t="s">
        <v>1351</v>
      </c>
    </row>
    <row r="64" spans="2:33" x14ac:dyDescent="0.25">
      <c r="B64" s="27" t="s">
        <v>452</v>
      </c>
      <c r="C64" s="27" t="s">
        <v>31</v>
      </c>
      <c r="D64" s="13" t="str">
        <f t="shared" si="1"/>
        <v>Custom</v>
      </c>
      <c r="E64" s="29" t="s">
        <v>1</v>
      </c>
      <c r="F64" s="30"/>
      <c r="G64" s="6"/>
      <c r="H64" s="7"/>
      <c r="I64" s="7"/>
      <c r="J64" s="32">
        <v>0</v>
      </c>
      <c r="K64" s="33">
        <v>1</v>
      </c>
      <c r="L64" s="34">
        <v>20</v>
      </c>
      <c r="M64" s="39">
        <v>0.5</v>
      </c>
      <c r="N64" s="36"/>
      <c r="O64" s="37"/>
      <c r="P64" s="37">
        <v>0.9</v>
      </c>
      <c r="Q64" s="37"/>
      <c r="S64" s="14" t="str">
        <f t="shared" si="0"/>
        <v>Calculated</v>
      </c>
      <c r="T64" s="1"/>
      <c r="U64" s="15"/>
      <c r="V64" s="45"/>
      <c r="W64" s="14" t="s">
        <v>1252</v>
      </c>
      <c r="AB64"/>
      <c r="AC64"/>
      <c r="AD64"/>
      <c r="AE64"/>
      <c r="AG64" s="20" t="s">
        <v>1352</v>
      </c>
    </row>
    <row r="65" spans="2:33" x14ac:dyDescent="0.25">
      <c r="B65" s="27" t="s">
        <v>453</v>
      </c>
      <c r="C65" s="27" t="s">
        <v>31</v>
      </c>
      <c r="D65" s="13" t="str">
        <f t="shared" si="1"/>
        <v>Custom</v>
      </c>
      <c r="E65" s="29" t="s">
        <v>1</v>
      </c>
      <c r="F65" s="30" t="s">
        <v>1218</v>
      </c>
      <c r="G65" s="6"/>
      <c r="H65" s="7"/>
      <c r="I65" s="7"/>
      <c r="J65" s="32">
        <v>1</v>
      </c>
      <c r="K65" s="33">
        <v>1.9308010785175961E-3</v>
      </c>
      <c r="L65" s="34">
        <v>10</v>
      </c>
      <c r="M65" s="39">
        <v>0.6</v>
      </c>
      <c r="N65" s="36">
        <v>0.5</v>
      </c>
      <c r="O65" s="37"/>
      <c r="P65" s="37">
        <v>0.9</v>
      </c>
      <c r="Q65" s="37"/>
      <c r="S65" s="14" t="str">
        <f t="shared" si="0"/>
        <v>Calculated</v>
      </c>
      <c r="T65" s="1"/>
      <c r="U65" s="15"/>
      <c r="V65" s="45"/>
      <c r="W65" s="14" t="s">
        <v>1252</v>
      </c>
      <c r="AB65"/>
      <c r="AC65"/>
      <c r="AD65"/>
      <c r="AE65"/>
      <c r="AG65" s="20" t="s">
        <v>1353</v>
      </c>
    </row>
    <row r="66" spans="2:33" x14ac:dyDescent="0.25">
      <c r="B66" s="27" t="s">
        <v>458</v>
      </c>
      <c r="C66" s="27" t="s">
        <v>31</v>
      </c>
      <c r="D66" s="13" t="str">
        <f t="shared" si="1"/>
        <v>Deemed</v>
      </c>
      <c r="E66" s="29" t="s">
        <v>1</v>
      </c>
      <c r="F66" s="30" t="s">
        <v>1217</v>
      </c>
      <c r="G66" s="6"/>
      <c r="H66" s="7"/>
      <c r="I66" s="7"/>
      <c r="J66" s="32">
        <v>1.2193055708867</v>
      </c>
      <c r="K66" s="33">
        <v>1.3281731235504199E-2</v>
      </c>
      <c r="L66" s="34">
        <v>10</v>
      </c>
      <c r="M66" s="39">
        <v>0.9</v>
      </c>
      <c r="N66" s="36"/>
      <c r="O66" s="37"/>
      <c r="P66" s="37"/>
      <c r="Q66" s="37"/>
      <c r="S66" s="14" t="str">
        <f t="shared" si="0"/>
        <v>Calculated</v>
      </c>
      <c r="T66" s="1"/>
      <c r="U66" s="15"/>
      <c r="V66" s="45"/>
      <c r="W66" s="14" t="s">
        <v>1252</v>
      </c>
      <c r="AB66"/>
      <c r="AC66"/>
      <c r="AD66"/>
      <c r="AE66"/>
      <c r="AG66" s="20" t="s">
        <v>1354</v>
      </c>
    </row>
    <row r="67" spans="2:33" x14ac:dyDescent="0.25">
      <c r="B67" s="27" t="s">
        <v>823</v>
      </c>
      <c r="C67" s="27" t="s">
        <v>31</v>
      </c>
      <c r="D67" s="13" t="str">
        <f t="shared" si="1"/>
        <v>Custom</v>
      </c>
      <c r="E67" s="29" t="s">
        <v>1</v>
      </c>
      <c r="F67" s="30" t="s">
        <v>1215</v>
      </c>
      <c r="G67" s="41"/>
      <c r="H67" s="41"/>
      <c r="I67" s="41"/>
      <c r="J67" s="32">
        <v>1</v>
      </c>
      <c r="K67" s="33">
        <v>0</v>
      </c>
      <c r="L67" s="34">
        <v>15</v>
      </c>
      <c r="M67" s="39">
        <v>0.6</v>
      </c>
      <c r="N67" s="36"/>
      <c r="O67" s="37"/>
      <c r="P67" s="37">
        <v>0.9</v>
      </c>
      <c r="Q67" s="37"/>
      <c r="S67" s="14" t="str">
        <f t="shared" si="0"/>
        <v>Calculated</v>
      </c>
      <c r="T67" s="1"/>
      <c r="U67" s="15"/>
      <c r="V67" s="49"/>
      <c r="W67" s="14" t="s">
        <v>1252</v>
      </c>
      <c r="AB67"/>
      <c r="AC67"/>
      <c r="AD67"/>
      <c r="AE67"/>
      <c r="AG67" s="20" t="s">
        <v>1355</v>
      </c>
    </row>
    <row r="68" spans="2:33" x14ac:dyDescent="0.25">
      <c r="B68" s="27" t="s">
        <v>824</v>
      </c>
      <c r="C68" s="27" t="s">
        <v>31</v>
      </c>
      <c r="D68" s="13" t="str">
        <f t="shared" ref="D68:D131" si="2">IF(OR(J68=1,J68=1000,K68=1,K68=1000),"Custom","Deemed")</f>
        <v>Custom</v>
      </c>
      <c r="E68" s="29" t="s">
        <v>1</v>
      </c>
      <c r="F68" s="30" t="s">
        <v>1215</v>
      </c>
      <c r="G68" s="41"/>
      <c r="H68" s="41"/>
      <c r="I68" s="41"/>
      <c r="J68" s="32">
        <v>1</v>
      </c>
      <c r="K68" s="33">
        <v>0</v>
      </c>
      <c r="L68" s="34">
        <v>15</v>
      </c>
      <c r="M68" s="39">
        <v>0.6</v>
      </c>
      <c r="N68" s="36"/>
      <c r="O68" s="37"/>
      <c r="P68" s="37">
        <v>0.9</v>
      </c>
      <c r="Q68" s="37"/>
      <c r="S68" s="14" t="str">
        <f t="shared" ref="S68:S131" si="3">+C68</f>
        <v>Calculated</v>
      </c>
      <c r="T68" s="1"/>
      <c r="U68" s="15"/>
      <c r="V68" s="49"/>
      <c r="W68" s="14" t="s">
        <v>1252</v>
      </c>
      <c r="AB68"/>
      <c r="AC68"/>
      <c r="AD68"/>
      <c r="AE68"/>
      <c r="AG68" s="20" t="s">
        <v>1356</v>
      </c>
    </row>
    <row r="69" spans="2:33" x14ac:dyDescent="0.25">
      <c r="B69" s="27" t="s">
        <v>825</v>
      </c>
      <c r="C69" s="27" t="s">
        <v>31</v>
      </c>
      <c r="D69" s="13" t="str">
        <f t="shared" si="2"/>
        <v>Custom</v>
      </c>
      <c r="E69" s="29" t="s">
        <v>1</v>
      </c>
      <c r="F69" s="30" t="s">
        <v>1215</v>
      </c>
      <c r="G69" s="41"/>
      <c r="H69" s="41"/>
      <c r="I69" s="41"/>
      <c r="J69" s="32">
        <v>1</v>
      </c>
      <c r="K69" s="33">
        <v>0</v>
      </c>
      <c r="L69" s="34">
        <v>15</v>
      </c>
      <c r="M69" s="39">
        <v>0.6</v>
      </c>
      <c r="N69" s="36"/>
      <c r="O69" s="37"/>
      <c r="P69" s="37">
        <v>0.9</v>
      </c>
      <c r="Q69" s="37"/>
      <c r="S69" s="14" t="str">
        <f t="shared" si="3"/>
        <v>Calculated</v>
      </c>
      <c r="T69" s="1"/>
      <c r="U69" s="15"/>
      <c r="V69" s="49"/>
      <c r="W69" s="14" t="s">
        <v>1252</v>
      </c>
      <c r="AB69"/>
      <c r="AC69"/>
      <c r="AD69"/>
      <c r="AE69"/>
      <c r="AG69" s="20" t="s">
        <v>1357</v>
      </c>
    </row>
    <row r="70" spans="2:33" x14ac:dyDescent="0.25">
      <c r="B70" s="27" t="s">
        <v>826</v>
      </c>
      <c r="C70" s="27" t="s">
        <v>31</v>
      </c>
      <c r="D70" s="13" t="str">
        <f t="shared" si="2"/>
        <v>Custom</v>
      </c>
      <c r="E70" s="29" t="s">
        <v>1</v>
      </c>
      <c r="F70" s="30" t="s">
        <v>1215</v>
      </c>
      <c r="G70" s="41"/>
      <c r="H70" s="41"/>
      <c r="I70" s="41"/>
      <c r="J70" s="32">
        <v>1</v>
      </c>
      <c r="K70" s="33">
        <v>0</v>
      </c>
      <c r="L70" s="34">
        <v>5</v>
      </c>
      <c r="M70" s="39">
        <v>0.6</v>
      </c>
      <c r="N70" s="36"/>
      <c r="O70" s="37"/>
      <c r="P70" s="37">
        <v>0.9</v>
      </c>
      <c r="Q70" s="37"/>
      <c r="S70" s="14" t="str">
        <f t="shared" si="3"/>
        <v>Calculated</v>
      </c>
      <c r="T70" s="1"/>
      <c r="U70" s="15"/>
      <c r="V70" s="49"/>
      <c r="W70" s="14" t="s">
        <v>1252</v>
      </c>
      <c r="AB70"/>
      <c r="AC70"/>
      <c r="AD70"/>
      <c r="AE70"/>
      <c r="AG70" s="20" t="s">
        <v>1358</v>
      </c>
    </row>
    <row r="71" spans="2:33" x14ac:dyDescent="0.25">
      <c r="B71" s="27" t="s">
        <v>827</v>
      </c>
      <c r="C71" s="27" t="s">
        <v>31</v>
      </c>
      <c r="D71" s="13" t="str">
        <f t="shared" si="2"/>
        <v>Custom</v>
      </c>
      <c r="E71" s="29" t="s">
        <v>1</v>
      </c>
      <c r="F71" s="30" t="s">
        <v>1216</v>
      </c>
      <c r="G71" s="41"/>
      <c r="H71" s="41"/>
      <c r="I71" s="41"/>
      <c r="J71" s="32">
        <v>1</v>
      </c>
      <c r="K71" s="33">
        <v>0</v>
      </c>
      <c r="L71" s="34">
        <v>15</v>
      </c>
      <c r="M71" s="39">
        <v>0.6</v>
      </c>
      <c r="N71" s="36"/>
      <c r="O71" s="37"/>
      <c r="P71" s="37">
        <v>0.9</v>
      </c>
      <c r="Q71" s="37"/>
      <c r="S71" s="14" t="str">
        <f t="shared" si="3"/>
        <v>Calculated</v>
      </c>
      <c r="T71" s="1"/>
      <c r="U71" s="15"/>
      <c r="V71" s="49"/>
      <c r="W71" s="14" t="s">
        <v>1252</v>
      </c>
      <c r="AB71"/>
      <c r="AC71"/>
      <c r="AD71"/>
      <c r="AE71"/>
      <c r="AG71" s="20" t="s">
        <v>1359</v>
      </c>
    </row>
    <row r="72" spans="2:33" x14ac:dyDescent="0.25">
      <c r="B72" s="27" t="s">
        <v>828</v>
      </c>
      <c r="C72" s="27" t="s">
        <v>31</v>
      </c>
      <c r="D72" s="13" t="str">
        <f t="shared" si="2"/>
        <v>Custom</v>
      </c>
      <c r="E72" s="29" t="s">
        <v>1</v>
      </c>
      <c r="F72" s="30" t="s">
        <v>1216</v>
      </c>
      <c r="G72" s="41"/>
      <c r="H72" s="41"/>
      <c r="I72" s="41"/>
      <c r="J72" s="32">
        <v>1</v>
      </c>
      <c r="K72" s="33">
        <v>0</v>
      </c>
      <c r="L72" s="34">
        <v>3.1446540880503147</v>
      </c>
      <c r="M72" s="39">
        <v>0.6</v>
      </c>
      <c r="N72" s="36"/>
      <c r="O72" s="37"/>
      <c r="P72" s="37">
        <v>0.9</v>
      </c>
      <c r="Q72" s="37"/>
      <c r="S72" s="14" t="str">
        <f t="shared" si="3"/>
        <v>Calculated</v>
      </c>
      <c r="T72" s="1"/>
      <c r="U72" s="15"/>
      <c r="V72" s="49"/>
      <c r="W72" s="14" t="s">
        <v>1252</v>
      </c>
      <c r="AB72"/>
      <c r="AC72"/>
      <c r="AD72"/>
      <c r="AE72"/>
      <c r="AG72" s="20" t="s">
        <v>1360</v>
      </c>
    </row>
    <row r="73" spans="2:33" x14ac:dyDescent="0.25">
      <c r="B73" s="27" t="s">
        <v>829</v>
      </c>
      <c r="C73" s="27" t="s">
        <v>31</v>
      </c>
      <c r="D73" s="13" t="str">
        <f t="shared" si="2"/>
        <v>Custom</v>
      </c>
      <c r="E73" s="29" t="s">
        <v>1</v>
      </c>
      <c r="F73" s="30" t="s">
        <v>1217</v>
      </c>
      <c r="G73" s="41"/>
      <c r="H73" s="41"/>
      <c r="I73" s="41"/>
      <c r="J73" s="32">
        <v>1</v>
      </c>
      <c r="K73" s="33">
        <v>0</v>
      </c>
      <c r="L73" s="34">
        <v>15</v>
      </c>
      <c r="M73" s="39">
        <v>0.6</v>
      </c>
      <c r="N73" s="36"/>
      <c r="O73" s="37"/>
      <c r="P73" s="37">
        <v>0.9</v>
      </c>
      <c r="Q73" s="37"/>
      <c r="S73" s="14" t="str">
        <f t="shared" si="3"/>
        <v>Calculated</v>
      </c>
      <c r="T73" s="1"/>
      <c r="U73" s="15"/>
      <c r="V73" s="49"/>
      <c r="W73" s="14" t="s">
        <v>1252</v>
      </c>
      <c r="AB73"/>
      <c r="AC73"/>
      <c r="AD73"/>
      <c r="AE73"/>
      <c r="AG73" s="20" t="s">
        <v>1361</v>
      </c>
    </row>
    <row r="74" spans="2:33" x14ac:dyDescent="0.25">
      <c r="B74" s="27" t="s">
        <v>830</v>
      </c>
      <c r="C74" s="27" t="s">
        <v>31</v>
      </c>
      <c r="D74" s="13" t="str">
        <f t="shared" si="2"/>
        <v>Custom</v>
      </c>
      <c r="E74" s="29" t="s">
        <v>1</v>
      </c>
      <c r="F74" s="30" t="s">
        <v>1217</v>
      </c>
      <c r="G74" s="41"/>
      <c r="H74" s="41"/>
      <c r="I74" s="41"/>
      <c r="J74" s="32">
        <v>1</v>
      </c>
      <c r="K74" s="33">
        <v>4.209553159823433E-4</v>
      </c>
      <c r="L74" s="34">
        <v>6.666666666666667</v>
      </c>
      <c r="M74" s="39">
        <v>0.6</v>
      </c>
      <c r="N74" s="36">
        <v>0.5</v>
      </c>
      <c r="O74" s="37"/>
      <c r="P74" s="37">
        <v>0.9</v>
      </c>
      <c r="Q74" s="37"/>
      <c r="S74" s="14" t="str">
        <f t="shared" si="3"/>
        <v>Calculated</v>
      </c>
      <c r="T74" s="1"/>
      <c r="U74" s="15"/>
      <c r="V74" s="49"/>
      <c r="W74" s="14" t="s">
        <v>1252</v>
      </c>
      <c r="AB74"/>
      <c r="AC74"/>
      <c r="AD74"/>
      <c r="AE74"/>
      <c r="AG74" s="20" t="s">
        <v>1362</v>
      </c>
    </row>
    <row r="75" spans="2:33" x14ac:dyDescent="0.25">
      <c r="B75" s="27" t="s">
        <v>831</v>
      </c>
      <c r="C75" s="27" t="s">
        <v>31</v>
      </c>
      <c r="D75" s="13" t="str">
        <f t="shared" si="2"/>
        <v>Custom</v>
      </c>
      <c r="E75" s="29" t="s">
        <v>1</v>
      </c>
      <c r="F75" s="30" t="s">
        <v>1217</v>
      </c>
      <c r="G75" s="41"/>
      <c r="H75" s="41"/>
      <c r="I75" s="41"/>
      <c r="J75" s="32">
        <v>1</v>
      </c>
      <c r="K75" s="33">
        <v>1.7541005800252361E-3</v>
      </c>
      <c r="L75" s="34">
        <v>10</v>
      </c>
      <c r="M75" s="39">
        <v>0.6</v>
      </c>
      <c r="N75" s="36">
        <v>0.5</v>
      </c>
      <c r="O75" s="37"/>
      <c r="P75" s="37">
        <v>0.9</v>
      </c>
      <c r="Q75" s="37"/>
      <c r="S75" s="14" t="str">
        <f t="shared" si="3"/>
        <v>Calculated</v>
      </c>
      <c r="T75" s="1"/>
      <c r="U75" s="15"/>
      <c r="V75" s="49"/>
      <c r="W75" s="14" t="s">
        <v>1252</v>
      </c>
      <c r="AB75"/>
      <c r="AC75"/>
      <c r="AD75"/>
      <c r="AE75"/>
      <c r="AG75" s="20" t="s">
        <v>1363</v>
      </c>
    </row>
    <row r="76" spans="2:33" x14ac:dyDescent="0.25">
      <c r="B76" s="27" t="s">
        <v>832</v>
      </c>
      <c r="C76" s="27" t="s">
        <v>31</v>
      </c>
      <c r="D76" s="13" t="str">
        <f t="shared" si="2"/>
        <v>Custom</v>
      </c>
      <c r="E76" s="29" t="s">
        <v>1</v>
      </c>
      <c r="F76" s="30" t="s">
        <v>1218</v>
      </c>
      <c r="G76" s="41"/>
      <c r="H76" s="41"/>
      <c r="I76" s="41"/>
      <c r="J76" s="32">
        <v>1</v>
      </c>
      <c r="K76" s="33">
        <v>0</v>
      </c>
      <c r="L76" s="34">
        <v>10</v>
      </c>
      <c r="M76" s="39">
        <v>0.6</v>
      </c>
      <c r="N76" s="36"/>
      <c r="O76" s="37"/>
      <c r="P76" s="37">
        <v>0.9</v>
      </c>
      <c r="Q76" s="37"/>
      <c r="S76" s="14" t="str">
        <f t="shared" si="3"/>
        <v>Calculated</v>
      </c>
      <c r="T76" s="1"/>
      <c r="U76" s="15"/>
      <c r="V76" s="49"/>
      <c r="W76" s="14" t="s">
        <v>1252</v>
      </c>
      <c r="AB76"/>
      <c r="AC76"/>
      <c r="AD76"/>
      <c r="AE76"/>
      <c r="AG76" s="20" t="s">
        <v>1364</v>
      </c>
    </row>
    <row r="77" spans="2:33" x14ac:dyDescent="0.25">
      <c r="B77" s="27" t="s">
        <v>833</v>
      </c>
      <c r="C77" s="27" t="s">
        <v>31</v>
      </c>
      <c r="D77" s="13" t="str">
        <f t="shared" si="2"/>
        <v>Custom</v>
      </c>
      <c r="E77" s="29" t="s">
        <v>1</v>
      </c>
      <c r="F77" s="30" t="s">
        <v>1217</v>
      </c>
      <c r="G77" s="41"/>
      <c r="H77" s="41"/>
      <c r="I77" s="41"/>
      <c r="J77" s="32">
        <v>1</v>
      </c>
      <c r="K77" s="33">
        <v>1.1264010549649199E-2</v>
      </c>
      <c r="L77" s="34">
        <v>11</v>
      </c>
      <c r="M77" s="39">
        <v>0.6</v>
      </c>
      <c r="N77" s="36">
        <v>0.5</v>
      </c>
      <c r="O77" s="37"/>
      <c r="P77" s="37">
        <v>0.9</v>
      </c>
      <c r="Q77" s="37"/>
      <c r="S77" s="14" t="str">
        <f t="shared" si="3"/>
        <v>Calculated</v>
      </c>
      <c r="T77" s="1"/>
      <c r="U77" s="15"/>
      <c r="V77" s="49"/>
      <c r="W77" s="14" t="s">
        <v>1252</v>
      </c>
      <c r="AB77"/>
      <c r="AC77"/>
      <c r="AD77"/>
      <c r="AE77"/>
      <c r="AG77" s="20" t="s">
        <v>1365</v>
      </c>
    </row>
    <row r="78" spans="2:33" x14ac:dyDescent="0.25">
      <c r="B78" s="27" t="s">
        <v>834</v>
      </c>
      <c r="C78" s="27" t="s">
        <v>31</v>
      </c>
      <c r="D78" s="13" t="str">
        <f t="shared" si="2"/>
        <v>Custom</v>
      </c>
      <c r="E78" s="29" t="s">
        <v>1</v>
      </c>
      <c r="F78" s="30" t="s">
        <v>1217</v>
      </c>
      <c r="G78" s="41"/>
      <c r="H78" s="41"/>
      <c r="I78" s="41"/>
      <c r="J78" s="32">
        <v>1</v>
      </c>
      <c r="K78" s="33">
        <v>1.3509424649270419E-2</v>
      </c>
      <c r="L78" s="34">
        <v>15</v>
      </c>
      <c r="M78" s="39">
        <v>0.6</v>
      </c>
      <c r="N78" s="36">
        <v>0.5</v>
      </c>
      <c r="O78" s="37"/>
      <c r="P78" s="37">
        <v>0.9</v>
      </c>
      <c r="Q78" s="37"/>
      <c r="S78" s="14" t="str">
        <f t="shared" si="3"/>
        <v>Calculated</v>
      </c>
      <c r="T78" s="1"/>
      <c r="U78" s="15"/>
      <c r="V78" s="49"/>
      <c r="W78" s="14" t="s">
        <v>1252</v>
      </c>
      <c r="AB78"/>
      <c r="AC78"/>
      <c r="AD78"/>
      <c r="AE78"/>
      <c r="AG78" s="20" t="s">
        <v>1366</v>
      </c>
    </row>
    <row r="79" spans="2:33" x14ac:dyDescent="0.25">
      <c r="B79" s="27" t="s">
        <v>835</v>
      </c>
      <c r="C79" s="27" t="s">
        <v>31</v>
      </c>
      <c r="D79" s="13" t="str">
        <f t="shared" si="2"/>
        <v>Custom</v>
      </c>
      <c r="E79" s="29" t="s">
        <v>1</v>
      </c>
      <c r="F79" s="30" t="s">
        <v>1217</v>
      </c>
      <c r="G79" s="41"/>
      <c r="H79" s="41"/>
      <c r="I79" s="41"/>
      <c r="J79" s="32">
        <v>1</v>
      </c>
      <c r="K79" s="33">
        <v>7.4151434848024203E-3</v>
      </c>
      <c r="L79" s="34">
        <v>5</v>
      </c>
      <c r="M79" s="39">
        <v>0.6</v>
      </c>
      <c r="N79" s="36">
        <v>0.5</v>
      </c>
      <c r="O79" s="37"/>
      <c r="P79" s="37">
        <v>0.9</v>
      </c>
      <c r="Q79" s="37"/>
      <c r="S79" s="14" t="str">
        <f t="shared" si="3"/>
        <v>Calculated</v>
      </c>
      <c r="T79" s="1"/>
      <c r="U79" s="15"/>
      <c r="V79" s="49"/>
      <c r="W79" s="14" t="s">
        <v>1252</v>
      </c>
      <c r="AB79"/>
      <c r="AC79"/>
      <c r="AD79"/>
      <c r="AE79"/>
      <c r="AG79" s="20" t="s">
        <v>1367</v>
      </c>
    </row>
    <row r="80" spans="2:33" x14ac:dyDescent="0.25">
      <c r="B80" s="27" t="s">
        <v>836</v>
      </c>
      <c r="C80" s="27" t="s">
        <v>31</v>
      </c>
      <c r="D80" s="13" t="str">
        <f t="shared" si="2"/>
        <v>Custom</v>
      </c>
      <c r="E80" s="29" t="s">
        <v>1</v>
      </c>
      <c r="F80" s="30" t="s">
        <v>1219</v>
      </c>
      <c r="G80" s="41"/>
      <c r="H80" s="41"/>
      <c r="I80" s="41"/>
      <c r="J80" s="32">
        <v>1</v>
      </c>
      <c r="K80" s="33">
        <v>0</v>
      </c>
      <c r="L80" s="34">
        <v>15</v>
      </c>
      <c r="M80" s="39">
        <v>0.6</v>
      </c>
      <c r="N80" s="36"/>
      <c r="O80" s="37"/>
      <c r="P80" s="37">
        <v>0.9</v>
      </c>
      <c r="Q80" s="37"/>
      <c r="S80" s="14" t="str">
        <f t="shared" si="3"/>
        <v>Calculated</v>
      </c>
      <c r="T80" s="1"/>
      <c r="U80" s="15"/>
      <c r="V80" s="49"/>
      <c r="W80" s="14" t="s">
        <v>1252</v>
      </c>
      <c r="AB80"/>
      <c r="AC80"/>
      <c r="AD80"/>
      <c r="AE80"/>
      <c r="AG80" s="20" t="s">
        <v>519</v>
      </c>
    </row>
    <row r="81" spans="2:33" x14ac:dyDescent="0.25">
      <c r="B81" s="27" t="s">
        <v>837</v>
      </c>
      <c r="C81" s="27" t="s">
        <v>31</v>
      </c>
      <c r="D81" s="13" t="str">
        <f t="shared" si="2"/>
        <v>Custom</v>
      </c>
      <c r="E81" s="29" t="s">
        <v>1</v>
      </c>
      <c r="F81" s="30" t="s">
        <v>1219</v>
      </c>
      <c r="G81" s="41"/>
      <c r="H81" s="41"/>
      <c r="I81" s="41"/>
      <c r="J81" s="32">
        <v>1</v>
      </c>
      <c r="K81" s="33">
        <v>0</v>
      </c>
      <c r="L81" s="34">
        <v>11</v>
      </c>
      <c r="M81" s="39">
        <v>0.6</v>
      </c>
      <c r="N81" s="36"/>
      <c r="O81" s="37"/>
      <c r="P81" s="37">
        <v>0.9</v>
      </c>
      <c r="Q81" s="37"/>
      <c r="S81" s="14" t="str">
        <f t="shared" si="3"/>
        <v>Calculated</v>
      </c>
      <c r="T81" s="1"/>
      <c r="U81" s="15"/>
      <c r="V81" s="49"/>
      <c r="W81" s="14" t="s">
        <v>1252</v>
      </c>
      <c r="AB81"/>
      <c r="AC81"/>
      <c r="AD81"/>
      <c r="AE81"/>
      <c r="AG81" s="20" t="s">
        <v>1368</v>
      </c>
    </row>
    <row r="82" spans="2:33" x14ac:dyDescent="0.25">
      <c r="B82" s="27" t="s">
        <v>838</v>
      </c>
      <c r="C82" s="27" t="s">
        <v>31</v>
      </c>
      <c r="D82" s="13" t="str">
        <f t="shared" si="2"/>
        <v>Custom</v>
      </c>
      <c r="E82" s="29" t="s">
        <v>1</v>
      </c>
      <c r="F82" s="30" t="s">
        <v>1219</v>
      </c>
      <c r="G82" s="41"/>
      <c r="H82" s="41"/>
      <c r="I82" s="41"/>
      <c r="J82" s="32">
        <v>1</v>
      </c>
      <c r="K82" s="33">
        <v>1.2306597665299888E-6</v>
      </c>
      <c r="L82" s="34">
        <v>5</v>
      </c>
      <c r="M82" s="39">
        <v>0.6</v>
      </c>
      <c r="N82" s="36">
        <v>0.5</v>
      </c>
      <c r="O82" s="37"/>
      <c r="P82" s="37">
        <v>0.9</v>
      </c>
      <c r="Q82" s="37"/>
      <c r="S82" s="14" t="str">
        <f t="shared" si="3"/>
        <v>Calculated</v>
      </c>
      <c r="T82" s="1"/>
      <c r="U82" s="15"/>
      <c r="V82" s="49"/>
      <c r="W82" s="14" t="s">
        <v>1252</v>
      </c>
      <c r="AB82"/>
      <c r="AC82"/>
      <c r="AD82"/>
      <c r="AE82"/>
      <c r="AG82" s="20" t="s">
        <v>1369</v>
      </c>
    </row>
    <row r="83" spans="2:33" x14ac:dyDescent="0.25">
      <c r="B83" s="27" t="s">
        <v>839</v>
      </c>
      <c r="C83" s="27" t="s">
        <v>31</v>
      </c>
      <c r="D83" s="13" t="str">
        <f t="shared" si="2"/>
        <v>Custom</v>
      </c>
      <c r="E83" s="29" t="s">
        <v>1</v>
      </c>
      <c r="F83" s="30" t="s">
        <v>1220</v>
      </c>
      <c r="G83" s="41"/>
      <c r="H83" s="41"/>
      <c r="I83" s="41"/>
      <c r="J83" s="32">
        <v>1</v>
      </c>
      <c r="K83" s="33">
        <v>4.4867000721949228E-4</v>
      </c>
      <c r="L83" s="34">
        <v>15</v>
      </c>
      <c r="M83" s="39">
        <v>0.6</v>
      </c>
      <c r="N83" s="36">
        <v>0.5</v>
      </c>
      <c r="O83" s="37"/>
      <c r="P83" s="37">
        <v>0.9</v>
      </c>
      <c r="Q83" s="37"/>
      <c r="S83" s="14" t="str">
        <f t="shared" si="3"/>
        <v>Calculated</v>
      </c>
      <c r="T83" s="1"/>
      <c r="U83" s="15"/>
      <c r="V83" s="49"/>
      <c r="W83" s="14" t="s">
        <v>1252</v>
      </c>
      <c r="AB83"/>
      <c r="AC83"/>
      <c r="AD83"/>
      <c r="AE83"/>
      <c r="AG83" s="20" t="s">
        <v>1370</v>
      </c>
    </row>
    <row r="84" spans="2:33" x14ac:dyDescent="0.25">
      <c r="B84" s="27" t="s">
        <v>840</v>
      </c>
      <c r="C84" s="27" t="s">
        <v>31</v>
      </c>
      <c r="D84" s="13" t="str">
        <f t="shared" si="2"/>
        <v>Custom</v>
      </c>
      <c r="E84" s="29" t="s">
        <v>1</v>
      </c>
      <c r="F84" s="30" t="s">
        <v>1216</v>
      </c>
      <c r="G84" s="41"/>
      <c r="H84" s="41"/>
      <c r="I84" s="41"/>
      <c r="J84" s="32">
        <v>1</v>
      </c>
      <c r="K84" s="33">
        <v>1.2907790561995628E-5</v>
      </c>
      <c r="L84" s="34">
        <v>2.0964360587002098</v>
      </c>
      <c r="M84" s="39">
        <v>0.6</v>
      </c>
      <c r="N84" s="36">
        <v>0.5</v>
      </c>
      <c r="O84" s="37"/>
      <c r="P84" s="37">
        <v>0.9</v>
      </c>
      <c r="Q84" s="37"/>
      <c r="S84" s="14" t="str">
        <f t="shared" si="3"/>
        <v>Calculated</v>
      </c>
      <c r="T84" s="1"/>
      <c r="U84" s="15"/>
      <c r="V84" s="49"/>
      <c r="W84" s="14" t="s">
        <v>1252</v>
      </c>
      <c r="AB84"/>
      <c r="AC84"/>
      <c r="AD84"/>
      <c r="AE84"/>
      <c r="AG84" s="20" t="s">
        <v>1371</v>
      </c>
    </row>
    <row r="85" spans="2:33" x14ac:dyDescent="0.25">
      <c r="B85" s="27" t="s">
        <v>841</v>
      </c>
      <c r="C85" s="27" t="s">
        <v>31</v>
      </c>
      <c r="D85" s="13" t="str">
        <f t="shared" si="2"/>
        <v>Custom</v>
      </c>
      <c r="E85" s="29" t="s">
        <v>1</v>
      </c>
      <c r="F85" s="30" t="s">
        <v>1216</v>
      </c>
      <c r="G85" s="41"/>
      <c r="H85" s="41"/>
      <c r="I85" s="41"/>
      <c r="J85" s="32">
        <v>1</v>
      </c>
      <c r="K85" s="33">
        <v>0</v>
      </c>
      <c r="L85" s="34">
        <v>15</v>
      </c>
      <c r="M85" s="39">
        <v>0.6</v>
      </c>
      <c r="N85" s="36"/>
      <c r="O85" s="37"/>
      <c r="P85" s="37">
        <v>0.9</v>
      </c>
      <c r="Q85" s="37"/>
      <c r="S85" s="14" t="str">
        <f t="shared" si="3"/>
        <v>Calculated</v>
      </c>
      <c r="T85" s="1"/>
      <c r="U85" s="15"/>
      <c r="V85" s="49"/>
      <c r="W85" s="14" t="s">
        <v>1252</v>
      </c>
      <c r="AB85"/>
      <c r="AC85"/>
      <c r="AD85"/>
      <c r="AE85"/>
      <c r="AG85" s="20" t="s">
        <v>1372</v>
      </c>
    </row>
    <row r="86" spans="2:33" x14ac:dyDescent="0.25">
      <c r="B86" s="27" t="s">
        <v>842</v>
      </c>
      <c r="C86" s="27" t="s">
        <v>31</v>
      </c>
      <c r="D86" s="13" t="str">
        <f t="shared" si="2"/>
        <v>Custom</v>
      </c>
      <c r="E86" s="29" t="s">
        <v>1</v>
      </c>
      <c r="F86" s="30" t="s">
        <v>1216</v>
      </c>
      <c r="G86" s="41"/>
      <c r="H86" s="41"/>
      <c r="I86" s="41"/>
      <c r="J86" s="32">
        <v>1</v>
      </c>
      <c r="K86" s="33">
        <v>0</v>
      </c>
      <c r="L86" s="34">
        <v>3</v>
      </c>
      <c r="M86" s="39">
        <v>0.6</v>
      </c>
      <c r="N86" s="36"/>
      <c r="O86" s="37"/>
      <c r="P86" s="37">
        <v>0.9</v>
      </c>
      <c r="Q86" s="37"/>
      <c r="S86" s="14" t="str">
        <f t="shared" si="3"/>
        <v>Calculated</v>
      </c>
      <c r="T86" s="1"/>
      <c r="U86" s="15"/>
      <c r="V86" s="49"/>
      <c r="W86" s="14" t="s">
        <v>1252</v>
      </c>
      <c r="AB86"/>
      <c r="AC86"/>
      <c r="AD86"/>
      <c r="AE86"/>
      <c r="AG86" s="20" t="s">
        <v>1373</v>
      </c>
    </row>
    <row r="87" spans="2:33" x14ac:dyDescent="0.25">
      <c r="B87" s="27" t="s">
        <v>843</v>
      </c>
      <c r="C87" s="27" t="s">
        <v>31</v>
      </c>
      <c r="D87" s="13" t="str">
        <f t="shared" si="2"/>
        <v>Custom</v>
      </c>
      <c r="E87" s="29" t="s">
        <v>0</v>
      </c>
      <c r="F87" s="30" t="s">
        <v>1216</v>
      </c>
      <c r="G87" s="41"/>
      <c r="H87" s="41"/>
      <c r="I87" s="41"/>
      <c r="J87" s="32">
        <v>1</v>
      </c>
      <c r="K87" s="33">
        <v>0</v>
      </c>
      <c r="L87" s="34">
        <v>8</v>
      </c>
      <c r="M87" s="39">
        <v>0.6</v>
      </c>
      <c r="N87" s="36"/>
      <c r="O87" s="37"/>
      <c r="P87" s="37">
        <v>0.9</v>
      </c>
      <c r="Q87" s="37"/>
      <c r="S87" s="14" t="str">
        <f t="shared" si="3"/>
        <v>Calculated</v>
      </c>
      <c r="T87" s="1"/>
      <c r="U87" s="15"/>
      <c r="V87" s="49"/>
      <c r="W87" s="14" t="s">
        <v>1252</v>
      </c>
      <c r="AB87"/>
      <c r="AC87"/>
      <c r="AD87"/>
      <c r="AE87"/>
      <c r="AG87" s="20" t="s">
        <v>514</v>
      </c>
    </row>
    <row r="88" spans="2:33" x14ac:dyDescent="0.25">
      <c r="B88" s="27" t="s">
        <v>844</v>
      </c>
      <c r="C88" s="27" t="s">
        <v>31</v>
      </c>
      <c r="D88" s="13" t="str">
        <f t="shared" si="2"/>
        <v>Custom</v>
      </c>
      <c r="E88" s="29" t="s">
        <v>1</v>
      </c>
      <c r="F88" s="30" t="s">
        <v>1216</v>
      </c>
      <c r="G88" s="41"/>
      <c r="H88" s="41"/>
      <c r="I88" s="41"/>
      <c r="J88" s="32">
        <v>1</v>
      </c>
      <c r="K88" s="33">
        <v>0</v>
      </c>
      <c r="L88" s="34">
        <v>5</v>
      </c>
      <c r="M88" s="39">
        <v>0.6</v>
      </c>
      <c r="N88" s="36"/>
      <c r="O88" s="37"/>
      <c r="P88" s="37">
        <v>0.9</v>
      </c>
      <c r="Q88" s="37"/>
      <c r="S88" s="14" t="str">
        <f t="shared" si="3"/>
        <v>Calculated</v>
      </c>
      <c r="T88" s="1"/>
      <c r="U88" s="15"/>
      <c r="V88" s="49"/>
      <c r="W88" s="14" t="s">
        <v>1252</v>
      </c>
      <c r="AB88"/>
      <c r="AC88"/>
      <c r="AD88"/>
      <c r="AE88"/>
      <c r="AG88" s="20" t="s">
        <v>1374</v>
      </c>
    </row>
    <row r="89" spans="2:33" x14ac:dyDescent="0.25">
      <c r="B89" s="27" t="s">
        <v>845</v>
      </c>
      <c r="C89" s="27" t="s">
        <v>31</v>
      </c>
      <c r="D89" s="13" t="str">
        <f t="shared" si="2"/>
        <v>Custom</v>
      </c>
      <c r="E89" s="29" t="s">
        <v>1</v>
      </c>
      <c r="F89" s="30" t="s">
        <v>1215</v>
      </c>
      <c r="G89" s="41"/>
      <c r="H89" s="41"/>
      <c r="I89" s="41"/>
      <c r="J89" s="32">
        <v>1</v>
      </c>
      <c r="K89" s="33">
        <v>0</v>
      </c>
      <c r="L89" s="34">
        <v>15</v>
      </c>
      <c r="M89" s="39">
        <v>0.6</v>
      </c>
      <c r="N89" s="36"/>
      <c r="O89" s="37"/>
      <c r="P89" s="37">
        <v>0.9</v>
      </c>
      <c r="Q89" s="37"/>
      <c r="S89" s="14" t="str">
        <f t="shared" si="3"/>
        <v>Calculated</v>
      </c>
      <c r="T89" s="1"/>
      <c r="U89" s="15"/>
      <c r="V89" s="49"/>
      <c r="W89" s="14" t="s">
        <v>1252</v>
      </c>
      <c r="AB89"/>
      <c r="AC89"/>
      <c r="AD89"/>
      <c r="AE89"/>
      <c r="AG89" s="20" t="s">
        <v>1375</v>
      </c>
    </row>
    <row r="90" spans="2:33" x14ac:dyDescent="0.25">
      <c r="B90" s="27" t="s">
        <v>846</v>
      </c>
      <c r="C90" s="27" t="s">
        <v>31</v>
      </c>
      <c r="D90" s="13" t="str">
        <f t="shared" si="2"/>
        <v>Custom</v>
      </c>
      <c r="E90" s="29" t="s">
        <v>1</v>
      </c>
      <c r="F90" s="30" t="s">
        <v>1215</v>
      </c>
      <c r="G90" s="41"/>
      <c r="H90" s="41"/>
      <c r="I90" s="41"/>
      <c r="J90" s="32">
        <v>1</v>
      </c>
      <c r="K90" s="33">
        <v>0</v>
      </c>
      <c r="L90" s="34">
        <v>8</v>
      </c>
      <c r="M90" s="39">
        <v>0.6</v>
      </c>
      <c r="N90" s="36"/>
      <c r="O90" s="37"/>
      <c r="P90" s="37">
        <v>0.9</v>
      </c>
      <c r="Q90" s="37"/>
      <c r="S90" s="14" t="str">
        <f t="shared" si="3"/>
        <v>Calculated</v>
      </c>
      <c r="T90" s="1"/>
      <c r="U90" s="15"/>
      <c r="V90" s="49"/>
      <c r="W90" s="14" t="s">
        <v>1252</v>
      </c>
      <c r="AB90"/>
      <c r="AC90"/>
      <c r="AD90"/>
      <c r="AE90"/>
      <c r="AG90" s="20" t="s">
        <v>1376</v>
      </c>
    </row>
    <row r="91" spans="2:33" x14ac:dyDescent="0.25">
      <c r="B91" s="27" t="s">
        <v>847</v>
      </c>
      <c r="C91" s="27" t="s">
        <v>31</v>
      </c>
      <c r="D91" s="13" t="str">
        <f t="shared" si="2"/>
        <v>Custom</v>
      </c>
      <c r="E91" s="29" t="s">
        <v>1</v>
      </c>
      <c r="F91" s="30" t="s">
        <v>1221</v>
      </c>
      <c r="G91" s="41"/>
      <c r="H91" s="41"/>
      <c r="I91" s="41"/>
      <c r="J91" s="32">
        <v>0</v>
      </c>
      <c r="K91" s="33">
        <v>1</v>
      </c>
      <c r="L91" s="34">
        <v>15</v>
      </c>
      <c r="M91" s="39">
        <v>0.5</v>
      </c>
      <c r="N91" s="36"/>
      <c r="O91" s="37"/>
      <c r="P91" s="37">
        <v>0.9</v>
      </c>
      <c r="Q91" s="37"/>
      <c r="S91" s="14" t="str">
        <f t="shared" si="3"/>
        <v>Calculated</v>
      </c>
      <c r="T91" s="1"/>
      <c r="U91" s="15"/>
      <c r="V91" s="49"/>
      <c r="W91" s="14" t="s">
        <v>1252</v>
      </c>
      <c r="AB91"/>
      <c r="AC91"/>
      <c r="AD91"/>
      <c r="AE91"/>
      <c r="AG91" s="20" t="s">
        <v>1377</v>
      </c>
    </row>
    <row r="92" spans="2:33" x14ac:dyDescent="0.25">
      <c r="B92" s="27" t="s">
        <v>848</v>
      </c>
      <c r="C92" s="27" t="s">
        <v>31</v>
      </c>
      <c r="D92" s="13" t="str">
        <f t="shared" si="2"/>
        <v>Custom</v>
      </c>
      <c r="E92" s="29" t="s">
        <v>1</v>
      </c>
      <c r="F92" s="30"/>
      <c r="G92" s="41"/>
      <c r="H92" s="41"/>
      <c r="I92" s="41"/>
      <c r="J92" s="32">
        <v>0</v>
      </c>
      <c r="K92" s="33">
        <v>1</v>
      </c>
      <c r="L92" s="34">
        <v>5</v>
      </c>
      <c r="M92" s="39">
        <v>0.5</v>
      </c>
      <c r="N92" s="36"/>
      <c r="O92" s="37"/>
      <c r="P92" s="37">
        <v>0.9</v>
      </c>
      <c r="Q92" s="37"/>
      <c r="S92" s="14" t="str">
        <f t="shared" si="3"/>
        <v>Calculated</v>
      </c>
      <c r="T92" s="1"/>
      <c r="U92" s="15"/>
      <c r="V92" s="49"/>
      <c r="W92" s="14" t="s">
        <v>1252</v>
      </c>
      <c r="AB92"/>
      <c r="AC92"/>
      <c r="AD92"/>
      <c r="AE92"/>
      <c r="AG92" s="20" t="s">
        <v>1378</v>
      </c>
    </row>
    <row r="93" spans="2:33" x14ac:dyDescent="0.25">
      <c r="B93" s="27" t="s">
        <v>849</v>
      </c>
      <c r="C93" s="27" t="s">
        <v>31</v>
      </c>
      <c r="D93" s="13" t="str">
        <f t="shared" si="2"/>
        <v>Custom</v>
      </c>
      <c r="E93" s="29" t="s">
        <v>1</v>
      </c>
      <c r="F93" s="30"/>
      <c r="G93" s="41"/>
      <c r="H93" s="41"/>
      <c r="I93" s="41"/>
      <c r="J93" s="32">
        <v>0</v>
      </c>
      <c r="K93" s="33">
        <v>1</v>
      </c>
      <c r="L93" s="34">
        <v>20</v>
      </c>
      <c r="M93" s="39">
        <v>0.5</v>
      </c>
      <c r="N93" s="36"/>
      <c r="O93" s="37"/>
      <c r="P93" s="37">
        <v>0.9</v>
      </c>
      <c r="Q93" s="37"/>
      <c r="S93" s="14" t="str">
        <f t="shared" si="3"/>
        <v>Calculated</v>
      </c>
      <c r="T93" s="1"/>
      <c r="U93" s="15"/>
      <c r="V93" s="49"/>
      <c r="W93" s="14" t="s">
        <v>1252</v>
      </c>
      <c r="AB93"/>
      <c r="AC93"/>
      <c r="AD93"/>
      <c r="AE93"/>
      <c r="AG93" s="20" t="s">
        <v>1379</v>
      </c>
    </row>
    <row r="94" spans="2:33" x14ac:dyDescent="0.25">
      <c r="B94" s="27" t="s">
        <v>850</v>
      </c>
      <c r="C94" s="27" t="s">
        <v>31</v>
      </c>
      <c r="D94" s="13" t="str">
        <f t="shared" si="2"/>
        <v>Custom</v>
      </c>
      <c r="E94" s="29" t="s">
        <v>1</v>
      </c>
      <c r="F94" s="30" t="s">
        <v>1218</v>
      </c>
      <c r="G94" s="41"/>
      <c r="H94" s="41"/>
      <c r="I94" s="41"/>
      <c r="J94" s="32">
        <v>1</v>
      </c>
      <c r="K94" s="33">
        <v>1.9308010785175961E-3</v>
      </c>
      <c r="L94" s="34">
        <v>10</v>
      </c>
      <c r="M94" s="39">
        <v>0.6</v>
      </c>
      <c r="N94" s="36">
        <v>0.5</v>
      </c>
      <c r="O94" s="37"/>
      <c r="P94" s="37">
        <v>0.9</v>
      </c>
      <c r="Q94" s="37"/>
      <c r="S94" s="14" t="str">
        <f t="shared" si="3"/>
        <v>Calculated</v>
      </c>
      <c r="T94" s="1"/>
      <c r="U94" s="15"/>
      <c r="V94" s="49"/>
      <c r="W94" s="14" t="s">
        <v>1252</v>
      </c>
      <c r="AB94"/>
      <c r="AC94"/>
      <c r="AD94"/>
      <c r="AE94"/>
      <c r="AG94" s="20" t="s">
        <v>1380</v>
      </c>
    </row>
    <row r="95" spans="2:33" x14ac:dyDescent="0.25">
      <c r="B95" s="27" t="s">
        <v>956</v>
      </c>
      <c r="C95" s="27" t="s">
        <v>31</v>
      </c>
      <c r="D95" s="13" t="str">
        <f t="shared" si="2"/>
        <v>Custom</v>
      </c>
      <c r="E95" s="29" t="s">
        <v>1</v>
      </c>
      <c r="F95" s="30" t="s">
        <v>1215</v>
      </c>
      <c r="G95" s="41"/>
      <c r="H95" s="41"/>
      <c r="I95" s="41"/>
      <c r="J95" s="32">
        <v>1</v>
      </c>
      <c r="K95" s="33">
        <v>0</v>
      </c>
      <c r="L95" s="34">
        <v>15</v>
      </c>
      <c r="M95" s="39">
        <v>0.7</v>
      </c>
      <c r="N95" s="36"/>
      <c r="O95" s="37"/>
      <c r="P95" s="37">
        <v>0.9</v>
      </c>
      <c r="Q95" s="37"/>
      <c r="S95" s="14" t="str">
        <f t="shared" si="3"/>
        <v>Calculated</v>
      </c>
      <c r="T95" s="1"/>
      <c r="U95" s="15"/>
      <c r="V95" s="49"/>
      <c r="W95" s="14" t="s">
        <v>1252</v>
      </c>
      <c r="AB95"/>
      <c r="AC95"/>
      <c r="AD95"/>
      <c r="AE95"/>
      <c r="AG95" s="20" t="s">
        <v>1381</v>
      </c>
    </row>
    <row r="96" spans="2:33" x14ac:dyDescent="0.25">
      <c r="B96" s="27" t="s">
        <v>957</v>
      </c>
      <c r="C96" s="27" t="s">
        <v>31</v>
      </c>
      <c r="D96" s="13" t="str">
        <f t="shared" si="2"/>
        <v>Custom</v>
      </c>
      <c r="E96" s="29" t="s">
        <v>1</v>
      </c>
      <c r="F96" s="30" t="s">
        <v>1215</v>
      </c>
      <c r="G96" s="41"/>
      <c r="H96" s="41"/>
      <c r="I96" s="41"/>
      <c r="J96" s="32">
        <v>1</v>
      </c>
      <c r="K96" s="33">
        <v>0</v>
      </c>
      <c r="L96" s="34">
        <v>15</v>
      </c>
      <c r="M96" s="39">
        <v>0.7</v>
      </c>
      <c r="N96" s="36"/>
      <c r="O96" s="37"/>
      <c r="P96" s="37">
        <v>0.9</v>
      </c>
      <c r="Q96" s="37"/>
      <c r="S96" s="14" t="str">
        <f t="shared" si="3"/>
        <v>Calculated</v>
      </c>
      <c r="T96" s="1"/>
      <c r="U96" s="15"/>
      <c r="V96" s="49"/>
      <c r="W96" s="14" t="s">
        <v>1252</v>
      </c>
      <c r="AB96"/>
      <c r="AC96"/>
      <c r="AD96"/>
      <c r="AE96"/>
      <c r="AG96" s="20" t="s">
        <v>1382</v>
      </c>
    </row>
    <row r="97" spans="2:33" x14ac:dyDescent="0.25">
      <c r="B97" s="27" t="s">
        <v>958</v>
      </c>
      <c r="C97" s="27" t="s">
        <v>31</v>
      </c>
      <c r="D97" s="13" t="str">
        <f t="shared" si="2"/>
        <v>Custom</v>
      </c>
      <c r="E97" s="29" t="s">
        <v>1</v>
      </c>
      <c r="F97" s="30" t="s">
        <v>1215</v>
      </c>
      <c r="G97" s="41"/>
      <c r="H97" s="41"/>
      <c r="I97" s="41"/>
      <c r="J97" s="32">
        <v>1</v>
      </c>
      <c r="K97" s="33">
        <v>0</v>
      </c>
      <c r="L97" s="34">
        <v>15</v>
      </c>
      <c r="M97" s="39">
        <v>0.7</v>
      </c>
      <c r="N97" s="36"/>
      <c r="O97" s="37"/>
      <c r="P97" s="37">
        <v>0.9</v>
      </c>
      <c r="Q97" s="37"/>
      <c r="S97" s="14" t="str">
        <f t="shared" si="3"/>
        <v>Calculated</v>
      </c>
      <c r="T97" s="1"/>
      <c r="U97" s="15"/>
      <c r="V97" s="49"/>
      <c r="W97" s="14" t="s">
        <v>1252</v>
      </c>
      <c r="AB97"/>
      <c r="AC97"/>
      <c r="AD97"/>
      <c r="AE97"/>
      <c r="AG97" s="20" t="s">
        <v>1383</v>
      </c>
    </row>
    <row r="98" spans="2:33" x14ac:dyDescent="0.25">
      <c r="B98" s="27" t="s">
        <v>959</v>
      </c>
      <c r="C98" s="27" t="s">
        <v>31</v>
      </c>
      <c r="D98" s="13" t="str">
        <f t="shared" si="2"/>
        <v>Custom</v>
      </c>
      <c r="E98" s="29" t="s">
        <v>1</v>
      </c>
      <c r="F98" s="30" t="s">
        <v>1215</v>
      </c>
      <c r="G98" s="41"/>
      <c r="H98" s="41"/>
      <c r="I98" s="41"/>
      <c r="J98" s="32">
        <v>1</v>
      </c>
      <c r="K98" s="33">
        <v>0</v>
      </c>
      <c r="L98" s="34">
        <v>5</v>
      </c>
      <c r="M98" s="39">
        <v>0.7</v>
      </c>
      <c r="N98" s="36"/>
      <c r="O98" s="37"/>
      <c r="P98" s="37">
        <v>0.9</v>
      </c>
      <c r="Q98" s="37"/>
      <c r="S98" s="14" t="str">
        <f t="shared" si="3"/>
        <v>Calculated</v>
      </c>
      <c r="T98" s="1"/>
      <c r="U98" s="15"/>
      <c r="V98" s="49"/>
      <c r="W98" s="14" t="s">
        <v>1252</v>
      </c>
      <c r="AB98"/>
      <c r="AC98"/>
      <c r="AD98"/>
      <c r="AE98"/>
      <c r="AG98" s="20" t="s">
        <v>1384</v>
      </c>
    </row>
    <row r="99" spans="2:33" x14ac:dyDescent="0.25">
      <c r="B99" s="27" t="s">
        <v>960</v>
      </c>
      <c r="C99" s="27" t="s">
        <v>31</v>
      </c>
      <c r="D99" s="13" t="str">
        <f t="shared" si="2"/>
        <v>Custom</v>
      </c>
      <c r="E99" s="29" t="s">
        <v>1</v>
      </c>
      <c r="F99" s="30" t="s">
        <v>1216</v>
      </c>
      <c r="G99" s="41"/>
      <c r="H99" s="41"/>
      <c r="I99" s="41"/>
      <c r="J99" s="32">
        <v>1</v>
      </c>
      <c r="K99" s="33">
        <v>0</v>
      </c>
      <c r="L99" s="34">
        <v>15</v>
      </c>
      <c r="M99" s="39">
        <v>0.7</v>
      </c>
      <c r="N99" s="36"/>
      <c r="O99" s="37"/>
      <c r="P99" s="37">
        <v>0.9</v>
      </c>
      <c r="Q99" s="37"/>
      <c r="S99" s="14" t="str">
        <f t="shared" si="3"/>
        <v>Calculated</v>
      </c>
      <c r="T99" s="1"/>
      <c r="U99" s="15"/>
      <c r="V99" s="49"/>
      <c r="W99" s="14" t="s">
        <v>1252</v>
      </c>
      <c r="AB99"/>
      <c r="AC99"/>
      <c r="AD99"/>
      <c r="AE99"/>
      <c r="AG99" s="20" t="s">
        <v>1385</v>
      </c>
    </row>
    <row r="100" spans="2:33" x14ac:dyDescent="0.25">
      <c r="B100" s="27" t="s">
        <v>961</v>
      </c>
      <c r="C100" s="27" t="s">
        <v>31</v>
      </c>
      <c r="D100" s="13" t="str">
        <f t="shared" si="2"/>
        <v>Custom</v>
      </c>
      <c r="E100" s="29" t="s">
        <v>1</v>
      </c>
      <c r="F100" s="30" t="s">
        <v>1216</v>
      </c>
      <c r="G100" s="41"/>
      <c r="H100" s="41"/>
      <c r="I100" s="41"/>
      <c r="J100" s="32">
        <v>1</v>
      </c>
      <c r="K100" s="33">
        <v>0</v>
      </c>
      <c r="L100" s="34">
        <v>3.1446540880503147</v>
      </c>
      <c r="M100" s="39">
        <v>0.7</v>
      </c>
      <c r="N100" s="36"/>
      <c r="O100" s="37"/>
      <c r="P100" s="37">
        <v>0.9</v>
      </c>
      <c r="Q100" s="37"/>
      <c r="S100" s="14" t="str">
        <f t="shared" si="3"/>
        <v>Calculated</v>
      </c>
      <c r="T100" s="1"/>
      <c r="U100" s="15"/>
      <c r="V100" s="49"/>
      <c r="W100" s="14" t="s">
        <v>1252</v>
      </c>
      <c r="AB100"/>
      <c r="AC100"/>
      <c r="AD100"/>
      <c r="AE100"/>
      <c r="AG100" s="20" t="s">
        <v>521</v>
      </c>
    </row>
    <row r="101" spans="2:33" x14ac:dyDescent="0.25">
      <c r="B101" s="27" t="s">
        <v>962</v>
      </c>
      <c r="C101" s="27" t="s">
        <v>31</v>
      </c>
      <c r="D101" s="13" t="str">
        <f t="shared" si="2"/>
        <v>Custom</v>
      </c>
      <c r="E101" s="29" t="s">
        <v>1</v>
      </c>
      <c r="F101" s="30" t="s">
        <v>1217</v>
      </c>
      <c r="G101" s="41"/>
      <c r="H101" s="41"/>
      <c r="I101" s="41"/>
      <c r="J101" s="32">
        <v>1</v>
      </c>
      <c r="K101" s="33">
        <v>0</v>
      </c>
      <c r="L101" s="34">
        <v>15</v>
      </c>
      <c r="M101" s="39">
        <v>0.7</v>
      </c>
      <c r="N101" s="36"/>
      <c r="O101" s="37"/>
      <c r="P101" s="37">
        <v>0.9</v>
      </c>
      <c r="Q101" s="37"/>
      <c r="S101" s="14" t="str">
        <f t="shared" si="3"/>
        <v>Calculated</v>
      </c>
      <c r="T101" s="1"/>
      <c r="U101" s="15"/>
      <c r="V101" s="49"/>
      <c r="W101" s="14" t="s">
        <v>1252</v>
      </c>
      <c r="AB101"/>
      <c r="AC101"/>
      <c r="AD101"/>
      <c r="AE101"/>
      <c r="AG101" s="20" t="s">
        <v>523</v>
      </c>
    </row>
    <row r="102" spans="2:33" x14ac:dyDescent="0.25">
      <c r="B102" s="27" t="s">
        <v>963</v>
      </c>
      <c r="C102" s="27" t="s">
        <v>31</v>
      </c>
      <c r="D102" s="13" t="str">
        <f t="shared" si="2"/>
        <v>Custom</v>
      </c>
      <c r="E102" s="29" t="s">
        <v>1</v>
      </c>
      <c r="F102" s="30" t="s">
        <v>1217</v>
      </c>
      <c r="G102" s="41"/>
      <c r="H102" s="41"/>
      <c r="I102" s="41"/>
      <c r="J102" s="32">
        <v>1</v>
      </c>
      <c r="K102" s="33">
        <v>4.209553159823433E-4</v>
      </c>
      <c r="L102" s="34">
        <v>6.666666666666667</v>
      </c>
      <c r="M102" s="39">
        <v>0.7</v>
      </c>
      <c r="N102" s="36">
        <v>0.5</v>
      </c>
      <c r="O102" s="37"/>
      <c r="P102" s="37">
        <v>0.9</v>
      </c>
      <c r="Q102" s="37"/>
      <c r="S102" s="14" t="str">
        <f t="shared" si="3"/>
        <v>Calculated</v>
      </c>
      <c r="T102" s="1"/>
      <c r="U102" s="15"/>
      <c r="V102" s="49"/>
      <c r="W102" s="14" t="s">
        <v>1252</v>
      </c>
      <c r="AB102"/>
      <c r="AC102"/>
      <c r="AD102"/>
      <c r="AE102"/>
      <c r="AG102" s="20" t="s">
        <v>1386</v>
      </c>
    </row>
    <row r="103" spans="2:33" x14ac:dyDescent="0.25">
      <c r="B103" s="27" t="s">
        <v>964</v>
      </c>
      <c r="C103" s="27" t="s">
        <v>31</v>
      </c>
      <c r="D103" s="13" t="str">
        <f t="shared" si="2"/>
        <v>Custom</v>
      </c>
      <c r="E103" s="29" t="s">
        <v>1</v>
      </c>
      <c r="F103" s="30" t="s">
        <v>1217</v>
      </c>
      <c r="G103" s="41"/>
      <c r="H103" s="41"/>
      <c r="I103" s="41"/>
      <c r="J103" s="32">
        <v>1</v>
      </c>
      <c r="K103" s="33">
        <v>1.7541005800252361E-3</v>
      </c>
      <c r="L103" s="34">
        <v>10</v>
      </c>
      <c r="M103" s="39">
        <v>0.7</v>
      </c>
      <c r="N103" s="36">
        <v>0.5</v>
      </c>
      <c r="O103" s="37"/>
      <c r="P103" s="37">
        <v>0.9</v>
      </c>
      <c r="Q103" s="37"/>
      <c r="S103" s="14" t="str">
        <f t="shared" si="3"/>
        <v>Calculated</v>
      </c>
      <c r="T103" s="1"/>
      <c r="U103" s="15"/>
      <c r="V103" s="49"/>
      <c r="W103" s="14" t="s">
        <v>1252</v>
      </c>
      <c r="AB103"/>
      <c r="AC103"/>
      <c r="AD103"/>
      <c r="AE103"/>
      <c r="AG103" s="20" t="s">
        <v>1387</v>
      </c>
    </row>
    <row r="104" spans="2:33" x14ac:dyDescent="0.25">
      <c r="B104" s="27" t="s">
        <v>965</v>
      </c>
      <c r="C104" s="27" t="s">
        <v>31</v>
      </c>
      <c r="D104" s="13" t="str">
        <f t="shared" si="2"/>
        <v>Custom</v>
      </c>
      <c r="E104" s="29" t="s">
        <v>1</v>
      </c>
      <c r="F104" s="30" t="s">
        <v>1218</v>
      </c>
      <c r="G104" s="41"/>
      <c r="H104" s="41"/>
      <c r="I104" s="41"/>
      <c r="J104" s="32">
        <v>1</v>
      </c>
      <c r="K104" s="33">
        <v>0</v>
      </c>
      <c r="L104" s="34">
        <v>10</v>
      </c>
      <c r="M104" s="39">
        <v>0.7</v>
      </c>
      <c r="N104" s="36"/>
      <c r="O104" s="37"/>
      <c r="P104" s="37">
        <v>0.9</v>
      </c>
      <c r="Q104" s="37"/>
      <c r="S104" s="14" t="str">
        <f t="shared" si="3"/>
        <v>Calculated</v>
      </c>
      <c r="T104" s="1"/>
      <c r="U104" s="15"/>
      <c r="V104" s="49"/>
      <c r="W104" s="14" t="s">
        <v>1252</v>
      </c>
      <c r="AB104"/>
      <c r="AC104"/>
      <c r="AD104"/>
      <c r="AE104"/>
      <c r="AG104" s="20" t="s">
        <v>1388</v>
      </c>
    </row>
    <row r="105" spans="2:33" x14ac:dyDescent="0.25">
      <c r="B105" s="27" t="s">
        <v>966</v>
      </c>
      <c r="C105" s="27" t="s">
        <v>31</v>
      </c>
      <c r="D105" s="13" t="str">
        <f t="shared" si="2"/>
        <v>Custom</v>
      </c>
      <c r="E105" s="29" t="s">
        <v>1</v>
      </c>
      <c r="F105" s="30" t="s">
        <v>1217</v>
      </c>
      <c r="G105" s="41"/>
      <c r="H105" s="41"/>
      <c r="I105" s="41"/>
      <c r="J105" s="32">
        <v>1</v>
      </c>
      <c r="K105" s="33">
        <v>1.1264010549649199E-2</v>
      </c>
      <c r="L105" s="34">
        <v>11</v>
      </c>
      <c r="M105" s="39">
        <v>0.7</v>
      </c>
      <c r="N105" s="36">
        <v>0.5</v>
      </c>
      <c r="O105" s="37"/>
      <c r="P105" s="37">
        <v>0.9</v>
      </c>
      <c r="Q105" s="37"/>
      <c r="S105" s="14" t="str">
        <f t="shared" si="3"/>
        <v>Calculated</v>
      </c>
      <c r="T105" s="1"/>
      <c r="U105" s="15"/>
      <c r="V105" s="49"/>
      <c r="W105" s="14" t="s">
        <v>1252</v>
      </c>
      <c r="AB105"/>
      <c r="AC105"/>
      <c r="AD105"/>
      <c r="AE105"/>
      <c r="AG105" s="20" t="s">
        <v>1389</v>
      </c>
    </row>
    <row r="106" spans="2:33" x14ac:dyDescent="0.25">
      <c r="B106" s="27" t="s">
        <v>967</v>
      </c>
      <c r="C106" s="27" t="s">
        <v>31</v>
      </c>
      <c r="D106" s="13" t="str">
        <f t="shared" si="2"/>
        <v>Custom</v>
      </c>
      <c r="E106" s="29" t="s">
        <v>1</v>
      </c>
      <c r="F106" s="30" t="s">
        <v>1217</v>
      </c>
      <c r="G106" s="41"/>
      <c r="H106" s="41"/>
      <c r="I106" s="41"/>
      <c r="J106" s="32">
        <v>1</v>
      </c>
      <c r="K106" s="33">
        <v>1.3509424649270419E-2</v>
      </c>
      <c r="L106" s="34">
        <v>15</v>
      </c>
      <c r="M106" s="39">
        <v>0.7</v>
      </c>
      <c r="N106" s="36">
        <v>0.5</v>
      </c>
      <c r="O106" s="37"/>
      <c r="P106" s="37">
        <v>0.9</v>
      </c>
      <c r="Q106" s="37"/>
      <c r="S106" s="14" t="str">
        <f t="shared" si="3"/>
        <v>Calculated</v>
      </c>
      <c r="T106" s="1"/>
      <c r="U106" s="15"/>
      <c r="V106" s="49"/>
      <c r="W106" s="14" t="s">
        <v>1252</v>
      </c>
      <c r="AB106"/>
      <c r="AC106"/>
      <c r="AD106"/>
      <c r="AE106"/>
      <c r="AG106" s="20" t="s">
        <v>1390</v>
      </c>
    </row>
    <row r="107" spans="2:33" x14ac:dyDescent="0.25">
      <c r="B107" s="27" t="s">
        <v>968</v>
      </c>
      <c r="C107" s="27" t="s">
        <v>31</v>
      </c>
      <c r="D107" s="13" t="str">
        <f t="shared" si="2"/>
        <v>Custom</v>
      </c>
      <c r="E107" s="29" t="s">
        <v>1</v>
      </c>
      <c r="F107" s="30" t="s">
        <v>1217</v>
      </c>
      <c r="G107" s="41"/>
      <c r="H107" s="41"/>
      <c r="I107" s="41"/>
      <c r="J107" s="32">
        <v>1</v>
      </c>
      <c r="K107" s="33">
        <v>7.4151434848024203E-3</v>
      </c>
      <c r="L107" s="34">
        <v>5</v>
      </c>
      <c r="M107" s="39">
        <v>0.7</v>
      </c>
      <c r="N107" s="36">
        <v>0.5</v>
      </c>
      <c r="O107" s="37"/>
      <c r="P107" s="37">
        <v>0.9</v>
      </c>
      <c r="Q107" s="37"/>
      <c r="S107" s="14" t="str">
        <f t="shared" si="3"/>
        <v>Calculated</v>
      </c>
      <c r="T107" s="1"/>
      <c r="U107" s="15"/>
      <c r="V107" s="49"/>
      <c r="W107" s="14" t="s">
        <v>1252</v>
      </c>
      <c r="AB107"/>
      <c r="AC107"/>
      <c r="AD107"/>
      <c r="AE107"/>
      <c r="AG107" s="20" t="s">
        <v>1391</v>
      </c>
    </row>
    <row r="108" spans="2:33" x14ac:dyDescent="0.25">
      <c r="B108" s="27" t="s">
        <v>969</v>
      </c>
      <c r="C108" s="27" t="s">
        <v>31</v>
      </c>
      <c r="D108" s="13" t="str">
        <f t="shared" si="2"/>
        <v>Custom</v>
      </c>
      <c r="E108" s="29" t="s">
        <v>1</v>
      </c>
      <c r="F108" s="30" t="s">
        <v>1219</v>
      </c>
      <c r="G108" s="41"/>
      <c r="H108" s="41"/>
      <c r="I108" s="41"/>
      <c r="J108" s="32">
        <v>1</v>
      </c>
      <c r="K108" s="33">
        <v>0</v>
      </c>
      <c r="L108" s="34">
        <v>15</v>
      </c>
      <c r="M108" s="39">
        <v>0.7</v>
      </c>
      <c r="N108" s="36"/>
      <c r="O108" s="37"/>
      <c r="P108" s="37">
        <v>0.9</v>
      </c>
      <c r="Q108" s="37"/>
      <c r="S108" s="14" t="str">
        <f t="shared" si="3"/>
        <v>Calculated</v>
      </c>
      <c r="T108" s="1"/>
      <c r="U108" s="15"/>
      <c r="V108" s="49"/>
      <c r="W108" s="14" t="s">
        <v>1252</v>
      </c>
      <c r="AB108"/>
      <c r="AC108"/>
      <c r="AD108"/>
      <c r="AE108"/>
      <c r="AG108" s="20" t="s">
        <v>1392</v>
      </c>
    </row>
    <row r="109" spans="2:33" x14ac:dyDescent="0.25">
      <c r="B109" s="27" t="s">
        <v>970</v>
      </c>
      <c r="C109" s="27" t="s">
        <v>31</v>
      </c>
      <c r="D109" s="13" t="str">
        <f t="shared" si="2"/>
        <v>Custom</v>
      </c>
      <c r="E109" s="29" t="s">
        <v>1</v>
      </c>
      <c r="F109" s="30" t="s">
        <v>1219</v>
      </c>
      <c r="G109" s="41"/>
      <c r="H109" s="41"/>
      <c r="I109" s="41"/>
      <c r="J109" s="32">
        <v>1</v>
      </c>
      <c r="K109" s="33">
        <v>0</v>
      </c>
      <c r="L109" s="34">
        <v>11</v>
      </c>
      <c r="M109" s="39">
        <v>0.7</v>
      </c>
      <c r="N109" s="36"/>
      <c r="O109" s="37"/>
      <c r="P109" s="37">
        <v>0.9</v>
      </c>
      <c r="Q109" s="37"/>
      <c r="S109" s="14" t="str">
        <f t="shared" si="3"/>
        <v>Calculated</v>
      </c>
      <c r="T109" s="1"/>
      <c r="U109" s="15"/>
      <c r="V109" s="49"/>
      <c r="W109" s="14" t="s">
        <v>1252</v>
      </c>
      <c r="AB109"/>
      <c r="AC109"/>
      <c r="AD109"/>
      <c r="AE109"/>
      <c r="AG109" s="20" t="s">
        <v>1393</v>
      </c>
    </row>
    <row r="110" spans="2:33" x14ac:dyDescent="0.25">
      <c r="B110" s="27" t="s">
        <v>971</v>
      </c>
      <c r="C110" s="27" t="s">
        <v>31</v>
      </c>
      <c r="D110" s="13" t="str">
        <f t="shared" si="2"/>
        <v>Custom</v>
      </c>
      <c r="E110" s="29" t="s">
        <v>1</v>
      </c>
      <c r="F110" s="30" t="s">
        <v>1219</v>
      </c>
      <c r="G110" s="41"/>
      <c r="H110" s="41"/>
      <c r="I110" s="41"/>
      <c r="J110" s="32">
        <v>1</v>
      </c>
      <c r="K110" s="33">
        <v>1.2306597665299888E-6</v>
      </c>
      <c r="L110" s="34">
        <v>5</v>
      </c>
      <c r="M110" s="39">
        <v>0.7</v>
      </c>
      <c r="N110" s="36">
        <v>0.5</v>
      </c>
      <c r="O110" s="37"/>
      <c r="P110" s="37">
        <v>0.9</v>
      </c>
      <c r="Q110" s="37"/>
      <c r="S110" s="14" t="str">
        <f t="shared" si="3"/>
        <v>Calculated</v>
      </c>
      <c r="T110" s="1"/>
      <c r="U110" s="15"/>
      <c r="V110" s="49"/>
      <c r="W110" s="14" t="s">
        <v>1252</v>
      </c>
      <c r="AB110"/>
      <c r="AC110"/>
      <c r="AD110"/>
      <c r="AE110"/>
      <c r="AG110" s="20" t="s">
        <v>1394</v>
      </c>
    </row>
    <row r="111" spans="2:33" x14ac:dyDescent="0.25">
      <c r="B111" s="27" t="s">
        <v>972</v>
      </c>
      <c r="C111" s="27" t="s">
        <v>31</v>
      </c>
      <c r="D111" s="13" t="str">
        <f t="shared" si="2"/>
        <v>Custom</v>
      </c>
      <c r="E111" s="29" t="s">
        <v>1</v>
      </c>
      <c r="F111" s="30" t="s">
        <v>1220</v>
      </c>
      <c r="G111" s="41"/>
      <c r="H111" s="41"/>
      <c r="I111" s="41"/>
      <c r="J111" s="32">
        <v>1</v>
      </c>
      <c r="K111" s="33">
        <v>4.4867000721949228E-4</v>
      </c>
      <c r="L111" s="34">
        <v>15</v>
      </c>
      <c r="M111" s="39">
        <v>0.7</v>
      </c>
      <c r="N111" s="36">
        <v>0.5</v>
      </c>
      <c r="O111" s="37"/>
      <c r="P111" s="37">
        <v>0.9</v>
      </c>
      <c r="Q111" s="37"/>
      <c r="S111" s="14" t="str">
        <f t="shared" si="3"/>
        <v>Calculated</v>
      </c>
      <c r="T111" s="1"/>
      <c r="U111" s="15"/>
      <c r="V111" s="49"/>
      <c r="W111" s="14" t="s">
        <v>1252</v>
      </c>
      <c r="AB111"/>
      <c r="AC111"/>
      <c r="AD111"/>
      <c r="AE111"/>
      <c r="AG111" s="20" t="s">
        <v>1395</v>
      </c>
    </row>
    <row r="112" spans="2:33" x14ac:dyDescent="0.25">
      <c r="B112" s="27" t="s">
        <v>973</v>
      </c>
      <c r="C112" s="27" t="s">
        <v>31</v>
      </c>
      <c r="D112" s="13" t="str">
        <f t="shared" si="2"/>
        <v>Custom</v>
      </c>
      <c r="E112" s="29" t="s">
        <v>1</v>
      </c>
      <c r="F112" s="30" t="s">
        <v>1216</v>
      </c>
      <c r="G112" s="41"/>
      <c r="H112" s="41"/>
      <c r="I112" s="41"/>
      <c r="J112" s="32">
        <v>1</v>
      </c>
      <c r="K112" s="33">
        <v>1.2907790561995628E-5</v>
      </c>
      <c r="L112" s="34">
        <v>2.0964360587002098</v>
      </c>
      <c r="M112" s="39">
        <v>0.7</v>
      </c>
      <c r="N112" s="36">
        <v>0.5</v>
      </c>
      <c r="O112" s="37"/>
      <c r="P112" s="37">
        <v>0.9</v>
      </c>
      <c r="Q112" s="37"/>
      <c r="S112" s="14" t="str">
        <f t="shared" si="3"/>
        <v>Calculated</v>
      </c>
      <c r="T112" s="1"/>
      <c r="U112" s="15"/>
      <c r="V112" s="49"/>
      <c r="W112" s="14" t="s">
        <v>1252</v>
      </c>
      <c r="AB112"/>
      <c r="AC112"/>
      <c r="AD112"/>
      <c r="AE112"/>
      <c r="AG112" s="20" t="s">
        <v>1396</v>
      </c>
    </row>
    <row r="113" spans="2:33" x14ac:dyDescent="0.25">
      <c r="B113" s="27" t="s">
        <v>974</v>
      </c>
      <c r="C113" s="27" t="s">
        <v>31</v>
      </c>
      <c r="D113" s="13" t="str">
        <f t="shared" si="2"/>
        <v>Custom</v>
      </c>
      <c r="E113" s="29" t="s">
        <v>1</v>
      </c>
      <c r="F113" s="30" t="s">
        <v>1216</v>
      </c>
      <c r="G113" s="41"/>
      <c r="H113" s="41"/>
      <c r="I113" s="41"/>
      <c r="J113" s="32">
        <v>1</v>
      </c>
      <c r="K113" s="33">
        <v>0</v>
      </c>
      <c r="L113" s="34">
        <v>15</v>
      </c>
      <c r="M113" s="39">
        <v>0.7</v>
      </c>
      <c r="N113" s="36"/>
      <c r="O113" s="37"/>
      <c r="P113" s="37">
        <v>0.9</v>
      </c>
      <c r="Q113" s="37"/>
      <c r="S113" s="14" t="str">
        <f t="shared" si="3"/>
        <v>Calculated</v>
      </c>
      <c r="T113" s="1"/>
      <c r="U113" s="15"/>
      <c r="V113" s="49"/>
      <c r="W113" s="14" t="s">
        <v>1252</v>
      </c>
      <c r="AB113"/>
      <c r="AC113"/>
      <c r="AD113"/>
      <c r="AE113"/>
      <c r="AG113" s="20" t="s">
        <v>1397</v>
      </c>
    </row>
    <row r="114" spans="2:33" x14ac:dyDescent="0.25">
      <c r="B114" s="27" t="s">
        <v>975</v>
      </c>
      <c r="C114" s="27" t="s">
        <v>31</v>
      </c>
      <c r="D114" s="13" t="str">
        <f t="shared" si="2"/>
        <v>Custom</v>
      </c>
      <c r="E114" s="29" t="s">
        <v>1</v>
      </c>
      <c r="F114" s="30" t="s">
        <v>1216</v>
      </c>
      <c r="G114" s="41"/>
      <c r="H114" s="41"/>
      <c r="I114" s="41"/>
      <c r="J114" s="32">
        <v>1</v>
      </c>
      <c r="K114" s="33">
        <v>0</v>
      </c>
      <c r="L114" s="34">
        <v>3</v>
      </c>
      <c r="M114" s="39">
        <v>0.7</v>
      </c>
      <c r="N114" s="36"/>
      <c r="O114" s="37"/>
      <c r="P114" s="37">
        <v>0.9</v>
      </c>
      <c r="Q114" s="37"/>
      <c r="S114" s="14" t="str">
        <f t="shared" si="3"/>
        <v>Calculated</v>
      </c>
      <c r="T114" s="1"/>
      <c r="U114" s="15"/>
      <c r="V114" s="49"/>
      <c r="W114" s="14" t="s">
        <v>1252</v>
      </c>
      <c r="AB114"/>
      <c r="AC114"/>
      <c r="AD114"/>
      <c r="AE114"/>
      <c r="AG114" s="20" t="s">
        <v>1398</v>
      </c>
    </row>
    <row r="115" spans="2:33" x14ac:dyDescent="0.25">
      <c r="B115" s="27" t="s">
        <v>976</v>
      </c>
      <c r="C115" s="27" t="s">
        <v>31</v>
      </c>
      <c r="D115" s="13" t="str">
        <f t="shared" si="2"/>
        <v>Custom</v>
      </c>
      <c r="E115" s="29" t="s">
        <v>0</v>
      </c>
      <c r="F115" s="30" t="s">
        <v>1216</v>
      </c>
      <c r="G115" s="41"/>
      <c r="H115" s="41"/>
      <c r="I115" s="41"/>
      <c r="J115" s="32">
        <v>1</v>
      </c>
      <c r="K115" s="33">
        <v>0</v>
      </c>
      <c r="L115" s="34">
        <v>8</v>
      </c>
      <c r="M115" s="39">
        <v>0.7</v>
      </c>
      <c r="N115" s="36"/>
      <c r="O115" s="37"/>
      <c r="P115" s="37">
        <v>0.9</v>
      </c>
      <c r="Q115" s="37"/>
      <c r="S115" s="14" t="str">
        <f t="shared" si="3"/>
        <v>Calculated</v>
      </c>
      <c r="T115" s="1"/>
      <c r="U115" s="15"/>
      <c r="V115" s="49"/>
      <c r="W115" s="14" t="s">
        <v>1252</v>
      </c>
      <c r="AB115"/>
      <c r="AC115"/>
      <c r="AD115"/>
      <c r="AE115"/>
      <c r="AG115" s="20" t="s">
        <v>1399</v>
      </c>
    </row>
    <row r="116" spans="2:33" x14ac:dyDescent="0.25">
      <c r="B116" s="27" t="s">
        <v>977</v>
      </c>
      <c r="C116" s="27" t="s">
        <v>31</v>
      </c>
      <c r="D116" s="13" t="str">
        <f t="shared" si="2"/>
        <v>Custom</v>
      </c>
      <c r="E116" s="29" t="s">
        <v>1</v>
      </c>
      <c r="F116" s="30" t="s">
        <v>1216</v>
      </c>
      <c r="G116" s="41"/>
      <c r="H116" s="41"/>
      <c r="I116" s="41"/>
      <c r="J116" s="32">
        <v>1</v>
      </c>
      <c r="K116" s="33">
        <v>0</v>
      </c>
      <c r="L116" s="34">
        <v>5</v>
      </c>
      <c r="M116" s="39">
        <v>0.7</v>
      </c>
      <c r="N116" s="36"/>
      <c r="O116" s="37"/>
      <c r="P116" s="37">
        <v>0.9</v>
      </c>
      <c r="Q116" s="37"/>
      <c r="S116" s="14" t="str">
        <f t="shared" si="3"/>
        <v>Calculated</v>
      </c>
      <c r="T116" s="1"/>
      <c r="U116" s="15"/>
      <c r="V116" s="49"/>
      <c r="W116" s="14" t="s">
        <v>1252</v>
      </c>
      <c r="AB116"/>
      <c r="AC116"/>
      <c r="AD116"/>
      <c r="AE116"/>
      <c r="AG116" s="20" t="s">
        <v>1400</v>
      </c>
    </row>
    <row r="117" spans="2:33" x14ac:dyDescent="0.25">
      <c r="B117" s="27" t="s">
        <v>978</v>
      </c>
      <c r="C117" s="27" t="s">
        <v>31</v>
      </c>
      <c r="D117" s="13" t="str">
        <f t="shared" si="2"/>
        <v>Custom</v>
      </c>
      <c r="E117" s="29" t="s">
        <v>1</v>
      </c>
      <c r="F117" s="30" t="s">
        <v>1215</v>
      </c>
      <c r="G117" s="41"/>
      <c r="H117" s="41"/>
      <c r="I117" s="41"/>
      <c r="J117" s="32">
        <v>1</v>
      </c>
      <c r="K117" s="33">
        <v>0</v>
      </c>
      <c r="L117" s="34">
        <v>15</v>
      </c>
      <c r="M117" s="39">
        <v>0.7</v>
      </c>
      <c r="N117" s="36"/>
      <c r="O117" s="37"/>
      <c r="P117" s="37">
        <v>0.9</v>
      </c>
      <c r="Q117" s="37"/>
      <c r="S117" s="14" t="str">
        <f t="shared" si="3"/>
        <v>Calculated</v>
      </c>
      <c r="T117" s="1"/>
      <c r="U117" s="15"/>
      <c r="V117" s="49"/>
      <c r="W117" s="14" t="s">
        <v>1252</v>
      </c>
      <c r="AB117"/>
      <c r="AC117"/>
      <c r="AD117"/>
      <c r="AE117"/>
      <c r="AG117" s="20" t="s">
        <v>1401</v>
      </c>
    </row>
    <row r="118" spans="2:33" x14ac:dyDescent="0.25">
      <c r="B118" s="27" t="s">
        <v>979</v>
      </c>
      <c r="C118" s="27" t="s">
        <v>31</v>
      </c>
      <c r="D118" s="13" t="str">
        <f t="shared" si="2"/>
        <v>Custom</v>
      </c>
      <c r="E118" s="29" t="s">
        <v>1</v>
      </c>
      <c r="F118" s="30" t="s">
        <v>1215</v>
      </c>
      <c r="G118" s="41"/>
      <c r="H118" s="41"/>
      <c r="I118" s="41"/>
      <c r="J118" s="32">
        <v>1</v>
      </c>
      <c r="K118" s="33">
        <v>0</v>
      </c>
      <c r="L118" s="34">
        <v>8</v>
      </c>
      <c r="M118" s="39">
        <v>0.7</v>
      </c>
      <c r="N118" s="36"/>
      <c r="O118" s="37"/>
      <c r="P118" s="37">
        <v>0.9</v>
      </c>
      <c r="Q118" s="37"/>
      <c r="S118" s="14" t="str">
        <f t="shared" si="3"/>
        <v>Calculated</v>
      </c>
      <c r="T118" s="1"/>
      <c r="U118" s="15"/>
      <c r="V118" s="49"/>
      <c r="W118" s="14" t="s">
        <v>1252</v>
      </c>
      <c r="AB118"/>
      <c r="AC118"/>
      <c r="AD118"/>
      <c r="AE118"/>
      <c r="AG118" s="20" t="s">
        <v>1402</v>
      </c>
    </row>
    <row r="119" spans="2:33" x14ac:dyDescent="0.25">
      <c r="B119" s="27" t="s">
        <v>980</v>
      </c>
      <c r="C119" s="27" t="s">
        <v>31</v>
      </c>
      <c r="D119" s="13" t="str">
        <f t="shared" si="2"/>
        <v>Custom</v>
      </c>
      <c r="E119" s="29" t="s">
        <v>1</v>
      </c>
      <c r="F119" s="30" t="s">
        <v>1221</v>
      </c>
      <c r="G119" s="41"/>
      <c r="H119" s="41"/>
      <c r="I119" s="41"/>
      <c r="J119" s="32">
        <v>0</v>
      </c>
      <c r="K119" s="33">
        <v>1</v>
      </c>
      <c r="L119" s="34">
        <v>15</v>
      </c>
      <c r="M119" s="39">
        <v>0.7</v>
      </c>
      <c r="N119" s="36"/>
      <c r="O119" s="37"/>
      <c r="P119" s="37">
        <v>0.9</v>
      </c>
      <c r="Q119" s="37"/>
      <c r="S119" s="14" t="str">
        <f t="shared" si="3"/>
        <v>Calculated</v>
      </c>
      <c r="T119" s="1"/>
      <c r="U119" s="15"/>
      <c r="V119" s="49"/>
      <c r="W119" s="14" t="s">
        <v>1252</v>
      </c>
      <c r="AB119"/>
      <c r="AC119"/>
      <c r="AD119"/>
      <c r="AE119"/>
      <c r="AG119" s="20" t="s">
        <v>1403</v>
      </c>
    </row>
    <row r="120" spans="2:33" x14ac:dyDescent="0.25">
      <c r="B120" s="27" t="s">
        <v>981</v>
      </c>
      <c r="C120" s="27" t="s">
        <v>31</v>
      </c>
      <c r="D120" s="13" t="str">
        <f t="shared" si="2"/>
        <v>Custom</v>
      </c>
      <c r="E120" s="29" t="s">
        <v>1</v>
      </c>
      <c r="F120" s="30"/>
      <c r="G120" s="41"/>
      <c r="H120" s="41"/>
      <c r="I120" s="41"/>
      <c r="J120" s="32">
        <v>0</v>
      </c>
      <c r="K120" s="33">
        <v>1</v>
      </c>
      <c r="L120" s="34">
        <v>5</v>
      </c>
      <c r="M120" s="39">
        <v>0.7</v>
      </c>
      <c r="N120" s="36"/>
      <c r="O120" s="37"/>
      <c r="P120" s="37">
        <v>0.9</v>
      </c>
      <c r="Q120" s="37"/>
      <c r="S120" s="14" t="str">
        <f t="shared" si="3"/>
        <v>Calculated</v>
      </c>
      <c r="T120" s="1"/>
      <c r="U120" s="15"/>
      <c r="V120" s="49"/>
      <c r="W120" s="14" t="s">
        <v>1252</v>
      </c>
      <c r="AB120"/>
      <c r="AC120"/>
      <c r="AD120"/>
      <c r="AE120"/>
      <c r="AG120" s="20" t="s">
        <v>1404</v>
      </c>
    </row>
    <row r="121" spans="2:33" x14ac:dyDescent="0.25">
      <c r="B121" s="27" t="s">
        <v>982</v>
      </c>
      <c r="C121" s="27" t="s">
        <v>31</v>
      </c>
      <c r="D121" s="13" t="str">
        <f t="shared" si="2"/>
        <v>Custom</v>
      </c>
      <c r="E121" s="29" t="s">
        <v>1</v>
      </c>
      <c r="F121" s="30"/>
      <c r="G121" s="41"/>
      <c r="H121" s="41"/>
      <c r="I121" s="41"/>
      <c r="J121" s="32">
        <v>0</v>
      </c>
      <c r="K121" s="33">
        <v>1</v>
      </c>
      <c r="L121" s="34">
        <v>20</v>
      </c>
      <c r="M121" s="39">
        <v>0.7</v>
      </c>
      <c r="N121" s="36"/>
      <c r="O121" s="37"/>
      <c r="P121" s="37">
        <v>0.9</v>
      </c>
      <c r="Q121" s="37"/>
      <c r="S121" s="14" t="str">
        <f t="shared" si="3"/>
        <v>Calculated</v>
      </c>
      <c r="T121" s="1"/>
      <c r="U121" s="15"/>
      <c r="V121" s="49"/>
      <c r="W121" s="14" t="s">
        <v>1252</v>
      </c>
      <c r="AB121"/>
      <c r="AC121"/>
      <c r="AD121"/>
      <c r="AE121"/>
      <c r="AG121" s="20" t="s">
        <v>1405</v>
      </c>
    </row>
    <row r="122" spans="2:33" x14ac:dyDescent="0.25">
      <c r="B122" s="27" t="s">
        <v>983</v>
      </c>
      <c r="C122" s="27" t="s">
        <v>31</v>
      </c>
      <c r="D122" s="13" t="str">
        <f t="shared" si="2"/>
        <v>Custom</v>
      </c>
      <c r="E122" s="29" t="s">
        <v>1</v>
      </c>
      <c r="F122" s="30" t="s">
        <v>1218</v>
      </c>
      <c r="G122" s="41"/>
      <c r="H122" s="41"/>
      <c r="I122" s="41"/>
      <c r="J122" s="32">
        <v>1</v>
      </c>
      <c r="K122" s="33">
        <v>1.9308010785175961E-3</v>
      </c>
      <c r="L122" s="34">
        <v>10</v>
      </c>
      <c r="M122" s="39">
        <v>0.7</v>
      </c>
      <c r="N122" s="36">
        <v>0.5</v>
      </c>
      <c r="O122" s="37"/>
      <c r="P122" s="37">
        <v>0.9</v>
      </c>
      <c r="Q122" s="37"/>
      <c r="S122" s="14" t="str">
        <f t="shared" si="3"/>
        <v>Calculated</v>
      </c>
      <c r="T122" s="1"/>
      <c r="U122" s="15"/>
      <c r="V122" s="49"/>
      <c r="W122" s="14" t="s">
        <v>1252</v>
      </c>
      <c r="AB122"/>
      <c r="AC122"/>
      <c r="AD122"/>
      <c r="AE122"/>
      <c r="AG122" s="20" t="s">
        <v>1406</v>
      </c>
    </row>
    <row r="123" spans="2:33" x14ac:dyDescent="0.25">
      <c r="B123" s="27" t="s">
        <v>1166</v>
      </c>
      <c r="C123" s="27" t="s">
        <v>31</v>
      </c>
      <c r="D123" s="13" t="str">
        <f t="shared" si="2"/>
        <v>Custom</v>
      </c>
      <c r="E123" s="29" t="s">
        <v>1</v>
      </c>
      <c r="F123" s="30" t="s">
        <v>1215</v>
      </c>
      <c r="G123" s="41"/>
      <c r="H123" s="41"/>
      <c r="I123" s="41"/>
      <c r="J123" s="32">
        <v>1</v>
      </c>
      <c r="K123" s="33">
        <v>0</v>
      </c>
      <c r="L123" s="34">
        <v>15</v>
      </c>
      <c r="M123" s="39">
        <v>0.6</v>
      </c>
      <c r="N123" s="36"/>
      <c r="O123" s="37"/>
      <c r="P123" s="37">
        <v>0.9</v>
      </c>
      <c r="Q123" s="37"/>
      <c r="S123" s="14" t="str">
        <f t="shared" si="3"/>
        <v>Calculated</v>
      </c>
      <c r="T123" s="1"/>
      <c r="U123" s="15"/>
      <c r="V123" s="49"/>
      <c r="W123" s="14" t="s">
        <v>1252</v>
      </c>
      <c r="AB123"/>
      <c r="AC123"/>
      <c r="AD123"/>
      <c r="AE123"/>
      <c r="AG123" s="20" t="s">
        <v>1407</v>
      </c>
    </row>
    <row r="124" spans="2:33" x14ac:dyDescent="0.25">
      <c r="B124" s="27" t="s">
        <v>1168</v>
      </c>
      <c r="C124" s="27" t="s">
        <v>31</v>
      </c>
      <c r="D124" s="13" t="str">
        <f t="shared" si="2"/>
        <v>Custom</v>
      </c>
      <c r="E124" s="29" t="s">
        <v>1</v>
      </c>
      <c r="F124" s="30" t="s">
        <v>1215</v>
      </c>
      <c r="G124" s="41"/>
      <c r="H124" s="41"/>
      <c r="I124" s="41"/>
      <c r="J124" s="32">
        <v>1</v>
      </c>
      <c r="K124" s="33">
        <v>0</v>
      </c>
      <c r="L124" s="34">
        <v>15</v>
      </c>
      <c r="M124" s="39">
        <v>0.6</v>
      </c>
      <c r="N124" s="36"/>
      <c r="O124" s="37"/>
      <c r="P124" s="37">
        <v>0.9</v>
      </c>
      <c r="Q124" s="37"/>
      <c r="S124" s="14" t="str">
        <f t="shared" si="3"/>
        <v>Calculated</v>
      </c>
      <c r="T124" s="1"/>
      <c r="U124" s="15"/>
      <c r="V124" s="49"/>
      <c r="W124" s="14" t="s">
        <v>1252</v>
      </c>
      <c r="AB124"/>
      <c r="AC124"/>
      <c r="AD124"/>
      <c r="AE124"/>
      <c r="AG124" s="20" t="s">
        <v>1408</v>
      </c>
    </row>
    <row r="125" spans="2:33" x14ac:dyDescent="0.25">
      <c r="B125" s="27" t="s">
        <v>454</v>
      </c>
      <c r="C125" s="27" t="s">
        <v>31</v>
      </c>
      <c r="D125" s="13" t="str">
        <f t="shared" si="2"/>
        <v>Custom</v>
      </c>
      <c r="E125" s="29" t="s">
        <v>1</v>
      </c>
      <c r="F125" s="30" t="s">
        <v>1216</v>
      </c>
      <c r="G125" s="6"/>
      <c r="H125" s="7"/>
      <c r="I125" s="7"/>
      <c r="J125" s="32">
        <v>1</v>
      </c>
      <c r="K125" s="33">
        <v>0</v>
      </c>
      <c r="L125" s="34">
        <v>16</v>
      </c>
      <c r="M125" s="39">
        <v>0.6</v>
      </c>
      <c r="N125" s="36"/>
      <c r="O125" s="37"/>
      <c r="P125" s="37">
        <v>0.9</v>
      </c>
      <c r="Q125" s="37"/>
      <c r="S125" s="14" t="str">
        <f t="shared" si="3"/>
        <v>Calculated</v>
      </c>
      <c r="T125" s="1"/>
      <c r="U125" s="15"/>
      <c r="V125" s="45"/>
      <c r="W125" s="14" t="s">
        <v>1252</v>
      </c>
      <c r="AB125"/>
      <c r="AC125"/>
      <c r="AD125"/>
      <c r="AE125"/>
      <c r="AG125" s="20" t="s">
        <v>1409</v>
      </c>
    </row>
    <row r="126" spans="2:33" x14ac:dyDescent="0.25">
      <c r="B126" s="27" t="s">
        <v>455</v>
      </c>
      <c r="C126" s="27" t="s">
        <v>31</v>
      </c>
      <c r="D126" s="13" t="str">
        <f t="shared" si="2"/>
        <v>Custom</v>
      </c>
      <c r="E126" s="29" t="s">
        <v>1</v>
      </c>
      <c r="F126" s="30" t="s">
        <v>1216</v>
      </c>
      <c r="G126" s="6"/>
      <c r="H126" s="7"/>
      <c r="I126" s="7"/>
      <c r="J126" s="32">
        <v>1</v>
      </c>
      <c r="K126" s="33">
        <v>0</v>
      </c>
      <c r="L126" s="34">
        <v>15</v>
      </c>
      <c r="M126" s="39">
        <v>0.6</v>
      </c>
      <c r="N126" s="36"/>
      <c r="O126" s="37"/>
      <c r="P126" s="37">
        <v>0.9</v>
      </c>
      <c r="Q126" s="37"/>
      <c r="S126" s="14" t="str">
        <f t="shared" si="3"/>
        <v>Calculated</v>
      </c>
      <c r="T126" s="1"/>
      <c r="U126" s="15"/>
      <c r="V126" s="45"/>
      <c r="W126" s="14" t="s">
        <v>1252</v>
      </c>
      <c r="AB126"/>
      <c r="AC126"/>
      <c r="AD126"/>
      <c r="AE126"/>
      <c r="AG126" s="20" t="s">
        <v>1410</v>
      </c>
    </row>
    <row r="127" spans="2:33" x14ac:dyDescent="0.25">
      <c r="B127" s="27" t="s">
        <v>456</v>
      </c>
      <c r="C127" s="27" t="s">
        <v>31</v>
      </c>
      <c r="D127" s="13" t="str">
        <f t="shared" si="2"/>
        <v>Custom</v>
      </c>
      <c r="E127" s="29" t="s">
        <v>1</v>
      </c>
      <c r="F127" s="30" t="s">
        <v>1216</v>
      </c>
      <c r="G127" s="6"/>
      <c r="H127" s="7"/>
      <c r="I127" s="7"/>
      <c r="J127" s="32">
        <v>1</v>
      </c>
      <c r="K127" s="33">
        <v>1.2907790561995628E-5</v>
      </c>
      <c r="L127" s="34">
        <v>15</v>
      </c>
      <c r="M127" s="39">
        <v>0.6</v>
      </c>
      <c r="N127" s="36">
        <v>0.5</v>
      </c>
      <c r="O127" s="37"/>
      <c r="P127" s="37">
        <v>0.9</v>
      </c>
      <c r="Q127" s="37"/>
      <c r="S127" s="14" t="str">
        <f t="shared" si="3"/>
        <v>Calculated</v>
      </c>
      <c r="T127" s="1"/>
      <c r="U127" s="15"/>
      <c r="V127" s="45"/>
      <c r="W127" s="14" t="s">
        <v>1252</v>
      </c>
      <c r="AB127"/>
      <c r="AC127"/>
      <c r="AD127"/>
      <c r="AE127"/>
      <c r="AG127" s="20" t="s">
        <v>1411</v>
      </c>
    </row>
    <row r="128" spans="2:33" x14ac:dyDescent="0.25">
      <c r="B128" s="27" t="s">
        <v>457</v>
      </c>
      <c r="C128" s="27" t="s">
        <v>31</v>
      </c>
      <c r="D128" s="13" t="str">
        <f t="shared" si="2"/>
        <v>Custom</v>
      </c>
      <c r="E128" s="29" t="s">
        <v>1</v>
      </c>
      <c r="F128" s="30" t="s">
        <v>1220</v>
      </c>
      <c r="G128" s="6"/>
      <c r="H128" s="7"/>
      <c r="I128" s="7"/>
      <c r="J128" s="32">
        <v>1</v>
      </c>
      <c r="K128" s="33">
        <v>4.4867000721949228E-4</v>
      </c>
      <c r="L128" s="34">
        <v>5</v>
      </c>
      <c r="M128" s="39">
        <v>0.6</v>
      </c>
      <c r="N128" s="36">
        <v>0.5</v>
      </c>
      <c r="O128" s="37"/>
      <c r="P128" s="37">
        <v>0.9</v>
      </c>
      <c r="Q128" s="37"/>
      <c r="S128" s="14" t="str">
        <f t="shared" si="3"/>
        <v>Calculated</v>
      </c>
      <c r="T128" s="1"/>
      <c r="U128" s="15"/>
      <c r="V128" s="45"/>
      <c r="W128" s="14" t="s">
        <v>1252</v>
      </c>
      <c r="AB128"/>
      <c r="AC128"/>
      <c r="AD128"/>
      <c r="AE128"/>
      <c r="AG128" s="20" t="s">
        <v>1412</v>
      </c>
    </row>
    <row r="129" spans="2:33" x14ac:dyDescent="0.25">
      <c r="B129" s="27" t="s">
        <v>851</v>
      </c>
      <c r="C129" s="27" t="s">
        <v>31</v>
      </c>
      <c r="D129" s="13" t="str">
        <f t="shared" si="2"/>
        <v>Custom</v>
      </c>
      <c r="E129" s="29" t="s">
        <v>1</v>
      </c>
      <c r="F129" s="30" t="s">
        <v>1216</v>
      </c>
      <c r="G129" s="41"/>
      <c r="H129" s="41"/>
      <c r="I129" s="41"/>
      <c r="J129" s="32">
        <v>1</v>
      </c>
      <c r="K129" s="33">
        <v>0</v>
      </c>
      <c r="L129" s="34">
        <v>16</v>
      </c>
      <c r="M129" s="39">
        <v>0.6</v>
      </c>
      <c r="N129" s="36"/>
      <c r="O129" s="37"/>
      <c r="P129" s="37">
        <v>0.9</v>
      </c>
      <c r="Q129" s="37"/>
      <c r="S129" s="14" t="str">
        <f t="shared" si="3"/>
        <v>Calculated</v>
      </c>
      <c r="T129" s="1"/>
      <c r="U129" s="15"/>
      <c r="V129" s="49"/>
      <c r="W129" s="14" t="s">
        <v>1252</v>
      </c>
      <c r="AB129"/>
      <c r="AC129"/>
      <c r="AD129"/>
      <c r="AE129"/>
      <c r="AG129" s="20" t="s">
        <v>1413</v>
      </c>
    </row>
    <row r="130" spans="2:33" x14ac:dyDescent="0.25">
      <c r="B130" s="27" t="s">
        <v>852</v>
      </c>
      <c r="C130" s="27" t="s">
        <v>31</v>
      </c>
      <c r="D130" s="13" t="str">
        <f t="shared" si="2"/>
        <v>Custom</v>
      </c>
      <c r="E130" s="29" t="s">
        <v>1</v>
      </c>
      <c r="F130" s="30" t="s">
        <v>1216</v>
      </c>
      <c r="G130" s="41"/>
      <c r="H130" s="41"/>
      <c r="I130" s="41"/>
      <c r="J130" s="32">
        <v>1</v>
      </c>
      <c r="K130" s="33">
        <v>0</v>
      </c>
      <c r="L130" s="34">
        <v>15</v>
      </c>
      <c r="M130" s="39">
        <v>0.6</v>
      </c>
      <c r="N130" s="36"/>
      <c r="O130" s="37"/>
      <c r="P130" s="37">
        <v>0.9</v>
      </c>
      <c r="Q130" s="37"/>
      <c r="S130" s="14" t="str">
        <f t="shared" si="3"/>
        <v>Calculated</v>
      </c>
      <c r="T130" s="1"/>
      <c r="U130" s="15"/>
      <c r="V130" s="49"/>
      <c r="W130" s="14" t="s">
        <v>1252</v>
      </c>
      <c r="AB130"/>
      <c r="AC130"/>
      <c r="AD130"/>
      <c r="AE130"/>
      <c r="AG130" s="20" t="s">
        <v>1414</v>
      </c>
    </row>
    <row r="131" spans="2:33" x14ac:dyDescent="0.25">
      <c r="B131" s="27" t="s">
        <v>853</v>
      </c>
      <c r="C131" s="27" t="s">
        <v>31</v>
      </c>
      <c r="D131" s="13" t="str">
        <f t="shared" si="2"/>
        <v>Custom</v>
      </c>
      <c r="E131" s="29" t="s">
        <v>1</v>
      </c>
      <c r="F131" s="30" t="s">
        <v>1216</v>
      </c>
      <c r="G131" s="41"/>
      <c r="H131" s="41"/>
      <c r="I131" s="41"/>
      <c r="J131" s="32">
        <v>1</v>
      </c>
      <c r="K131" s="33">
        <v>1.2907790561995628E-5</v>
      </c>
      <c r="L131" s="34">
        <v>15</v>
      </c>
      <c r="M131" s="39">
        <v>0.6</v>
      </c>
      <c r="N131" s="36">
        <v>0.5</v>
      </c>
      <c r="O131" s="37"/>
      <c r="P131" s="37">
        <v>0.9</v>
      </c>
      <c r="Q131" s="37"/>
      <c r="S131" s="14" t="str">
        <f t="shared" si="3"/>
        <v>Calculated</v>
      </c>
      <c r="T131" s="1"/>
      <c r="U131" s="15"/>
      <c r="V131" s="49"/>
      <c r="W131" s="14" t="s">
        <v>1252</v>
      </c>
      <c r="AB131"/>
      <c r="AC131"/>
      <c r="AD131"/>
      <c r="AE131"/>
      <c r="AG131" s="20" t="s">
        <v>1415</v>
      </c>
    </row>
    <row r="132" spans="2:33" x14ac:dyDescent="0.25">
      <c r="B132" s="27" t="s">
        <v>854</v>
      </c>
      <c r="C132" s="27" t="s">
        <v>31</v>
      </c>
      <c r="D132" s="13" t="str">
        <f t="shared" ref="D132:D195" si="4">IF(OR(J132=1,J132=1000,K132=1,K132=1000),"Custom","Deemed")</f>
        <v>Custom</v>
      </c>
      <c r="E132" s="29" t="s">
        <v>1</v>
      </c>
      <c r="F132" s="30" t="s">
        <v>1220</v>
      </c>
      <c r="G132" s="41"/>
      <c r="H132" s="41"/>
      <c r="I132" s="41"/>
      <c r="J132" s="32">
        <v>1</v>
      </c>
      <c r="K132" s="33">
        <v>4.4867000721949228E-4</v>
      </c>
      <c r="L132" s="34">
        <v>5</v>
      </c>
      <c r="M132" s="39">
        <v>0.6</v>
      </c>
      <c r="N132" s="36">
        <v>0.5</v>
      </c>
      <c r="O132" s="37"/>
      <c r="P132" s="37">
        <v>0.9</v>
      </c>
      <c r="Q132" s="37"/>
      <c r="S132" s="14" t="str">
        <f t="shared" ref="S132:S195" si="5">+C132</f>
        <v>Calculated</v>
      </c>
      <c r="T132" s="1"/>
      <c r="U132" s="15"/>
      <c r="V132" s="49"/>
      <c r="W132" s="14" t="s">
        <v>1252</v>
      </c>
      <c r="AB132"/>
      <c r="AC132"/>
      <c r="AD132"/>
      <c r="AE132"/>
      <c r="AG132" s="20" t="s">
        <v>1416</v>
      </c>
    </row>
    <row r="133" spans="2:33" x14ac:dyDescent="0.25">
      <c r="B133" s="27" t="s">
        <v>984</v>
      </c>
      <c r="C133" s="27" t="s">
        <v>31</v>
      </c>
      <c r="D133" s="13" t="str">
        <f t="shared" si="4"/>
        <v>Custom</v>
      </c>
      <c r="E133" s="29" t="s">
        <v>1</v>
      </c>
      <c r="F133" s="30" t="s">
        <v>1216</v>
      </c>
      <c r="G133" s="41"/>
      <c r="H133" s="41"/>
      <c r="I133" s="41"/>
      <c r="J133" s="32">
        <v>1</v>
      </c>
      <c r="K133" s="33">
        <v>0</v>
      </c>
      <c r="L133" s="34">
        <v>16</v>
      </c>
      <c r="M133" s="39">
        <v>0.6</v>
      </c>
      <c r="N133" s="36"/>
      <c r="O133" s="37"/>
      <c r="P133" s="37">
        <v>0.9</v>
      </c>
      <c r="Q133" s="37"/>
      <c r="S133" s="14" t="str">
        <f t="shared" si="5"/>
        <v>Calculated</v>
      </c>
      <c r="T133" s="1"/>
      <c r="U133" s="15"/>
      <c r="V133" s="49"/>
      <c r="W133" s="14" t="s">
        <v>1252</v>
      </c>
      <c r="AB133"/>
      <c r="AC133"/>
      <c r="AD133"/>
      <c r="AE133"/>
      <c r="AG133" s="20" t="s">
        <v>1417</v>
      </c>
    </row>
    <row r="134" spans="2:33" x14ac:dyDescent="0.25">
      <c r="B134" s="27" t="s">
        <v>985</v>
      </c>
      <c r="C134" s="27" t="s">
        <v>31</v>
      </c>
      <c r="D134" s="13" t="str">
        <f t="shared" si="4"/>
        <v>Custom</v>
      </c>
      <c r="E134" s="29" t="s">
        <v>1</v>
      </c>
      <c r="F134" s="30" t="s">
        <v>1216</v>
      </c>
      <c r="G134" s="41"/>
      <c r="H134" s="41"/>
      <c r="I134" s="41"/>
      <c r="J134" s="32">
        <v>1</v>
      </c>
      <c r="K134" s="33">
        <v>0</v>
      </c>
      <c r="L134" s="34">
        <v>15</v>
      </c>
      <c r="M134" s="39">
        <v>0.6</v>
      </c>
      <c r="N134" s="36"/>
      <c r="O134" s="37"/>
      <c r="P134" s="37">
        <v>0.9</v>
      </c>
      <c r="Q134" s="37"/>
      <c r="S134" s="14" t="str">
        <f t="shared" si="5"/>
        <v>Calculated</v>
      </c>
      <c r="T134" s="1"/>
      <c r="U134" s="15"/>
      <c r="V134" s="49"/>
      <c r="W134" s="14" t="s">
        <v>1252</v>
      </c>
      <c r="AB134"/>
      <c r="AC134"/>
      <c r="AD134"/>
      <c r="AE134"/>
      <c r="AG134" s="20" t="s">
        <v>1418</v>
      </c>
    </row>
    <row r="135" spans="2:33" x14ac:dyDescent="0.25">
      <c r="B135" s="27" t="s">
        <v>986</v>
      </c>
      <c r="C135" s="27" t="s">
        <v>31</v>
      </c>
      <c r="D135" s="13" t="str">
        <f t="shared" si="4"/>
        <v>Custom</v>
      </c>
      <c r="E135" s="29" t="s">
        <v>1</v>
      </c>
      <c r="F135" s="30" t="s">
        <v>1216</v>
      </c>
      <c r="G135" s="41"/>
      <c r="H135" s="41"/>
      <c r="I135" s="41"/>
      <c r="J135" s="32">
        <v>1</v>
      </c>
      <c r="K135" s="33">
        <v>1.2907790561995628E-5</v>
      </c>
      <c r="L135" s="34">
        <v>15</v>
      </c>
      <c r="M135" s="39">
        <v>0.6</v>
      </c>
      <c r="N135" s="36">
        <v>0.5</v>
      </c>
      <c r="O135" s="37"/>
      <c r="P135" s="37">
        <v>0.9</v>
      </c>
      <c r="Q135" s="37"/>
      <c r="S135" s="14" t="str">
        <f t="shared" si="5"/>
        <v>Calculated</v>
      </c>
      <c r="T135" s="1"/>
      <c r="U135" s="15"/>
      <c r="V135" s="49"/>
      <c r="W135" s="14" t="s">
        <v>1252</v>
      </c>
      <c r="AB135"/>
      <c r="AC135"/>
      <c r="AD135"/>
      <c r="AE135"/>
      <c r="AG135" s="20" t="s">
        <v>1419</v>
      </c>
    </row>
    <row r="136" spans="2:33" x14ac:dyDescent="0.25">
      <c r="B136" s="27" t="s">
        <v>987</v>
      </c>
      <c r="C136" s="27" t="s">
        <v>31</v>
      </c>
      <c r="D136" s="13" t="str">
        <f t="shared" si="4"/>
        <v>Custom</v>
      </c>
      <c r="E136" s="29" t="s">
        <v>1</v>
      </c>
      <c r="F136" s="30" t="s">
        <v>1220</v>
      </c>
      <c r="G136" s="41"/>
      <c r="H136" s="41"/>
      <c r="I136" s="41"/>
      <c r="J136" s="32">
        <v>1</v>
      </c>
      <c r="K136" s="33">
        <v>4.4867000721949228E-4</v>
      </c>
      <c r="L136" s="34">
        <v>5</v>
      </c>
      <c r="M136" s="39">
        <v>0.6</v>
      </c>
      <c r="N136" s="36">
        <v>0.5</v>
      </c>
      <c r="O136" s="37"/>
      <c r="P136" s="37">
        <v>0.9</v>
      </c>
      <c r="Q136" s="37"/>
      <c r="S136" s="14" t="str">
        <f t="shared" si="5"/>
        <v>Calculated</v>
      </c>
      <c r="T136" s="1"/>
      <c r="U136" s="15"/>
      <c r="V136" s="49"/>
      <c r="W136" s="14" t="s">
        <v>1252</v>
      </c>
      <c r="AB136"/>
      <c r="AC136"/>
      <c r="AD136"/>
      <c r="AE136"/>
      <c r="AG136" s="20" t="s">
        <v>1420</v>
      </c>
    </row>
    <row r="137" spans="2:33" x14ac:dyDescent="0.25">
      <c r="B137" s="27" t="s">
        <v>330</v>
      </c>
      <c r="C137" s="27" t="s">
        <v>31</v>
      </c>
      <c r="D137" s="13" t="str">
        <f t="shared" si="4"/>
        <v>Deemed</v>
      </c>
      <c r="E137" s="29" t="s">
        <v>0</v>
      </c>
      <c r="F137" s="30" t="s">
        <v>1203</v>
      </c>
      <c r="G137" s="6"/>
      <c r="H137" s="7"/>
      <c r="I137" s="7"/>
      <c r="J137" s="32">
        <v>625</v>
      </c>
      <c r="K137" s="33">
        <v>143</v>
      </c>
      <c r="L137" s="34">
        <v>20</v>
      </c>
      <c r="M137" s="39">
        <v>0.85</v>
      </c>
      <c r="N137" s="36"/>
      <c r="O137" s="37"/>
      <c r="P137" s="37">
        <v>0.9</v>
      </c>
      <c r="Q137" s="37"/>
      <c r="S137" s="14" t="str">
        <f t="shared" si="5"/>
        <v>Calculated</v>
      </c>
      <c r="T137" s="1"/>
      <c r="U137" s="15"/>
      <c r="V137" s="45"/>
      <c r="W137" s="14" t="s">
        <v>1252</v>
      </c>
      <c r="AB137"/>
      <c r="AC137"/>
      <c r="AD137"/>
      <c r="AE137"/>
      <c r="AG137" s="20" t="s">
        <v>1421</v>
      </c>
    </row>
    <row r="138" spans="2:33" x14ac:dyDescent="0.25">
      <c r="B138" s="27" t="s">
        <v>1167</v>
      </c>
      <c r="C138" s="27" t="s">
        <v>31</v>
      </c>
      <c r="D138" s="13" t="str">
        <f t="shared" si="4"/>
        <v>Custom</v>
      </c>
      <c r="E138" s="29" t="s">
        <v>1</v>
      </c>
      <c r="F138" s="30" t="s">
        <v>1216</v>
      </c>
      <c r="G138" s="41"/>
      <c r="H138" s="41"/>
      <c r="I138" s="41"/>
      <c r="J138" s="32">
        <v>1</v>
      </c>
      <c r="K138" s="33">
        <v>1.2907790561995628E-5</v>
      </c>
      <c r="L138" s="34">
        <v>2.0964360587002098</v>
      </c>
      <c r="M138" s="39">
        <v>0.6</v>
      </c>
      <c r="N138" s="36">
        <v>0.5</v>
      </c>
      <c r="O138" s="37"/>
      <c r="P138" s="37"/>
      <c r="Q138" s="37"/>
      <c r="S138" s="14" t="str">
        <f t="shared" si="5"/>
        <v>Calculated</v>
      </c>
      <c r="T138" s="1"/>
      <c r="U138" s="15"/>
      <c r="V138" s="49"/>
      <c r="W138" s="14" t="s">
        <v>1252</v>
      </c>
      <c r="AB138"/>
      <c r="AC138"/>
      <c r="AD138"/>
      <c r="AE138"/>
      <c r="AG138" s="20" t="s">
        <v>278</v>
      </c>
    </row>
    <row r="139" spans="2:33" x14ac:dyDescent="0.25">
      <c r="B139" s="27" t="s">
        <v>1169</v>
      </c>
      <c r="C139" s="27" t="s">
        <v>31</v>
      </c>
      <c r="D139" s="13" t="str">
        <f t="shared" si="4"/>
        <v>Custom</v>
      </c>
      <c r="E139" s="29" t="s">
        <v>1</v>
      </c>
      <c r="F139" s="30" t="s">
        <v>1216</v>
      </c>
      <c r="G139" s="41"/>
      <c r="H139" s="41"/>
      <c r="I139" s="41"/>
      <c r="J139" s="32">
        <v>1</v>
      </c>
      <c r="K139" s="33">
        <v>1.2907790561995628E-5</v>
      </c>
      <c r="L139" s="34">
        <v>2.0964360587002098</v>
      </c>
      <c r="M139" s="39">
        <v>0.6</v>
      </c>
      <c r="N139" s="36">
        <v>0.5</v>
      </c>
      <c r="O139" s="37"/>
      <c r="P139" s="37"/>
      <c r="Q139" s="37"/>
      <c r="S139" s="14" t="str">
        <f t="shared" si="5"/>
        <v>Calculated</v>
      </c>
      <c r="T139" s="1"/>
      <c r="U139" s="15"/>
      <c r="V139" s="49"/>
      <c r="W139" s="14" t="s">
        <v>1252</v>
      </c>
      <c r="AB139"/>
      <c r="AC139"/>
      <c r="AD139"/>
      <c r="AE139"/>
      <c r="AG139" s="20" t="s">
        <v>1422</v>
      </c>
    </row>
    <row r="140" spans="2:33" x14ac:dyDescent="0.25">
      <c r="B140" s="27" t="s">
        <v>9</v>
      </c>
      <c r="C140" s="27" t="s">
        <v>27</v>
      </c>
      <c r="D140" s="13" t="s">
        <v>2248</v>
      </c>
      <c r="E140" s="29" t="s">
        <v>29</v>
      </c>
      <c r="F140" s="30" t="s">
        <v>1201</v>
      </c>
      <c r="G140" s="50">
        <v>3.7305855325971411</v>
      </c>
      <c r="H140" s="7"/>
      <c r="I140" s="7"/>
      <c r="J140" s="32">
        <v>1000</v>
      </c>
      <c r="K140" s="33">
        <v>-2.5006844364028948</v>
      </c>
      <c r="L140" s="34">
        <v>0</v>
      </c>
      <c r="M140" s="39">
        <v>5.7860294432180021E-2</v>
      </c>
      <c r="N140" s="36">
        <v>5.7860294432180021E-2</v>
      </c>
      <c r="O140" s="37"/>
      <c r="P140" s="37"/>
      <c r="Q140" s="37"/>
      <c r="S140" s="14" t="str">
        <f t="shared" si="5"/>
        <v>HMG Work Paper</v>
      </c>
      <c r="T140" s="1"/>
      <c r="U140" s="15"/>
      <c r="V140" s="45"/>
      <c r="W140" s="14" t="s">
        <v>1252</v>
      </c>
      <c r="AB140"/>
      <c r="AC140"/>
      <c r="AD140"/>
      <c r="AE140"/>
      <c r="AG140" s="20" t="s">
        <v>1423</v>
      </c>
    </row>
    <row r="141" spans="2:33" x14ac:dyDescent="0.25">
      <c r="B141" s="27" t="s">
        <v>10</v>
      </c>
      <c r="C141" s="27" t="s">
        <v>27</v>
      </c>
      <c r="D141" s="13" t="s">
        <v>2248</v>
      </c>
      <c r="E141" s="29" t="s">
        <v>1198</v>
      </c>
      <c r="F141" s="30" t="s">
        <v>1202</v>
      </c>
      <c r="G141" s="50">
        <v>20.170732047468817</v>
      </c>
      <c r="H141" s="7"/>
      <c r="I141" s="7"/>
      <c r="J141" s="32">
        <v>1000</v>
      </c>
      <c r="K141" s="33">
        <v>20.921031409242733</v>
      </c>
      <c r="L141" s="34">
        <v>16.478463407785132</v>
      </c>
      <c r="M141" s="39">
        <v>0.71399999999999997</v>
      </c>
      <c r="N141" s="36">
        <v>0.71399999999999997</v>
      </c>
      <c r="O141" s="37"/>
      <c r="P141" s="37"/>
      <c r="Q141" s="37"/>
      <c r="S141" s="14" t="str">
        <f t="shared" si="5"/>
        <v>HMG Work Paper</v>
      </c>
      <c r="T141" s="1"/>
      <c r="U141" s="15"/>
      <c r="V141" s="45"/>
      <c r="W141" s="14" t="s">
        <v>1252</v>
      </c>
      <c r="AB141"/>
      <c r="AC141"/>
      <c r="AD141"/>
      <c r="AE141"/>
      <c r="AG141" s="20" t="s">
        <v>1424</v>
      </c>
    </row>
    <row r="142" spans="2:33" x14ac:dyDescent="0.25">
      <c r="B142" s="27" t="s">
        <v>11</v>
      </c>
      <c r="C142" s="27" t="s">
        <v>27</v>
      </c>
      <c r="D142" s="13" t="s">
        <v>2248</v>
      </c>
      <c r="E142" s="29" t="s">
        <v>1198</v>
      </c>
      <c r="F142" s="30" t="s">
        <v>1199</v>
      </c>
      <c r="G142" s="50">
        <v>15.404079469770263</v>
      </c>
      <c r="H142" s="7"/>
      <c r="I142" s="7"/>
      <c r="J142" s="32">
        <v>1000</v>
      </c>
      <c r="K142" s="33">
        <v>11.18362930568953</v>
      </c>
      <c r="L142" s="34">
        <v>16.478463407785132</v>
      </c>
      <c r="M142" s="39">
        <v>0.48070176057177472</v>
      </c>
      <c r="N142" s="36">
        <v>0.48070176057177472</v>
      </c>
      <c r="O142" s="37"/>
      <c r="P142" s="37"/>
      <c r="Q142" s="37"/>
      <c r="S142" s="14" t="str">
        <f t="shared" si="5"/>
        <v>HMG Work Paper</v>
      </c>
      <c r="T142" s="1"/>
      <c r="U142" s="15"/>
      <c r="V142" s="45"/>
      <c r="W142" s="14" t="s">
        <v>1252</v>
      </c>
      <c r="AB142"/>
      <c r="AC142"/>
      <c r="AD142"/>
      <c r="AE142"/>
      <c r="AG142" s="20" t="s">
        <v>1425</v>
      </c>
    </row>
    <row r="143" spans="2:33" x14ac:dyDescent="0.25">
      <c r="B143" s="27" t="s">
        <v>12</v>
      </c>
      <c r="C143" s="27" t="s">
        <v>27</v>
      </c>
      <c r="D143" s="13" t="s">
        <v>2248</v>
      </c>
      <c r="E143" s="29" t="s">
        <v>29</v>
      </c>
      <c r="F143" s="30" t="s">
        <v>1201</v>
      </c>
      <c r="G143" s="50">
        <v>12.453752135583894</v>
      </c>
      <c r="H143" s="7"/>
      <c r="I143" s="7"/>
      <c r="J143" s="32">
        <v>1000</v>
      </c>
      <c r="K143" s="33">
        <v>0.59568615426612981</v>
      </c>
      <c r="L143" s="34">
        <v>16.478463407785132</v>
      </c>
      <c r="M143" s="39">
        <v>3.8825161798489952E-2</v>
      </c>
      <c r="N143" s="36">
        <v>3.8825161798489952E-2</v>
      </c>
      <c r="O143" s="37"/>
      <c r="P143" s="37"/>
      <c r="Q143" s="37"/>
      <c r="S143" s="14" t="str">
        <f t="shared" si="5"/>
        <v>HMG Work Paper</v>
      </c>
      <c r="T143" s="1"/>
      <c r="U143" s="15"/>
      <c r="V143" s="45"/>
      <c r="W143" s="14" t="s">
        <v>1252</v>
      </c>
      <c r="AB143"/>
      <c r="AC143"/>
      <c r="AD143"/>
      <c r="AE143"/>
      <c r="AG143" s="20" t="s">
        <v>1426</v>
      </c>
    </row>
    <row r="144" spans="2:33" x14ac:dyDescent="0.25">
      <c r="B144" s="27" t="s">
        <v>13</v>
      </c>
      <c r="C144" s="27" t="s">
        <v>27</v>
      </c>
      <c r="D144" s="13" t="s">
        <v>2248</v>
      </c>
      <c r="E144" s="29" t="s">
        <v>29</v>
      </c>
      <c r="F144" s="30" t="s">
        <v>1201</v>
      </c>
      <c r="G144" s="50">
        <v>0</v>
      </c>
      <c r="H144" s="7"/>
      <c r="I144" s="7"/>
      <c r="J144" s="32">
        <v>0</v>
      </c>
      <c r="K144" s="33">
        <v>0</v>
      </c>
      <c r="L144" s="34">
        <v>0</v>
      </c>
      <c r="M144" s="39">
        <v>0</v>
      </c>
      <c r="N144" s="36">
        <v>0</v>
      </c>
      <c r="O144" s="37"/>
      <c r="P144" s="37"/>
      <c r="Q144" s="37"/>
      <c r="S144" s="14" t="str">
        <f t="shared" si="5"/>
        <v>HMG Work Paper</v>
      </c>
      <c r="T144" s="1"/>
      <c r="U144" s="15"/>
      <c r="V144" s="45"/>
      <c r="W144" s="14" t="s">
        <v>1252</v>
      </c>
      <c r="AB144"/>
      <c r="AC144"/>
      <c r="AD144"/>
      <c r="AE144"/>
      <c r="AG144" s="20" t="s">
        <v>1427</v>
      </c>
    </row>
    <row r="145" spans="2:33" x14ac:dyDescent="0.25">
      <c r="B145" s="27" t="s">
        <v>513</v>
      </c>
      <c r="C145" s="27" t="s">
        <v>514</v>
      </c>
      <c r="D145" s="13" t="str">
        <f t="shared" si="4"/>
        <v>Deemed</v>
      </c>
      <c r="E145" s="29" t="s">
        <v>1</v>
      </c>
      <c r="F145" s="30" t="s">
        <v>1218</v>
      </c>
      <c r="G145" s="41"/>
      <c r="H145" s="41"/>
      <c r="I145" s="41"/>
      <c r="J145" s="32">
        <v>1.4500000000000001E-2</v>
      </c>
      <c r="K145" s="33">
        <v>0.438</v>
      </c>
      <c r="L145" s="34">
        <v>15</v>
      </c>
      <c r="M145" s="39">
        <v>0.6</v>
      </c>
      <c r="N145" s="36"/>
      <c r="O145" s="37"/>
      <c r="P145" s="37"/>
      <c r="Q145" s="37"/>
      <c r="S145" s="14" t="str">
        <f t="shared" si="5"/>
        <v>NG-WtrHt-SmlStrg-Gas-lte75kBtuh-50G-0p62EF</v>
      </c>
      <c r="T145" s="1"/>
      <c r="U145" s="43"/>
      <c r="V145" s="49"/>
      <c r="W145" s="14" t="s">
        <v>1251</v>
      </c>
      <c r="Y145" s="1">
        <f>MATCH(S145,$AG$4:$AG$850,0)</f>
        <v>84</v>
      </c>
      <c r="AB145"/>
      <c r="AC145"/>
      <c r="AD145"/>
      <c r="AE145"/>
      <c r="AG145" s="20" t="s">
        <v>1428</v>
      </c>
    </row>
    <row r="146" spans="2:33" x14ac:dyDescent="0.25">
      <c r="B146" s="27" t="s">
        <v>518</v>
      </c>
      <c r="C146" s="27" t="s">
        <v>519</v>
      </c>
      <c r="D146" s="13" t="str">
        <f t="shared" si="4"/>
        <v>Deemed</v>
      </c>
      <c r="E146" s="29" t="s">
        <v>1</v>
      </c>
      <c r="F146" s="30" t="s">
        <v>1218</v>
      </c>
      <c r="G146" s="41"/>
      <c r="H146" s="41"/>
      <c r="I146" s="41"/>
      <c r="J146" s="32">
        <v>5.8900000000000001E-2</v>
      </c>
      <c r="K146" s="33">
        <v>2.06</v>
      </c>
      <c r="L146" s="34">
        <v>20</v>
      </c>
      <c r="M146" s="39">
        <v>0.6</v>
      </c>
      <c r="N146" s="36"/>
      <c r="O146" s="37"/>
      <c r="P146" s="37"/>
      <c r="Q146" s="37"/>
      <c r="S146" s="14" t="str">
        <f t="shared" si="5"/>
        <v>NG-WtrHt-SmlInst-Gas-lte75kBtuh-lt2G-0p82EF</v>
      </c>
      <c r="T146" s="1"/>
      <c r="U146" s="43"/>
      <c r="V146" s="49"/>
      <c r="W146" s="14" t="s">
        <v>1251</v>
      </c>
      <c r="Y146" s="1">
        <f>MATCH(S146,$AG$4:$AG$850,0)</f>
        <v>77</v>
      </c>
      <c r="AB146"/>
      <c r="AC146"/>
      <c r="AD146"/>
      <c r="AE146"/>
      <c r="AG146" s="20" t="s">
        <v>1429</v>
      </c>
    </row>
    <row r="147" spans="2:33" x14ac:dyDescent="0.25">
      <c r="B147" s="27" t="s">
        <v>520</v>
      </c>
      <c r="C147" s="27" t="s">
        <v>521</v>
      </c>
      <c r="D147" s="13" t="str">
        <f t="shared" si="4"/>
        <v>Deemed</v>
      </c>
      <c r="E147" s="29" t="s">
        <v>1</v>
      </c>
      <c r="F147" s="30" t="s">
        <v>1218</v>
      </c>
      <c r="G147" s="41"/>
      <c r="H147" s="41"/>
      <c r="I147" s="41"/>
      <c r="J147" s="32">
        <v>2.4E-2</v>
      </c>
      <c r="K147" s="33">
        <v>1.34</v>
      </c>
      <c r="L147" s="34">
        <v>20</v>
      </c>
      <c r="M147" s="39">
        <v>0.6</v>
      </c>
      <c r="N147" s="36"/>
      <c r="O147" s="37"/>
      <c r="P147" s="37"/>
      <c r="Q147" s="37"/>
      <c r="S147" s="14" t="str">
        <f t="shared" si="5"/>
        <v>NG-WtrHt-LrgInst-Gas-gt200kBtuh-0p85Et</v>
      </c>
      <c r="T147" s="1"/>
      <c r="U147" s="43"/>
      <c r="V147" s="49"/>
      <c r="W147" s="14" t="s">
        <v>1251</v>
      </c>
      <c r="Y147" s="1">
        <f>MATCH(S147,$AG$4:$AG$850,0)</f>
        <v>97</v>
      </c>
      <c r="AB147"/>
      <c r="AC147"/>
      <c r="AD147"/>
      <c r="AE147"/>
      <c r="AG147" s="20" t="s">
        <v>1430</v>
      </c>
    </row>
    <row r="148" spans="2:33" x14ac:dyDescent="0.25">
      <c r="B148" s="27" t="s">
        <v>522</v>
      </c>
      <c r="C148" s="27" t="s">
        <v>523</v>
      </c>
      <c r="D148" s="13" t="str">
        <f t="shared" si="4"/>
        <v>Deemed</v>
      </c>
      <c r="E148" s="29" t="s">
        <v>1</v>
      </c>
      <c r="F148" s="30" t="s">
        <v>1218</v>
      </c>
      <c r="G148" s="41"/>
      <c r="H148" s="41"/>
      <c r="I148" s="41"/>
      <c r="J148" s="32">
        <v>2.4E-2</v>
      </c>
      <c r="K148" s="33">
        <v>1.39</v>
      </c>
      <c r="L148" s="34">
        <v>20</v>
      </c>
      <c r="M148" s="39">
        <v>0.6</v>
      </c>
      <c r="N148" s="36"/>
      <c r="O148" s="37"/>
      <c r="P148" s="37"/>
      <c r="Q148" s="37"/>
      <c r="S148" s="14" t="str">
        <f t="shared" si="5"/>
        <v>NG-WtrHt-LrgInst-Gas-gt200kBtuh-0p90Et</v>
      </c>
      <c r="T148" s="1"/>
      <c r="U148" s="43"/>
      <c r="V148" s="49"/>
      <c r="W148" s="14" t="s">
        <v>1251</v>
      </c>
      <c r="Y148" s="1">
        <f>MATCH(S148,$AG$4:$AG$850,0)</f>
        <v>98</v>
      </c>
      <c r="AB148"/>
      <c r="AC148"/>
      <c r="AD148"/>
      <c r="AE148"/>
      <c r="AG148" s="20" t="s">
        <v>1431</v>
      </c>
    </row>
    <row r="149" spans="2:33" x14ac:dyDescent="0.25">
      <c r="B149" s="27" t="s">
        <v>531</v>
      </c>
      <c r="C149" s="27" t="s">
        <v>532</v>
      </c>
      <c r="D149" s="13" t="str">
        <f t="shared" si="4"/>
        <v>Deemed</v>
      </c>
      <c r="E149" s="29" t="s">
        <v>1</v>
      </c>
      <c r="F149" s="30" t="s">
        <v>1228</v>
      </c>
      <c r="G149" s="41"/>
      <c r="H149" s="41"/>
      <c r="I149" s="41"/>
      <c r="J149" s="32">
        <v>4.93</v>
      </c>
      <c r="K149" s="33">
        <v>-0.249</v>
      </c>
      <c r="L149" s="34">
        <v>10</v>
      </c>
      <c r="M149" s="39">
        <v>0.6</v>
      </c>
      <c r="N149" s="36"/>
      <c r="O149" s="37"/>
      <c r="P149" s="37"/>
      <c r="Q149" s="37"/>
      <c r="S149" s="14" t="str">
        <f t="shared" si="5"/>
        <v>D03-020</v>
      </c>
      <c r="T149" s="1"/>
      <c r="U149" s="43"/>
      <c r="V149" s="49"/>
      <c r="W149" s="14" t="s">
        <v>1251</v>
      </c>
      <c r="Y149" s="1">
        <f>MATCH(S149,$AG$4:$AG$819,0)</f>
        <v>739</v>
      </c>
      <c r="AB149"/>
      <c r="AC149"/>
      <c r="AD149"/>
      <c r="AE149"/>
      <c r="AG149" s="20" t="s">
        <v>1432</v>
      </c>
    </row>
    <row r="150" spans="2:33" x14ac:dyDescent="0.25">
      <c r="B150" s="27" t="s">
        <v>533</v>
      </c>
      <c r="C150" s="27" t="s">
        <v>532</v>
      </c>
      <c r="D150" s="13" t="str">
        <f t="shared" si="4"/>
        <v>Deemed</v>
      </c>
      <c r="E150" s="29" t="s">
        <v>1</v>
      </c>
      <c r="F150" s="30" t="s">
        <v>1228</v>
      </c>
      <c r="G150" s="41"/>
      <c r="H150" s="41"/>
      <c r="I150" s="41"/>
      <c r="J150" s="32">
        <v>4.93</v>
      </c>
      <c r="K150" s="33">
        <v>-0.249</v>
      </c>
      <c r="L150" s="34">
        <v>10</v>
      </c>
      <c r="M150" s="39">
        <v>0.6</v>
      </c>
      <c r="N150" s="36"/>
      <c r="O150" s="37"/>
      <c r="P150" s="37"/>
      <c r="Q150" s="37"/>
      <c r="S150" s="14" t="str">
        <f t="shared" si="5"/>
        <v>D03-020</v>
      </c>
      <c r="T150" s="1"/>
      <c r="U150" s="43"/>
      <c r="V150" s="49"/>
      <c r="W150" s="14" t="s">
        <v>1251</v>
      </c>
      <c r="Y150" s="1">
        <f>MATCH(S150,$AG$4:$AG$819,0)</f>
        <v>739</v>
      </c>
      <c r="AB150"/>
      <c r="AC150"/>
      <c r="AD150"/>
      <c r="AE150"/>
      <c r="AG150" s="20" t="s">
        <v>1433</v>
      </c>
    </row>
    <row r="151" spans="2:33" x14ac:dyDescent="0.25">
      <c r="B151" s="27" t="s">
        <v>534</v>
      </c>
      <c r="C151" s="27" t="s">
        <v>535</v>
      </c>
      <c r="D151" s="13" t="str">
        <f t="shared" si="4"/>
        <v>Deemed</v>
      </c>
      <c r="E151" s="29" t="s">
        <v>1</v>
      </c>
      <c r="F151" s="30" t="s">
        <v>1229</v>
      </c>
      <c r="G151" s="41"/>
      <c r="H151" s="41"/>
      <c r="I151" s="41"/>
      <c r="J151" s="32">
        <v>753</v>
      </c>
      <c r="K151" s="33">
        <v>0</v>
      </c>
      <c r="L151" s="34">
        <v>15</v>
      </c>
      <c r="M151" s="39">
        <v>0.6</v>
      </c>
      <c r="N151" s="36"/>
      <c r="O151" s="37"/>
      <c r="P151" s="37"/>
      <c r="Q151" s="37"/>
      <c r="S151" s="14" t="str">
        <f t="shared" si="5"/>
        <v>D03-051</v>
      </c>
      <c r="T151" s="1"/>
      <c r="U151" s="43"/>
      <c r="V151" s="49"/>
      <c r="W151" s="14" t="s">
        <v>1251</v>
      </c>
      <c r="Y151" s="1" t="e">
        <f>MATCH(S151,$AG$4:$AG$819,0)</f>
        <v>#N/A</v>
      </c>
      <c r="AB151"/>
      <c r="AC151"/>
      <c r="AD151"/>
      <c r="AE151"/>
      <c r="AG151" s="20" t="s">
        <v>1434</v>
      </c>
    </row>
    <row r="152" spans="2:33" x14ac:dyDescent="0.25">
      <c r="B152" s="27" t="s">
        <v>539</v>
      </c>
      <c r="C152" s="27" t="s">
        <v>540</v>
      </c>
      <c r="D152" s="13" t="str">
        <f t="shared" si="4"/>
        <v>Deemed</v>
      </c>
      <c r="E152" s="29" t="s">
        <v>1</v>
      </c>
      <c r="F152" s="30" t="s">
        <v>1231</v>
      </c>
      <c r="G152" s="41"/>
      <c r="H152" s="41"/>
      <c r="I152" s="41"/>
      <c r="J152" s="32">
        <v>323.8</v>
      </c>
      <c r="K152" s="33">
        <v>0</v>
      </c>
      <c r="L152" s="34">
        <v>6</v>
      </c>
      <c r="M152" s="39">
        <v>0.6</v>
      </c>
      <c r="N152" s="36"/>
      <c r="O152" s="37"/>
      <c r="P152" s="37"/>
      <c r="Q152" s="37"/>
      <c r="S152" s="14" t="str">
        <f t="shared" si="5"/>
        <v>DEER2005</v>
      </c>
      <c r="T152" s="1"/>
      <c r="U152" s="15"/>
      <c r="V152" s="49" t="b">
        <v>1</v>
      </c>
      <c r="W152" s="14" t="s">
        <v>1251</v>
      </c>
      <c r="Y152" s="46" t="s">
        <v>1299</v>
      </c>
      <c r="Z152" s="46" t="s">
        <v>1300</v>
      </c>
      <c r="AA152" s="46" t="s">
        <v>1301</v>
      </c>
      <c r="AB152"/>
      <c r="AC152"/>
      <c r="AD152"/>
      <c r="AE152"/>
      <c r="AG152" s="20" t="s">
        <v>1435</v>
      </c>
    </row>
    <row r="153" spans="2:33" x14ac:dyDescent="0.25">
      <c r="B153" s="27" t="s">
        <v>553</v>
      </c>
      <c r="C153" s="27" t="s">
        <v>554</v>
      </c>
      <c r="D153" s="13" t="str">
        <f t="shared" si="4"/>
        <v>Deemed</v>
      </c>
      <c r="E153" s="29" t="s">
        <v>1</v>
      </c>
      <c r="F153" s="30" t="s">
        <v>1227</v>
      </c>
      <c r="G153" s="41"/>
      <c r="H153" s="41"/>
      <c r="I153" s="41"/>
      <c r="J153" s="32">
        <v>133</v>
      </c>
      <c r="K153" s="33">
        <v>-0.33200000000000002</v>
      </c>
      <c r="L153" s="34">
        <v>1.8</v>
      </c>
      <c r="M153" s="39">
        <v>0.53</v>
      </c>
      <c r="N153" s="36"/>
      <c r="O153" s="37">
        <v>0.99</v>
      </c>
      <c r="P153" s="37"/>
      <c r="Q153" s="37"/>
      <c r="S153" s="14" t="str">
        <f t="shared" si="5"/>
        <v>Com-Lighting-InGen_CFLratio0357_CFLscw-15w</v>
      </c>
      <c r="T153" s="1"/>
      <c r="U153" s="43"/>
      <c r="V153" s="49"/>
      <c r="W153" s="14" t="s">
        <v>1251</v>
      </c>
      <c r="Y153" s="1">
        <f>MATCH(S153,$AG$4:$AG$819,0)</f>
        <v>488</v>
      </c>
      <c r="AB153"/>
      <c r="AC153"/>
      <c r="AD153"/>
      <c r="AE153"/>
      <c r="AG153" s="20" t="s">
        <v>1436</v>
      </c>
    </row>
    <row r="154" spans="2:33" x14ac:dyDescent="0.25">
      <c r="B154" s="27" t="s">
        <v>559</v>
      </c>
      <c r="C154" s="27" t="s">
        <v>560</v>
      </c>
      <c r="D154" s="13" t="str">
        <f t="shared" si="4"/>
        <v>Deemed</v>
      </c>
      <c r="E154" s="29" t="s">
        <v>1</v>
      </c>
      <c r="F154" s="30" t="s">
        <v>1222</v>
      </c>
      <c r="G154" s="41"/>
      <c r="H154" s="41"/>
      <c r="I154" s="41"/>
      <c r="J154" s="32">
        <v>450.25150000000002</v>
      </c>
      <c r="K154" s="33">
        <v>-6.5126445000000003E-3</v>
      </c>
      <c r="L154" s="34">
        <v>15</v>
      </c>
      <c r="M154" s="39">
        <v>0.6</v>
      </c>
      <c r="N154" s="36"/>
      <c r="O154" s="37"/>
      <c r="P154" s="37"/>
      <c r="Q154" s="37"/>
      <c r="S154" s="14" t="str">
        <f t="shared" si="5"/>
        <v>CGro0775GEDFM, CGro0785GEDFM, CGro1075GEDFM &amp; CGro1085GEDFM</v>
      </c>
      <c r="T154" s="1"/>
      <c r="U154" s="15"/>
      <c r="V154" s="49" t="b">
        <v>1</v>
      </c>
      <c r="W154" s="14" t="s">
        <v>1251</v>
      </c>
      <c r="Y154" s="47" t="s">
        <v>1291</v>
      </c>
      <c r="AB154"/>
      <c r="AC154"/>
      <c r="AD154"/>
      <c r="AE154"/>
      <c r="AG154" s="20" t="s">
        <v>1437</v>
      </c>
    </row>
    <row r="155" spans="2:33" x14ac:dyDescent="0.25">
      <c r="B155" s="27" t="s">
        <v>563</v>
      </c>
      <c r="C155" s="27" t="s">
        <v>564</v>
      </c>
      <c r="D155" s="13" t="str">
        <f t="shared" si="4"/>
        <v>Deemed</v>
      </c>
      <c r="E155" s="29" t="s">
        <v>1</v>
      </c>
      <c r="F155" s="30" t="s">
        <v>1222</v>
      </c>
      <c r="G155" s="41"/>
      <c r="H155" s="41"/>
      <c r="I155" s="41"/>
      <c r="J155" s="32">
        <v>100.68839</v>
      </c>
      <c r="K155" s="33">
        <v>18.901019999999999</v>
      </c>
      <c r="L155" s="34">
        <v>12</v>
      </c>
      <c r="M155" s="39">
        <v>0.6</v>
      </c>
      <c r="N155" s="36"/>
      <c r="O155" s="37"/>
      <c r="P155" s="37"/>
      <c r="Q155" s="37"/>
      <c r="S155" s="14" t="str">
        <f t="shared" si="5"/>
        <v>D03-206</v>
      </c>
      <c r="T155" s="1"/>
      <c r="U155" s="43"/>
      <c r="V155" s="49"/>
      <c r="W155" s="14" t="s">
        <v>1251</v>
      </c>
      <c r="Y155" s="1" t="e">
        <f>MATCH(S155,$AG$4:$AG$819,0)</f>
        <v>#N/A</v>
      </c>
      <c r="AB155"/>
      <c r="AC155"/>
      <c r="AD155"/>
      <c r="AE155"/>
      <c r="AG155" s="20" t="s">
        <v>1438</v>
      </c>
    </row>
    <row r="156" spans="2:33" x14ac:dyDescent="0.25">
      <c r="B156" s="27" t="s">
        <v>605</v>
      </c>
      <c r="C156" s="27" t="s">
        <v>606</v>
      </c>
      <c r="D156" s="13" t="str">
        <f t="shared" si="4"/>
        <v>Deemed</v>
      </c>
      <c r="E156" s="29" t="s">
        <v>1</v>
      </c>
      <c r="F156" s="30" t="s">
        <v>1216</v>
      </c>
      <c r="G156" s="41"/>
      <c r="H156" s="41"/>
      <c r="I156" s="41"/>
      <c r="J156" s="32">
        <v>787</v>
      </c>
      <c r="K156" s="33">
        <v>-2.04</v>
      </c>
      <c r="L156" s="34">
        <v>15</v>
      </c>
      <c r="M156" s="39">
        <v>0.7</v>
      </c>
      <c r="N156" s="36"/>
      <c r="O156" s="37">
        <v>1.04</v>
      </c>
      <c r="P156" s="37"/>
      <c r="Q156" s="37"/>
      <c r="S156" s="14" t="str">
        <f t="shared" si="5"/>
        <v>Com-Lighting-InGen_MV-455w_PSMH-365w_T5-46in-234w</v>
      </c>
      <c r="T156" s="1"/>
      <c r="U156" s="43"/>
      <c r="V156" s="49"/>
      <c r="W156" s="14" t="s">
        <v>1251</v>
      </c>
      <c r="Y156" s="1">
        <f>MATCH(S156,$AG$4:$AG$819,0)</f>
        <v>293</v>
      </c>
      <c r="AB156"/>
      <c r="AC156"/>
      <c r="AD156"/>
      <c r="AE156"/>
      <c r="AG156" s="20" t="s">
        <v>1439</v>
      </c>
    </row>
    <row r="157" spans="2:33" x14ac:dyDescent="0.25">
      <c r="B157" s="27" t="s">
        <v>607</v>
      </c>
      <c r="C157" s="27" t="s">
        <v>608</v>
      </c>
      <c r="D157" s="13" t="str">
        <f t="shared" si="4"/>
        <v>Deemed</v>
      </c>
      <c r="E157" s="29" t="s">
        <v>1</v>
      </c>
      <c r="F157" s="30" t="s">
        <v>1216</v>
      </c>
      <c r="G157" s="41"/>
      <c r="H157" s="41"/>
      <c r="I157" s="41"/>
      <c r="J157" s="32">
        <v>1530</v>
      </c>
      <c r="K157" s="33">
        <v>-3.96</v>
      </c>
      <c r="L157" s="34">
        <v>15</v>
      </c>
      <c r="M157" s="39">
        <v>0.7</v>
      </c>
      <c r="N157" s="36"/>
      <c r="O157" s="37">
        <v>1.04</v>
      </c>
      <c r="P157" s="37"/>
      <c r="Q157" s="37"/>
      <c r="S157" s="14" t="str">
        <f t="shared" si="5"/>
        <v>Com-Lighting-InGen_MV-780w_PSMH-456w_T5-46in-351w</v>
      </c>
      <c r="T157" s="1"/>
      <c r="U157" s="43"/>
      <c r="V157" s="49"/>
      <c r="W157" s="14" t="s">
        <v>1251</v>
      </c>
      <c r="Y157" s="1">
        <f>MATCH(S157,$AG$4:$AG$819,0)</f>
        <v>295</v>
      </c>
      <c r="AB157"/>
      <c r="AC157"/>
      <c r="AD157"/>
      <c r="AE157"/>
      <c r="AG157" s="20" t="s">
        <v>275</v>
      </c>
    </row>
    <row r="158" spans="2:33" x14ac:dyDescent="0.25">
      <c r="B158" s="27" t="s">
        <v>642</v>
      </c>
      <c r="C158" s="27" t="s">
        <v>560</v>
      </c>
      <c r="D158" s="13" t="str">
        <f t="shared" si="4"/>
        <v>Deemed</v>
      </c>
      <c r="E158" s="29" t="s">
        <v>1</v>
      </c>
      <c r="F158" s="30" t="s">
        <v>1222</v>
      </c>
      <c r="G158" s="41"/>
      <c r="H158" s="41"/>
      <c r="I158" s="41"/>
      <c r="J158" s="32">
        <v>349.10700000000003</v>
      </c>
      <c r="K158" s="33">
        <v>-0.34584861</v>
      </c>
      <c r="L158" s="34">
        <v>15</v>
      </c>
      <c r="M158" s="39">
        <v>0.6</v>
      </c>
      <c r="N158" s="36"/>
      <c r="O158" s="37"/>
      <c r="P158" s="37"/>
      <c r="Q158" s="37"/>
      <c r="S158" s="14" t="str">
        <f t="shared" si="5"/>
        <v>CGro0775GEDFM, CGro0785GEDFM, CGro1075GEDFM &amp; CGro1085GEDFM</v>
      </c>
      <c r="T158" s="1"/>
      <c r="U158" s="15"/>
      <c r="V158" s="49" t="b">
        <v>1</v>
      </c>
      <c r="W158" s="14" t="s">
        <v>1251</v>
      </c>
      <c r="Y158" s="47" t="s">
        <v>1291</v>
      </c>
      <c r="AB158"/>
      <c r="AC158"/>
      <c r="AD158"/>
      <c r="AE158"/>
      <c r="AG158" s="20" t="s">
        <v>263</v>
      </c>
    </row>
    <row r="159" spans="2:33" x14ac:dyDescent="0.25">
      <c r="B159" s="27" t="s">
        <v>643</v>
      </c>
      <c r="C159" s="27" t="s">
        <v>560</v>
      </c>
      <c r="D159" s="13" t="str">
        <f t="shared" si="4"/>
        <v>Deemed</v>
      </c>
      <c r="E159" s="29" t="s">
        <v>1</v>
      </c>
      <c r="F159" s="30" t="s">
        <v>1222</v>
      </c>
      <c r="G159" s="41"/>
      <c r="H159" s="41"/>
      <c r="I159" s="41"/>
      <c r="J159" s="32">
        <v>349.10700000000003</v>
      </c>
      <c r="K159" s="33">
        <v>-0.34584861</v>
      </c>
      <c r="L159" s="34">
        <v>15</v>
      </c>
      <c r="M159" s="39">
        <v>0.6</v>
      </c>
      <c r="N159" s="36"/>
      <c r="O159" s="37"/>
      <c r="P159" s="37"/>
      <c r="Q159" s="37"/>
      <c r="S159" s="14" t="str">
        <f t="shared" si="5"/>
        <v>CGro0775GEDFM, CGro0785GEDFM, CGro1075GEDFM &amp; CGro1085GEDFM</v>
      </c>
      <c r="T159" s="1"/>
      <c r="U159" s="15"/>
      <c r="V159" s="49" t="b">
        <v>1</v>
      </c>
      <c r="W159" s="14" t="s">
        <v>1251</v>
      </c>
      <c r="Y159" s="47" t="s">
        <v>1291</v>
      </c>
      <c r="AB159"/>
      <c r="AC159"/>
      <c r="AD159"/>
      <c r="AE159"/>
      <c r="AG159" s="20" t="s">
        <v>1440</v>
      </c>
    </row>
    <row r="160" spans="2:33" x14ac:dyDescent="0.25">
      <c r="B160" s="27" t="s">
        <v>646</v>
      </c>
      <c r="C160" s="27" t="s">
        <v>560</v>
      </c>
      <c r="D160" s="13" t="str">
        <f t="shared" si="4"/>
        <v>Deemed</v>
      </c>
      <c r="E160" s="29" t="s">
        <v>1</v>
      </c>
      <c r="F160" s="30" t="s">
        <v>1222</v>
      </c>
      <c r="G160" s="41"/>
      <c r="H160" s="41"/>
      <c r="I160" s="41"/>
      <c r="J160" s="32">
        <v>604.32839999999999</v>
      </c>
      <c r="K160" s="33">
        <v>-8.8760404999999997E-3</v>
      </c>
      <c r="L160" s="34">
        <v>16</v>
      </c>
      <c r="M160" s="39">
        <v>0.6</v>
      </c>
      <c r="N160" s="36"/>
      <c r="O160" s="37"/>
      <c r="P160" s="37"/>
      <c r="Q160" s="37"/>
      <c r="S160" s="14" t="str">
        <f t="shared" si="5"/>
        <v>CGro0775GEDFM, CGro0785GEDFM, CGro1075GEDFM &amp; CGro1085GEDFM</v>
      </c>
      <c r="T160" s="1"/>
      <c r="U160" s="15"/>
      <c r="V160" s="49" t="b">
        <v>1</v>
      </c>
      <c r="W160" s="14" t="s">
        <v>1251</v>
      </c>
      <c r="Y160" s="47" t="s">
        <v>1291</v>
      </c>
      <c r="AB160"/>
      <c r="AC160"/>
      <c r="AD160"/>
      <c r="AE160"/>
      <c r="AG160" s="20" t="s">
        <v>1441</v>
      </c>
    </row>
    <row r="161" spans="2:33" x14ac:dyDescent="0.25">
      <c r="B161" s="27" t="s">
        <v>664</v>
      </c>
      <c r="C161" s="27" t="s">
        <v>665</v>
      </c>
      <c r="D161" s="13" t="str">
        <f t="shared" si="4"/>
        <v>Deemed</v>
      </c>
      <c r="E161" s="29" t="s">
        <v>1239</v>
      </c>
      <c r="F161" s="30" t="s">
        <v>1240</v>
      </c>
      <c r="G161" s="41"/>
      <c r="H161" s="41"/>
      <c r="I161" s="41"/>
      <c r="J161" s="32">
        <v>7.3999999999999996E-2</v>
      </c>
      <c r="K161" s="33">
        <v>0.224</v>
      </c>
      <c r="L161" s="34">
        <v>5</v>
      </c>
      <c r="M161" s="39">
        <v>0.63</v>
      </c>
      <c r="N161" s="36"/>
      <c r="O161" s="37"/>
      <c r="P161" s="37"/>
      <c r="Q161" s="37"/>
      <c r="S161" s="14" t="str">
        <f t="shared" si="5"/>
        <v>Grnhs-Shell-Tcurt_to_LIR_Tcurt</v>
      </c>
      <c r="T161" s="1"/>
      <c r="U161" s="43"/>
      <c r="V161" s="49"/>
      <c r="W161" s="14" t="s">
        <v>1251</v>
      </c>
      <c r="Y161" s="1">
        <f>MATCH(S161,$AG$4:$AG$850,0)</f>
        <v>248</v>
      </c>
      <c r="AB161"/>
      <c r="AC161"/>
      <c r="AD161"/>
      <c r="AE161"/>
      <c r="AG161" s="20" t="s">
        <v>1442</v>
      </c>
    </row>
    <row r="162" spans="2:33" x14ac:dyDescent="0.25">
      <c r="B162" s="27" t="s">
        <v>666</v>
      </c>
      <c r="C162" s="27" t="s">
        <v>667</v>
      </c>
      <c r="D162" s="13" t="str">
        <f t="shared" si="4"/>
        <v>Deemed</v>
      </c>
      <c r="E162" s="29" t="s">
        <v>1239</v>
      </c>
      <c r="F162" s="30" t="s">
        <v>1240</v>
      </c>
      <c r="G162" s="41"/>
      <c r="H162" s="41"/>
      <c r="I162" s="41"/>
      <c r="J162" s="32">
        <v>8.3000000000000004E-2</v>
      </c>
      <c r="K162" s="33">
        <v>0.19500000000000001</v>
      </c>
      <c r="L162" s="34">
        <v>5</v>
      </c>
      <c r="M162" s="39">
        <v>0.46</v>
      </c>
      <c r="N162" s="36"/>
      <c r="O162" s="37"/>
      <c r="P162" s="37"/>
      <c r="Q162" s="37"/>
      <c r="S162" s="14" t="str">
        <f t="shared" si="5"/>
        <v>Grnhs-Shell-ThermCurt</v>
      </c>
      <c r="T162" s="1"/>
      <c r="U162" s="43"/>
      <c r="V162" s="49"/>
      <c r="W162" s="14" t="s">
        <v>1251</v>
      </c>
      <c r="Y162" s="1">
        <f>MATCH(S162,$AG$4:$AG$850,0)</f>
        <v>246</v>
      </c>
      <c r="Z162" s="20"/>
      <c r="AA162" s="20"/>
      <c r="AB162"/>
      <c r="AC162"/>
      <c r="AD162"/>
      <c r="AE162"/>
      <c r="AG162" s="20" t="s">
        <v>1443</v>
      </c>
    </row>
    <row r="163" spans="2:33" x14ac:dyDescent="0.25">
      <c r="B163" s="27" t="s">
        <v>252</v>
      </c>
      <c r="C163" s="27" t="s">
        <v>253</v>
      </c>
      <c r="D163" s="13" t="str">
        <f t="shared" si="4"/>
        <v>Deemed</v>
      </c>
      <c r="E163" s="29" t="s">
        <v>0</v>
      </c>
      <c r="F163" s="30" t="s">
        <v>1203</v>
      </c>
      <c r="G163" s="6"/>
      <c r="H163" s="7"/>
      <c r="I163" s="7"/>
      <c r="J163" s="32">
        <v>0.16800000000000001</v>
      </c>
      <c r="K163" s="33">
        <v>8.7800000000000003E-2</v>
      </c>
      <c r="L163" s="34">
        <v>20</v>
      </c>
      <c r="M163" s="39">
        <v>0.28000000000000003</v>
      </c>
      <c r="N163" s="36"/>
      <c r="O163" s="37">
        <v>0.82199999999999995</v>
      </c>
      <c r="P163" s="37"/>
      <c r="Q163" s="37"/>
      <c r="S163" s="14" t="str">
        <f t="shared" si="5"/>
        <v>RB-BS-BlowInIns-R0-R13</v>
      </c>
      <c r="T163" s="1"/>
      <c r="U163" s="15" t="str">
        <f t="shared" ref="U163:U176" si="6">IF(ISBLANK(W163),IF(ISBLANK(S163),"",S163),"")</f>
        <v/>
      </c>
      <c r="V163" s="45"/>
      <c r="W163" s="14" t="s">
        <v>1251</v>
      </c>
      <c r="Y163" s="1">
        <f>MATCH(S163,$AG$4:$AG$850,0)</f>
        <v>184</v>
      </c>
      <c r="AB163"/>
      <c r="AC163"/>
      <c r="AD163"/>
      <c r="AE163"/>
      <c r="AG163" s="20" t="s">
        <v>1444</v>
      </c>
    </row>
    <row r="164" spans="2:33" x14ac:dyDescent="0.25">
      <c r="B164" s="27" t="s">
        <v>254</v>
      </c>
      <c r="C164" s="27" t="s">
        <v>255</v>
      </c>
      <c r="D164" s="13" t="str">
        <f t="shared" si="4"/>
        <v>Deemed</v>
      </c>
      <c r="E164" s="29" t="s">
        <v>0</v>
      </c>
      <c r="F164" s="30" t="s">
        <v>1204</v>
      </c>
      <c r="G164" s="6"/>
      <c r="H164" s="7"/>
      <c r="I164" s="7"/>
      <c r="J164" s="32">
        <v>0</v>
      </c>
      <c r="K164" s="33">
        <v>9.2799999999999994</v>
      </c>
      <c r="L164" s="34">
        <v>11</v>
      </c>
      <c r="M164" s="39">
        <v>0.23</v>
      </c>
      <c r="N164" s="36"/>
      <c r="O164" s="37"/>
      <c r="P164" s="37"/>
      <c r="Q164" s="37"/>
      <c r="S164" s="14" t="str">
        <f t="shared" si="5"/>
        <v>RG-WtrHt-SmlStrg-Gas-lte75kBtuh-40G-0p62EF</v>
      </c>
      <c r="T164" s="1"/>
      <c r="U164" s="15" t="str">
        <f t="shared" si="6"/>
        <v/>
      </c>
      <c r="V164" s="45"/>
      <c r="W164" s="14" t="s">
        <v>1251</v>
      </c>
      <c r="Y164" s="1">
        <f>MATCH(S164,$AG$4:$AG$850,0)</f>
        <v>225</v>
      </c>
      <c r="AB164"/>
      <c r="AC164"/>
      <c r="AD164"/>
      <c r="AE164"/>
      <c r="AG164" s="20" t="s">
        <v>1445</v>
      </c>
    </row>
    <row r="165" spans="2:33" x14ac:dyDescent="0.25">
      <c r="B165" s="27" t="s">
        <v>256</v>
      </c>
      <c r="C165" s="27" t="s">
        <v>257</v>
      </c>
      <c r="D165" s="13" t="str">
        <f t="shared" si="4"/>
        <v>Deemed</v>
      </c>
      <c r="E165" s="29" t="s">
        <v>0</v>
      </c>
      <c r="F165" s="30" t="s">
        <v>1203</v>
      </c>
      <c r="G165" s="6"/>
      <c r="H165" s="7"/>
      <c r="I165" s="7"/>
      <c r="J165" s="32">
        <v>12.1</v>
      </c>
      <c r="K165" s="33">
        <v>-5.6599999999999998E-2</v>
      </c>
      <c r="L165" s="34">
        <v>20</v>
      </c>
      <c r="M165" s="39">
        <v>0.55000000000000004</v>
      </c>
      <c r="N165" s="36"/>
      <c r="O165" s="37"/>
      <c r="P165" s="37"/>
      <c r="Q165" s="37"/>
      <c r="S165" s="14" t="str">
        <f t="shared" si="5"/>
        <v>D03-441</v>
      </c>
      <c r="T165" s="1"/>
      <c r="U165" s="15" t="str">
        <f t="shared" si="6"/>
        <v/>
      </c>
      <c r="V165" s="45"/>
      <c r="W165" s="14" t="s">
        <v>1251</v>
      </c>
      <c r="Y165" s="1">
        <f>MATCH(S165,$AG$4:$AG$819,0)</f>
        <v>725</v>
      </c>
      <c r="AB165"/>
      <c r="AC165"/>
      <c r="AD165"/>
      <c r="AE165"/>
      <c r="AG165" s="20" t="s">
        <v>1446</v>
      </c>
    </row>
    <row r="166" spans="2:33" x14ac:dyDescent="0.25">
      <c r="B166" s="27" t="s">
        <v>258</v>
      </c>
      <c r="C166" s="27" t="s">
        <v>259</v>
      </c>
      <c r="D166" s="13" t="str">
        <f t="shared" si="4"/>
        <v>Deemed</v>
      </c>
      <c r="E166" s="29" t="s">
        <v>0</v>
      </c>
      <c r="F166" s="30" t="s">
        <v>1205</v>
      </c>
      <c r="G166" s="6"/>
      <c r="H166" s="7"/>
      <c r="I166" s="7"/>
      <c r="J166" s="32">
        <v>0</v>
      </c>
      <c r="K166" s="33">
        <v>16</v>
      </c>
      <c r="L166" s="34">
        <v>20</v>
      </c>
      <c r="M166" s="39">
        <v>0.55000000000000004</v>
      </c>
      <c r="N166" s="36"/>
      <c r="O166" s="37"/>
      <c r="P166" s="37"/>
      <c r="Q166" s="37"/>
      <c r="S166" s="14" t="str">
        <f t="shared" si="5"/>
        <v>RG-HV-EffFurn-92AFUE</v>
      </c>
      <c r="T166" s="1"/>
      <c r="U166" s="15" t="str">
        <f t="shared" si="6"/>
        <v/>
      </c>
      <c r="V166" s="45"/>
      <c r="W166" s="14" t="s">
        <v>1251</v>
      </c>
      <c r="Y166" s="1">
        <f t="shared" ref="Y166:Y192" si="7">MATCH(S166,$AG$4:$AG$850,0)</f>
        <v>201</v>
      </c>
      <c r="AB166"/>
      <c r="AC166"/>
      <c r="AD166"/>
      <c r="AE166"/>
      <c r="AG166" s="20" t="s">
        <v>283</v>
      </c>
    </row>
    <row r="167" spans="2:33" x14ac:dyDescent="0.25">
      <c r="B167" s="27" t="s">
        <v>262</v>
      </c>
      <c r="C167" s="27" t="s">
        <v>263</v>
      </c>
      <c r="D167" s="13" t="str">
        <f t="shared" si="4"/>
        <v>Deemed</v>
      </c>
      <c r="E167" s="29" t="s">
        <v>0</v>
      </c>
      <c r="F167" s="30" t="s">
        <v>1207</v>
      </c>
      <c r="G167" s="6"/>
      <c r="H167" s="7"/>
      <c r="I167" s="7"/>
      <c r="J167" s="32">
        <v>82.5</v>
      </c>
      <c r="K167" s="33">
        <v>-1.9</v>
      </c>
      <c r="L167" s="34">
        <v>14</v>
      </c>
      <c r="M167" s="39">
        <v>0.53</v>
      </c>
      <c r="N167" s="36"/>
      <c r="O167" s="37"/>
      <c r="P167" s="37"/>
      <c r="Q167" s="37"/>
      <c r="S167" s="14" t="str">
        <f t="shared" si="5"/>
        <v>RE-Appl-ESRefg-SMMedIce-835kWh-543kWh</v>
      </c>
      <c r="T167" s="1"/>
      <c r="U167" s="15" t="str">
        <f t="shared" si="6"/>
        <v/>
      </c>
      <c r="V167" s="45"/>
      <c r="W167" s="14" t="s">
        <v>1251</v>
      </c>
      <c r="Y167" s="1">
        <f t="shared" si="7"/>
        <v>155</v>
      </c>
      <c r="AB167"/>
      <c r="AC167"/>
      <c r="AD167"/>
      <c r="AE167"/>
      <c r="AG167" s="20" t="s">
        <v>285</v>
      </c>
    </row>
    <row r="168" spans="2:33" x14ac:dyDescent="0.25">
      <c r="B168" s="27" t="s">
        <v>266</v>
      </c>
      <c r="C168" s="27" t="s">
        <v>267</v>
      </c>
      <c r="D168" s="13" t="str">
        <f t="shared" si="4"/>
        <v>Deemed</v>
      </c>
      <c r="E168" s="29" t="s">
        <v>0</v>
      </c>
      <c r="F168" s="30"/>
      <c r="G168" s="6"/>
      <c r="H168" s="7"/>
      <c r="I168" s="7"/>
      <c r="J168" s="32">
        <v>0</v>
      </c>
      <c r="K168" s="33">
        <v>23.3</v>
      </c>
      <c r="L168" s="34">
        <v>11</v>
      </c>
      <c r="M168" s="39">
        <v>0.23</v>
      </c>
      <c r="N168" s="36"/>
      <c r="O168" s="37"/>
      <c r="P168" s="37"/>
      <c r="Q168" s="37"/>
      <c r="S168" s="14" t="str">
        <f t="shared" si="5"/>
        <v>RG-WtrHt-SmlStrg-Gas-lte75kBtuh-40G-0p67EF</v>
      </c>
      <c r="T168" s="1"/>
      <c r="U168" s="15" t="str">
        <f t="shared" si="6"/>
        <v/>
      </c>
      <c r="V168" s="45"/>
      <c r="W168" s="14" t="s">
        <v>1251</v>
      </c>
      <c r="Y168" s="1">
        <f t="shared" si="7"/>
        <v>226</v>
      </c>
      <c r="AB168"/>
      <c r="AC168"/>
      <c r="AD168"/>
      <c r="AE168"/>
      <c r="AG168" s="20" t="s">
        <v>1447</v>
      </c>
    </row>
    <row r="169" spans="2:33" x14ac:dyDescent="0.25">
      <c r="B169" s="27" t="s">
        <v>286</v>
      </c>
      <c r="C169" s="27" t="s">
        <v>287</v>
      </c>
      <c r="D169" s="13" t="str">
        <f t="shared" si="4"/>
        <v>Deemed</v>
      </c>
      <c r="E169" s="29" t="s">
        <v>0</v>
      </c>
      <c r="F169" s="30" t="s">
        <v>1210</v>
      </c>
      <c r="G169" s="6"/>
      <c r="H169" s="7"/>
      <c r="I169" s="7"/>
      <c r="J169" s="32">
        <v>31</v>
      </c>
      <c r="K169" s="33">
        <v>-0.54200000000000004</v>
      </c>
      <c r="L169" s="34">
        <v>2.1</v>
      </c>
      <c r="M169" s="39">
        <v>0.54</v>
      </c>
      <c r="N169" s="36"/>
      <c r="O169" s="37">
        <v>0.71</v>
      </c>
      <c r="P169" s="37"/>
      <c r="Q169" s="37"/>
      <c r="S169" s="14" t="str">
        <f t="shared" si="5"/>
        <v>Res-Lighting-InGen_CFLratio0409_CFLscw-Refl-18w</v>
      </c>
      <c r="T169" s="1"/>
      <c r="U169" s="15" t="str">
        <f t="shared" si="6"/>
        <v/>
      </c>
      <c r="V169" s="45"/>
      <c r="W169" s="14" t="s">
        <v>1251</v>
      </c>
      <c r="Y169" s="1">
        <f t="shared" si="7"/>
        <v>593</v>
      </c>
      <c r="AB169"/>
      <c r="AC169"/>
      <c r="AD169"/>
      <c r="AE169"/>
      <c r="AG169" s="20" t="s">
        <v>1448</v>
      </c>
    </row>
    <row r="170" spans="2:33" x14ac:dyDescent="0.25">
      <c r="B170" s="27" t="s">
        <v>288</v>
      </c>
      <c r="C170" s="27" t="s">
        <v>287</v>
      </c>
      <c r="D170" s="13" t="str">
        <f t="shared" si="4"/>
        <v>Deemed</v>
      </c>
      <c r="E170" s="29" t="s">
        <v>0</v>
      </c>
      <c r="F170" s="30" t="s">
        <v>1210</v>
      </c>
      <c r="G170" s="6"/>
      <c r="H170" s="7"/>
      <c r="I170" s="7"/>
      <c r="J170" s="32">
        <v>31</v>
      </c>
      <c r="K170" s="33">
        <v>-0.54200000000000004</v>
      </c>
      <c r="L170" s="34">
        <v>2.1</v>
      </c>
      <c r="M170" s="39">
        <v>0.54</v>
      </c>
      <c r="N170" s="36"/>
      <c r="O170" s="37">
        <v>0.71</v>
      </c>
      <c r="P170" s="37"/>
      <c r="Q170" s="37"/>
      <c r="S170" s="14" t="str">
        <f t="shared" si="5"/>
        <v>Res-Lighting-InGen_CFLratio0409_CFLscw-Refl-18w</v>
      </c>
      <c r="T170" s="1"/>
      <c r="U170" s="15" t="str">
        <f t="shared" si="6"/>
        <v/>
      </c>
      <c r="V170" s="45"/>
      <c r="W170" s="14" t="s">
        <v>1251</v>
      </c>
      <c r="Y170" s="1">
        <f t="shared" si="7"/>
        <v>593</v>
      </c>
      <c r="AB170"/>
      <c r="AC170"/>
      <c r="AD170"/>
      <c r="AE170"/>
      <c r="AG170" s="20" t="s">
        <v>1449</v>
      </c>
    </row>
    <row r="171" spans="2:33" x14ac:dyDescent="0.25">
      <c r="B171" s="27" t="s">
        <v>289</v>
      </c>
      <c r="C171" s="27" t="s">
        <v>290</v>
      </c>
      <c r="D171" s="13" t="str">
        <f t="shared" si="4"/>
        <v>Deemed</v>
      </c>
      <c r="E171" s="29" t="s">
        <v>0</v>
      </c>
      <c r="F171" s="30" t="s">
        <v>1210</v>
      </c>
      <c r="G171" s="6"/>
      <c r="H171" s="7"/>
      <c r="I171" s="7"/>
      <c r="J171" s="32">
        <v>45.1</v>
      </c>
      <c r="K171" s="33">
        <v>-0.78800000000000003</v>
      </c>
      <c r="L171" s="34">
        <v>16</v>
      </c>
      <c r="M171" s="39">
        <v>0.55000000000000004</v>
      </c>
      <c r="N171" s="36"/>
      <c r="O171" s="37"/>
      <c r="P171" s="37"/>
      <c r="Q171" s="37"/>
      <c r="S171" s="14" t="str">
        <f t="shared" si="5"/>
        <v>Res-Lighting-InGen_CFLratio0353_CFLfixt-32W</v>
      </c>
      <c r="T171" s="1"/>
      <c r="U171" s="15" t="str">
        <f t="shared" si="6"/>
        <v/>
      </c>
      <c r="V171" s="45"/>
      <c r="W171" s="14" t="s">
        <v>1251</v>
      </c>
      <c r="Y171" s="1">
        <f t="shared" si="7"/>
        <v>627</v>
      </c>
      <c r="AB171"/>
      <c r="AC171"/>
      <c r="AD171"/>
      <c r="AE171"/>
      <c r="AG171" s="20" t="s">
        <v>1450</v>
      </c>
    </row>
    <row r="172" spans="2:33" x14ac:dyDescent="0.25">
      <c r="B172" s="27" t="s">
        <v>291</v>
      </c>
      <c r="C172" s="27" t="s">
        <v>292</v>
      </c>
      <c r="D172" s="13" t="str">
        <f t="shared" si="4"/>
        <v>Deemed</v>
      </c>
      <c r="E172" s="29" t="s">
        <v>0</v>
      </c>
      <c r="F172" s="30" t="s">
        <v>1210</v>
      </c>
      <c r="G172" s="6"/>
      <c r="H172" s="7"/>
      <c r="I172" s="7"/>
      <c r="J172" s="32">
        <v>227</v>
      </c>
      <c r="K172" s="33">
        <v>-0.56599999999999995</v>
      </c>
      <c r="L172" s="34">
        <v>16</v>
      </c>
      <c r="M172" s="39">
        <v>0.54</v>
      </c>
      <c r="N172" s="36"/>
      <c r="O172" s="37"/>
      <c r="P172" s="37"/>
      <c r="Q172" s="37"/>
      <c r="S172" s="14" t="str">
        <f t="shared" si="5"/>
        <v>Res-Lighting-OutGen_CFLratio0407_CFLfixt-26W</v>
      </c>
      <c r="T172" s="1"/>
      <c r="U172" s="15" t="str">
        <f t="shared" si="6"/>
        <v/>
      </c>
      <c r="V172" s="45"/>
      <c r="W172" s="14" t="s">
        <v>1251</v>
      </c>
      <c r="Y172" s="1">
        <f t="shared" si="7"/>
        <v>689</v>
      </c>
      <c r="AB172"/>
      <c r="AC172"/>
      <c r="AD172"/>
      <c r="AE172"/>
      <c r="AG172" s="20" t="s">
        <v>1451</v>
      </c>
    </row>
    <row r="173" spans="2:33" x14ac:dyDescent="0.25">
      <c r="B173" s="27" t="s">
        <v>309</v>
      </c>
      <c r="C173" s="27" t="s">
        <v>269</v>
      </c>
      <c r="D173" s="13" t="str">
        <f t="shared" si="4"/>
        <v>Deemed</v>
      </c>
      <c r="E173" s="29" t="s">
        <v>0</v>
      </c>
      <c r="F173" s="30" t="s">
        <v>1211</v>
      </c>
      <c r="G173" s="6"/>
      <c r="H173" s="7"/>
      <c r="I173" s="7"/>
      <c r="J173" s="32">
        <v>1.78E-2</v>
      </c>
      <c r="K173" s="33">
        <v>7.3000000000000001E-3</v>
      </c>
      <c r="L173" s="34">
        <v>20</v>
      </c>
      <c r="M173" s="39">
        <v>0.28000000000000003</v>
      </c>
      <c r="N173" s="36"/>
      <c r="O173" s="37">
        <v>0.78200000000000003</v>
      </c>
      <c r="P173" s="37"/>
      <c r="Q173" s="37"/>
      <c r="S173" s="14" t="str">
        <f t="shared" si="5"/>
        <v>RB-BS-CeilIns-VintR-AddR19</v>
      </c>
      <c r="T173" s="1"/>
      <c r="U173" s="15" t="str">
        <f t="shared" si="6"/>
        <v/>
      </c>
      <c r="V173" s="45"/>
      <c r="W173" s="14" t="s">
        <v>1251</v>
      </c>
      <c r="Y173" s="1">
        <f t="shared" si="7"/>
        <v>182</v>
      </c>
      <c r="AB173"/>
      <c r="AC173"/>
      <c r="AD173"/>
      <c r="AE173"/>
      <c r="AG173" s="20" t="s">
        <v>1452</v>
      </c>
    </row>
    <row r="174" spans="2:33" x14ac:dyDescent="0.25">
      <c r="B174" s="27" t="s">
        <v>310</v>
      </c>
      <c r="C174" s="27" t="s">
        <v>253</v>
      </c>
      <c r="D174" s="13" t="str">
        <f t="shared" si="4"/>
        <v>Deemed</v>
      </c>
      <c r="E174" s="29" t="s">
        <v>0</v>
      </c>
      <c r="F174" s="30" t="s">
        <v>1211</v>
      </c>
      <c r="G174" s="6"/>
      <c r="H174" s="7"/>
      <c r="I174" s="7"/>
      <c r="J174" s="32">
        <v>0.16800000000000001</v>
      </c>
      <c r="K174" s="33">
        <v>8.7800000000000003E-2</v>
      </c>
      <c r="L174" s="34">
        <v>20</v>
      </c>
      <c r="M174" s="39">
        <v>0.28000000000000003</v>
      </c>
      <c r="N174" s="36"/>
      <c r="O174" s="37">
        <v>0.82199999999999995</v>
      </c>
      <c r="P174" s="37"/>
      <c r="Q174" s="37"/>
      <c r="S174" s="14" t="str">
        <f t="shared" si="5"/>
        <v>RB-BS-BlowInIns-R0-R13</v>
      </c>
      <c r="T174" s="1"/>
      <c r="U174" s="15" t="str">
        <f t="shared" si="6"/>
        <v/>
      </c>
      <c r="V174" s="45"/>
      <c r="W174" s="14" t="s">
        <v>1251</v>
      </c>
      <c r="Y174" s="1">
        <f t="shared" si="7"/>
        <v>184</v>
      </c>
      <c r="AB174"/>
      <c r="AC174"/>
      <c r="AD174"/>
      <c r="AE174"/>
      <c r="AG174" s="20" t="s">
        <v>1453</v>
      </c>
    </row>
    <row r="175" spans="2:33" x14ac:dyDescent="0.25">
      <c r="B175" s="27" t="s">
        <v>315</v>
      </c>
      <c r="C175" s="27" t="s">
        <v>316</v>
      </c>
      <c r="D175" s="13" t="str">
        <f t="shared" si="4"/>
        <v>Deemed</v>
      </c>
      <c r="E175" s="29" t="s">
        <v>0</v>
      </c>
      <c r="F175" s="30" t="s">
        <v>1210</v>
      </c>
      <c r="G175" s="6"/>
      <c r="H175" s="7"/>
      <c r="I175" s="7"/>
      <c r="J175" s="32">
        <v>57.5</v>
      </c>
      <c r="K175" s="33">
        <v>0</v>
      </c>
      <c r="L175" s="34">
        <v>16</v>
      </c>
      <c r="M175" s="39">
        <v>0.55000000000000004</v>
      </c>
      <c r="N175" s="36"/>
      <c r="O175" s="37">
        <v>0.79900000000000004</v>
      </c>
      <c r="P175" s="37"/>
      <c r="Q175" s="37"/>
      <c r="S175" s="14" t="str">
        <f t="shared" si="5"/>
        <v>Res-Lighting-OutGen_CFLratio0407_CFLfixt-15W</v>
      </c>
      <c r="T175" s="1"/>
      <c r="U175" s="15" t="str">
        <f t="shared" si="6"/>
        <v/>
      </c>
      <c r="V175" s="45"/>
      <c r="W175" s="14" t="s">
        <v>1251</v>
      </c>
      <c r="Y175" s="1">
        <f t="shared" si="7"/>
        <v>684</v>
      </c>
      <c r="AB175"/>
      <c r="AC175"/>
      <c r="AD175"/>
      <c r="AE175"/>
      <c r="AG175" s="20" t="s">
        <v>1454</v>
      </c>
    </row>
    <row r="176" spans="2:33" x14ac:dyDescent="0.25">
      <c r="B176" s="27" t="s">
        <v>325</v>
      </c>
      <c r="C176" s="27" t="s">
        <v>326</v>
      </c>
      <c r="D176" s="13" t="str">
        <f t="shared" si="4"/>
        <v>Deemed</v>
      </c>
      <c r="E176" s="29" t="s">
        <v>0</v>
      </c>
      <c r="F176" s="30" t="s">
        <v>1210</v>
      </c>
      <c r="G176" s="6"/>
      <c r="H176" s="7"/>
      <c r="I176" s="7"/>
      <c r="J176" s="32">
        <v>92</v>
      </c>
      <c r="K176" s="33">
        <v>0</v>
      </c>
      <c r="L176" s="34">
        <v>16</v>
      </c>
      <c r="M176" s="39">
        <v>0.55000000000000004</v>
      </c>
      <c r="N176" s="36"/>
      <c r="O176" s="37">
        <v>0.79900000000000004</v>
      </c>
      <c r="P176" s="37"/>
      <c r="Q176" s="37"/>
      <c r="S176" s="14" t="str">
        <f t="shared" si="5"/>
        <v>Res-Lighting-OutGen_CFLratio0407_CFLfixt-24W</v>
      </c>
      <c r="T176" s="1"/>
      <c r="U176" s="15" t="str">
        <f t="shared" si="6"/>
        <v/>
      </c>
      <c r="V176" s="45"/>
      <c r="W176" s="14" t="s">
        <v>1251</v>
      </c>
      <c r="Y176" s="1">
        <f t="shared" si="7"/>
        <v>687</v>
      </c>
      <c r="AB176"/>
      <c r="AC176"/>
      <c r="AD176"/>
      <c r="AE176"/>
      <c r="AG176" s="20" t="s">
        <v>1455</v>
      </c>
    </row>
    <row r="177" spans="2:33" x14ac:dyDescent="0.25">
      <c r="B177" s="27" t="s">
        <v>1078</v>
      </c>
      <c r="C177" s="27" t="s">
        <v>334</v>
      </c>
      <c r="D177" s="13" t="str">
        <f t="shared" si="4"/>
        <v>Deemed</v>
      </c>
      <c r="E177" s="29" t="s">
        <v>0</v>
      </c>
      <c r="F177" s="30" t="s">
        <v>1209</v>
      </c>
      <c r="G177" s="41"/>
      <c r="H177" s="41"/>
      <c r="I177" s="41"/>
      <c r="J177" s="32">
        <v>19.3</v>
      </c>
      <c r="K177" s="33">
        <v>-0.33700000000000002</v>
      </c>
      <c r="L177" s="34">
        <v>9.4</v>
      </c>
      <c r="M177" s="39">
        <v>0.54</v>
      </c>
      <c r="N177" s="36"/>
      <c r="O177" s="37">
        <v>0.77</v>
      </c>
      <c r="P177" s="37"/>
      <c r="Q177" s="37"/>
      <c r="S177" s="14" t="str">
        <f t="shared" si="5"/>
        <v>Res-Lighting-InGen_CFLratio0347_CFLscw-14w</v>
      </c>
      <c r="T177" s="1"/>
      <c r="U177" s="43"/>
      <c r="V177" s="49"/>
      <c r="W177" s="14" t="s">
        <v>1251</v>
      </c>
      <c r="Y177" s="1">
        <f t="shared" si="7"/>
        <v>552</v>
      </c>
      <c r="AB177"/>
      <c r="AC177"/>
      <c r="AD177"/>
      <c r="AE177"/>
      <c r="AG177" s="20" t="s">
        <v>1456</v>
      </c>
    </row>
    <row r="178" spans="2:33" x14ac:dyDescent="0.25">
      <c r="B178" s="27" t="s">
        <v>1079</v>
      </c>
      <c r="C178" s="27" t="s">
        <v>1080</v>
      </c>
      <c r="D178" s="13" t="str">
        <f t="shared" si="4"/>
        <v>Deemed</v>
      </c>
      <c r="E178" s="29" t="s">
        <v>0</v>
      </c>
      <c r="F178" s="30" t="s">
        <v>1201</v>
      </c>
      <c r="G178" s="41"/>
      <c r="H178" s="41"/>
      <c r="I178" s="41"/>
      <c r="J178" s="32">
        <v>41.3</v>
      </c>
      <c r="K178" s="33">
        <v>-0.72199999999999998</v>
      </c>
      <c r="L178" s="34">
        <v>5.3</v>
      </c>
      <c r="M178" s="39">
        <v>0.54</v>
      </c>
      <c r="N178" s="36"/>
      <c r="O178" s="37">
        <v>0.77</v>
      </c>
      <c r="P178" s="37"/>
      <c r="Q178" s="37"/>
      <c r="S178" s="14" t="str">
        <f t="shared" si="5"/>
        <v>Res-Lighting-InGen_CFLratio0347_CFLscw-30w</v>
      </c>
      <c r="T178" s="1"/>
      <c r="U178" s="43"/>
      <c r="V178" s="49"/>
      <c r="W178" s="14" t="s">
        <v>1251</v>
      </c>
      <c r="Y178" s="1">
        <f t="shared" si="7"/>
        <v>568</v>
      </c>
      <c r="AB178"/>
      <c r="AC178"/>
      <c r="AD178"/>
      <c r="AE178"/>
      <c r="AG178" s="20" t="s">
        <v>1457</v>
      </c>
    </row>
    <row r="179" spans="2:33" x14ac:dyDescent="0.25">
      <c r="B179" s="27" t="s">
        <v>1081</v>
      </c>
      <c r="C179" s="27" t="s">
        <v>1082</v>
      </c>
      <c r="D179" s="13" t="str">
        <f t="shared" si="4"/>
        <v>Deemed</v>
      </c>
      <c r="E179" s="29" t="s">
        <v>0</v>
      </c>
      <c r="F179" s="30" t="s">
        <v>1201</v>
      </c>
      <c r="G179" s="41"/>
      <c r="H179" s="41"/>
      <c r="I179" s="41"/>
      <c r="J179" s="32">
        <v>15.1</v>
      </c>
      <c r="K179" s="33">
        <v>-0.26500000000000001</v>
      </c>
      <c r="L179" s="34">
        <v>5.3</v>
      </c>
      <c r="M179" s="39">
        <v>0.54</v>
      </c>
      <c r="N179" s="36"/>
      <c r="O179" s="37">
        <v>0.77</v>
      </c>
      <c r="P179" s="37"/>
      <c r="Q179" s="37"/>
      <c r="S179" s="14" t="str">
        <f t="shared" si="5"/>
        <v>Res-Lighting-InGen_CFLratio0347_CFLscw-11w</v>
      </c>
      <c r="T179" s="1"/>
      <c r="U179" s="43"/>
      <c r="V179" s="49"/>
      <c r="W179" s="14" t="s">
        <v>1251</v>
      </c>
      <c r="Y179" s="1">
        <f t="shared" si="7"/>
        <v>549</v>
      </c>
      <c r="AB179"/>
      <c r="AC179"/>
      <c r="AD179"/>
      <c r="AE179"/>
      <c r="AG179" s="20" t="s">
        <v>1458</v>
      </c>
    </row>
    <row r="180" spans="2:33" x14ac:dyDescent="0.25">
      <c r="B180" s="27" t="s">
        <v>1083</v>
      </c>
      <c r="C180" s="27" t="s">
        <v>1084</v>
      </c>
      <c r="D180" s="13" t="str">
        <f t="shared" si="4"/>
        <v>Deemed</v>
      </c>
      <c r="E180" s="29" t="s">
        <v>0</v>
      </c>
      <c r="F180" s="30" t="s">
        <v>1201</v>
      </c>
      <c r="G180" s="41"/>
      <c r="H180" s="41"/>
      <c r="I180" s="41"/>
      <c r="J180" s="32">
        <v>57.8</v>
      </c>
      <c r="K180" s="33">
        <v>-1.01</v>
      </c>
      <c r="L180" s="34">
        <v>5.3</v>
      </c>
      <c r="M180" s="39">
        <v>0.54</v>
      </c>
      <c r="N180" s="36"/>
      <c r="O180" s="37">
        <v>0.77</v>
      </c>
      <c r="P180" s="37"/>
      <c r="Q180" s="37"/>
      <c r="S180" s="14" t="str">
        <f t="shared" si="5"/>
        <v>Res-Lighting-InGen_CFLratio0347_CFLscw-42w</v>
      </c>
      <c r="T180" s="1"/>
      <c r="U180" s="43"/>
      <c r="V180" s="49"/>
      <c r="W180" s="14" t="s">
        <v>1251</v>
      </c>
      <c r="Y180" s="1">
        <f t="shared" si="7"/>
        <v>571</v>
      </c>
      <c r="AB180"/>
      <c r="AC180"/>
      <c r="AD180"/>
      <c r="AE180"/>
      <c r="AG180" s="20" t="s">
        <v>1459</v>
      </c>
    </row>
    <row r="181" spans="2:33" x14ac:dyDescent="0.25">
      <c r="B181" s="27" t="s">
        <v>1085</v>
      </c>
      <c r="C181" s="27" t="s">
        <v>1086</v>
      </c>
      <c r="D181" s="13" t="str">
        <f t="shared" si="4"/>
        <v>Deemed</v>
      </c>
      <c r="E181" s="29" t="s">
        <v>0</v>
      </c>
      <c r="F181" s="30" t="s">
        <v>1201</v>
      </c>
      <c r="G181" s="41"/>
      <c r="H181" s="41"/>
      <c r="I181" s="41"/>
      <c r="J181" s="32">
        <v>17.899999999999999</v>
      </c>
      <c r="K181" s="33">
        <v>-0.313</v>
      </c>
      <c r="L181" s="34">
        <v>5.3</v>
      </c>
      <c r="M181" s="39">
        <v>0.54</v>
      </c>
      <c r="N181" s="36"/>
      <c r="O181" s="37">
        <v>0.77</v>
      </c>
      <c r="P181" s="37"/>
      <c r="Q181" s="37"/>
      <c r="S181" s="14" t="str">
        <f t="shared" si="5"/>
        <v>Res-Lighting-InGen_CFLratio0347_CFLscw-13w</v>
      </c>
      <c r="T181" s="1"/>
      <c r="U181" s="43"/>
      <c r="V181" s="49"/>
      <c r="W181" s="14" t="s">
        <v>1251</v>
      </c>
      <c r="Y181" s="1">
        <f t="shared" si="7"/>
        <v>551</v>
      </c>
      <c r="AB181"/>
      <c r="AC181"/>
      <c r="AD181"/>
      <c r="AE181"/>
      <c r="AG181" s="20" t="s">
        <v>1460</v>
      </c>
    </row>
    <row r="182" spans="2:33" x14ac:dyDescent="0.25">
      <c r="B182" s="27" t="s">
        <v>1087</v>
      </c>
      <c r="C182" s="27" t="s">
        <v>1088</v>
      </c>
      <c r="D182" s="13" t="str">
        <f t="shared" si="4"/>
        <v>Deemed</v>
      </c>
      <c r="E182" s="29" t="s">
        <v>0</v>
      </c>
      <c r="F182" s="30" t="s">
        <v>1201</v>
      </c>
      <c r="G182" s="41"/>
      <c r="H182" s="41"/>
      <c r="I182" s="41"/>
      <c r="J182" s="32">
        <v>24.8</v>
      </c>
      <c r="K182" s="33">
        <v>-0.433</v>
      </c>
      <c r="L182" s="34">
        <v>5.3</v>
      </c>
      <c r="M182" s="39">
        <v>0.54</v>
      </c>
      <c r="N182" s="36"/>
      <c r="O182" s="37">
        <v>0.77</v>
      </c>
      <c r="P182" s="37"/>
      <c r="Q182" s="37"/>
      <c r="S182" s="14" t="str">
        <f t="shared" si="5"/>
        <v>Res-Lighting-InGen_CFLratio0347_CFLscw-18w</v>
      </c>
      <c r="T182" s="1"/>
      <c r="U182" s="43"/>
      <c r="V182" s="49"/>
      <c r="W182" s="14" t="s">
        <v>1251</v>
      </c>
      <c r="Y182" s="1">
        <f t="shared" si="7"/>
        <v>556</v>
      </c>
      <c r="AB182"/>
      <c r="AC182"/>
      <c r="AD182"/>
      <c r="AE182"/>
      <c r="AG182" s="20" t="s">
        <v>1461</v>
      </c>
    </row>
    <row r="183" spans="2:33" x14ac:dyDescent="0.25">
      <c r="B183" s="27" t="s">
        <v>1089</v>
      </c>
      <c r="C183" s="27" t="s">
        <v>336</v>
      </c>
      <c r="D183" s="13" t="str">
        <f t="shared" si="4"/>
        <v>Deemed</v>
      </c>
      <c r="E183" s="29" t="s">
        <v>0</v>
      </c>
      <c r="F183" s="30" t="s">
        <v>1201</v>
      </c>
      <c r="G183" s="41"/>
      <c r="H183" s="41"/>
      <c r="I183" s="41"/>
      <c r="J183" s="32">
        <v>26.2</v>
      </c>
      <c r="K183" s="33">
        <v>-0.45700000000000002</v>
      </c>
      <c r="L183" s="34">
        <v>5.3</v>
      </c>
      <c r="M183" s="39">
        <v>0.54</v>
      </c>
      <c r="N183" s="36"/>
      <c r="O183" s="37">
        <v>0.77</v>
      </c>
      <c r="P183" s="37"/>
      <c r="Q183" s="37"/>
      <c r="S183" s="14" t="str">
        <f t="shared" si="5"/>
        <v>Res-Lighting-InGen_CFLratio0347_CFLscw-19w</v>
      </c>
      <c r="T183" s="1"/>
      <c r="U183" s="43"/>
      <c r="V183" s="49"/>
      <c r="W183" s="14" t="s">
        <v>1251</v>
      </c>
      <c r="Y183" s="1">
        <f t="shared" si="7"/>
        <v>557</v>
      </c>
      <c r="AB183"/>
      <c r="AC183"/>
      <c r="AD183"/>
      <c r="AE183"/>
      <c r="AG183" s="20" t="s">
        <v>1462</v>
      </c>
    </row>
    <row r="184" spans="2:33" x14ac:dyDescent="0.25">
      <c r="B184" s="27" t="s">
        <v>1090</v>
      </c>
      <c r="C184" s="27" t="s">
        <v>338</v>
      </c>
      <c r="D184" s="13" t="str">
        <f t="shared" si="4"/>
        <v>Deemed</v>
      </c>
      <c r="E184" s="29" t="s">
        <v>0</v>
      </c>
      <c r="F184" s="30" t="s">
        <v>1201</v>
      </c>
      <c r="G184" s="41"/>
      <c r="H184" s="41"/>
      <c r="I184" s="41"/>
      <c r="J184" s="32">
        <v>31.7</v>
      </c>
      <c r="K184" s="33">
        <v>-0.55300000000000005</v>
      </c>
      <c r="L184" s="34">
        <v>5.3</v>
      </c>
      <c r="M184" s="39">
        <v>0.54</v>
      </c>
      <c r="N184" s="36"/>
      <c r="O184" s="37">
        <v>0.77</v>
      </c>
      <c r="P184" s="37"/>
      <c r="Q184" s="37"/>
      <c r="S184" s="14" t="str">
        <f t="shared" si="5"/>
        <v>Res-Lighting-InGen_CFLratio0347_CFLscw-23w</v>
      </c>
      <c r="T184" s="1"/>
      <c r="U184" s="43"/>
      <c r="V184" s="49"/>
      <c r="W184" s="14" t="s">
        <v>1251</v>
      </c>
      <c r="Y184" s="1">
        <f t="shared" si="7"/>
        <v>561</v>
      </c>
      <c r="AB184"/>
      <c r="AC184"/>
      <c r="AD184"/>
      <c r="AE184"/>
      <c r="AG184" s="20" t="s">
        <v>1463</v>
      </c>
    </row>
    <row r="185" spans="2:33" x14ac:dyDescent="0.25">
      <c r="B185" s="27" t="s">
        <v>1091</v>
      </c>
      <c r="C185" s="27" t="s">
        <v>1092</v>
      </c>
      <c r="D185" s="13" t="str">
        <f t="shared" si="4"/>
        <v>Deemed</v>
      </c>
      <c r="E185" s="29" t="s">
        <v>0</v>
      </c>
      <c r="F185" s="30" t="s">
        <v>1201</v>
      </c>
      <c r="G185" s="41"/>
      <c r="H185" s="41"/>
      <c r="I185" s="41"/>
      <c r="J185" s="32">
        <v>35.799999999999997</v>
      </c>
      <c r="K185" s="33">
        <v>-0.625</v>
      </c>
      <c r="L185" s="34">
        <v>5.3</v>
      </c>
      <c r="M185" s="39">
        <v>0.54</v>
      </c>
      <c r="N185" s="36"/>
      <c r="O185" s="37">
        <v>0.77</v>
      </c>
      <c r="P185" s="37"/>
      <c r="Q185" s="37"/>
      <c r="S185" s="14" t="str">
        <f t="shared" si="5"/>
        <v>Res-Lighting-InGen_CFLratio0347_CFLscw-26w</v>
      </c>
      <c r="T185" s="1"/>
      <c r="U185" s="43"/>
      <c r="V185" s="49"/>
      <c r="W185" s="14" t="s">
        <v>1251</v>
      </c>
      <c r="Y185" s="1">
        <f t="shared" si="7"/>
        <v>564</v>
      </c>
      <c r="AB185"/>
      <c r="AC185"/>
      <c r="AD185"/>
      <c r="AE185"/>
      <c r="AG185" s="20" t="s">
        <v>269</v>
      </c>
    </row>
    <row r="186" spans="2:33" x14ac:dyDescent="0.25">
      <c r="B186" s="27" t="s">
        <v>1093</v>
      </c>
      <c r="C186" s="27" t="s">
        <v>338</v>
      </c>
      <c r="D186" s="13" t="str">
        <f t="shared" si="4"/>
        <v>Deemed</v>
      </c>
      <c r="E186" s="29" t="s">
        <v>0</v>
      </c>
      <c r="F186" s="30" t="s">
        <v>1201</v>
      </c>
      <c r="G186" s="41"/>
      <c r="H186" s="41"/>
      <c r="I186" s="41"/>
      <c r="J186" s="32">
        <v>31.7</v>
      </c>
      <c r="K186" s="33">
        <v>-0.55300000000000005</v>
      </c>
      <c r="L186" s="34">
        <v>5.3</v>
      </c>
      <c r="M186" s="39">
        <v>0.54</v>
      </c>
      <c r="N186" s="36"/>
      <c r="O186" s="37">
        <v>0.77</v>
      </c>
      <c r="P186" s="37"/>
      <c r="Q186" s="37"/>
      <c r="S186" s="14" t="str">
        <f t="shared" si="5"/>
        <v>Res-Lighting-InGen_CFLratio0347_CFLscw-23w</v>
      </c>
      <c r="T186" s="1"/>
      <c r="U186" s="43"/>
      <c r="V186" s="49"/>
      <c r="W186" s="14" t="s">
        <v>1251</v>
      </c>
      <c r="Y186" s="1">
        <f t="shared" si="7"/>
        <v>561</v>
      </c>
      <c r="AB186"/>
      <c r="AC186"/>
      <c r="AD186"/>
      <c r="AE186"/>
      <c r="AG186" s="20" t="s">
        <v>1464</v>
      </c>
    </row>
    <row r="187" spans="2:33" x14ac:dyDescent="0.25">
      <c r="B187" s="27" t="s">
        <v>1094</v>
      </c>
      <c r="C187" s="27" t="s">
        <v>1082</v>
      </c>
      <c r="D187" s="13" t="str">
        <f t="shared" si="4"/>
        <v>Deemed</v>
      </c>
      <c r="E187" s="29" t="s">
        <v>0</v>
      </c>
      <c r="F187" s="30" t="s">
        <v>1201</v>
      </c>
      <c r="G187" s="41"/>
      <c r="H187" s="41"/>
      <c r="I187" s="41"/>
      <c r="J187" s="32">
        <v>15.1</v>
      </c>
      <c r="K187" s="33">
        <v>-0.26500000000000001</v>
      </c>
      <c r="L187" s="34">
        <v>5.3</v>
      </c>
      <c r="M187" s="39">
        <v>0.54</v>
      </c>
      <c r="N187" s="36"/>
      <c r="O187" s="37">
        <v>0.77</v>
      </c>
      <c r="P187" s="37"/>
      <c r="Q187" s="37"/>
      <c r="S187" s="14" t="str">
        <f t="shared" si="5"/>
        <v>Res-Lighting-InGen_CFLratio0347_CFLscw-11w</v>
      </c>
      <c r="T187" s="1"/>
      <c r="U187" s="43"/>
      <c r="V187" s="49"/>
      <c r="W187" s="14" t="s">
        <v>1251</v>
      </c>
      <c r="Y187" s="1">
        <f t="shared" si="7"/>
        <v>549</v>
      </c>
      <c r="AB187"/>
      <c r="AC187"/>
      <c r="AD187"/>
      <c r="AE187"/>
      <c r="AG187" s="20" t="s">
        <v>253</v>
      </c>
    </row>
    <row r="188" spans="2:33" x14ac:dyDescent="0.25">
      <c r="B188" s="27" t="s">
        <v>1095</v>
      </c>
      <c r="C188" s="27" t="s">
        <v>1086</v>
      </c>
      <c r="D188" s="13" t="str">
        <f t="shared" si="4"/>
        <v>Deemed</v>
      </c>
      <c r="E188" s="29" t="s">
        <v>0</v>
      </c>
      <c r="F188" s="30" t="s">
        <v>1201</v>
      </c>
      <c r="G188" s="41"/>
      <c r="H188" s="41"/>
      <c r="I188" s="41"/>
      <c r="J188" s="32">
        <v>17.899999999999999</v>
      </c>
      <c r="K188" s="33">
        <v>-0.313</v>
      </c>
      <c r="L188" s="34">
        <v>5.3</v>
      </c>
      <c r="M188" s="39">
        <v>0.54</v>
      </c>
      <c r="N188" s="36"/>
      <c r="O188" s="37">
        <v>0.77</v>
      </c>
      <c r="P188" s="37"/>
      <c r="Q188" s="37"/>
      <c r="S188" s="14" t="str">
        <f t="shared" si="5"/>
        <v>Res-Lighting-InGen_CFLratio0347_CFLscw-13w</v>
      </c>
      <c r="T188" s="1"/>
      <c r="U188" s="43"/>
      <c r="V188" s="49"/>
      <c r="W188" s="14" t="s">
        <v>1251</v>
      </c>
      <c r="Y188" s="1">
        <f t="shared" si="7"/>
        <v>551</v>
      </c>
      <c r="AB188"/>
      <c r="AC188"/>
      <c r="AD188"/>
      <c r="AE188"/>
      <c r="AG188" s="20" t="s">
        <v>1465</v>
      </c>
    </row>
    <row r="189" spans="2:33" x14ac:dyDescent="0.25">
      <c r="B189" s="27" t="s">
        <v>1096</v>
      </c>
      <c r="C189" s="27" t="s">
        <v>334</v>
      </c>
      <c r="D189" s="13" t="str">
        <f t="shared" si="4"/>
        <v>Deemed</v>
      </c>
      <c r="E189" s="29" t="s">
        <v>0</v>
      </c>
      <c r="F189" s="30" t="s">
        <v>1201</v>
      </c>
      <c r="G189" s="41"/>
      <c r="H189" s="41"/>
      <c r="I189" s="41"/>
      <c r="J189" s="32">
        <v>19.3</v>
      </c>
      <c r="K189" s="33">
        <v>-0.33700000000000002</v>
      </c>
      <c r="L189" s="34">
        <v>5.3</v>
      </c>
      <c r="M189" s="39">
        <v>0.54</v>
      </c>
      <c r="N189" s="36"/>
      <c r="O189" s="37">
        <v>0.77</v>
      </c>
      <c r="P189" s="37"/>
      <c r="Q189" s="37"/>
      <c r="S189" s="14" t="str">
        <f t="shared" si="5"/>
        <v>Res-Lighting-InGen_CFLratio0347_CFLscw-14w</v>
      </c>
      <c r="T189" s="1"/>
      <c r="U189" s="43"/>
      <c r="V189" s="49"/>
      <c r="W189" s="14" t="s">
        <v>1251</v>
      </c>
      <c r="Y189" s="1">
        <f t="shared" si="7"/>
        <v>552</v>
      </c>
      <c r="AB189"/>
      <c r="AC189"/>
      <c r="AD189"/>
      <c r="AE189"/>
      <c r="AG189" s="20" t="s">
        <v>1466</v>
      </c>
    </row>
    <row r="190" spans="2:33" x14ac:dyDescent="0.25">
      <c r="B190" s="27" t="s">
        <v>1097</v>
      </c>
      <c r="C190" s="27" t="s">
        <v>1098</v>
      </c>
      <c r="D190" s="13" t="str">
        <f t="shared" si="4"/>
        <v>Deemed</v>
      </c>
      <c r="E190" s="29" t="s">
        <v>0</v>
      </c>
      <c r="F190" s="30" t="s">
        <v>1201</v>
      </c>
      <c r="G190" s="41"/>
      <c r="H190" s="41"/>
      <c r="I190" s="41"/>
      <c r="J190" s="32">
        <v>20.6</v>
      </c>
      <c r="K190" s="33">
        <v>-0.36099999999999999</v>
      </c>
      <c r="L190" s="34">
        <v>5.3</v>
      </c>
      <c r="M190" s="39">
        <v>0.54</v>
      </c>
      <c r="N190" s="36"/>
      <c r="O190" s="37">
        <v>0.77</v>
      </c>
      <c r="P190" s="37"/>
      <c r="Q190" s="37"/>
      <c r="S190" s="14" t="str">
        <f t="shared" si="5"/>
        <v>Res-Lighting-InGen_CFLratio0347_CFLscw-15w</v>
      </c>
      <c r="T190" s="1"/>
      <c r="U190" s="43"/>
      <c r="V190" s="49"/>
      <c r="W190" s="14" t="s">
        <v>1251</v>
      </c>
      <c r="Y190" s="1">
        <f t="shared" si="7"/>
        <v>553</v>
      </c>
      <c r="AB190"/>
      <c r="AC190"/>
      <c r="AD190"/>
      <c r="AE190"/>
      <c r="AG190" s="20" t="s">
        <v>1467</v>
      </c>
    </row>
    <row r="191" spans="2:33" x14ac:dyDescent="0.25">
      <c r="B191" s="27" t="s">
        <v>1099</v>
      </c>
      <c r="C191" s="27" t="s">
        <v>1100</v>
      </c>
      <c r="D191" s="13" t="str">
        <f t="shared" si="4"/>
        <v>Deemed</v>
      </c>
      <c r="E191" s="29" t="s">
        <v>0</v>
      </c>
      <c r="F191" s="30" t="s">
        <v>1201</v>
      </c>
      <c r="G191" s="41"/>
      <c r="H191" s="41"/>
      <c r="I191" s="41"/>
      <c r="J191" s="32">
        <v>27.5</v>
      </c>
      <c r="K191" s="33">
        <v>-0.48099999999999998</v>
      </c>
      <c r="L191" s="34">
        <v>5.3</v>
      </c>
      <c r="M191" s="39">
        <v>0.54</v>
      </c>
      <c r="N191" s="36"/>
      <c r="O191" s="37">
        <v>0.77</v>
      </c>
      <c r="P191" s="37"/>
      <c r="Q191" s="37"/>
      <c r="S191" s="14" t="str">
        <f t="shared" si="5"/>
        <v>Res-Lighting-InGen_CFLratio0347_CFLscw-20w</v>
      </c>
      <c r="T191" s="1"/>
      <c r="U191" s="43"/>
      <c r="V191" s="49"/>
      <c r="W191" s="14" t="s">
        <v>1251</v>
      </c>
      <c r="Y191" s="1">
        <f t="shared" si="7"/>
        <v>558</v>
      </c>
      <c r="AB191"/>
      <c r="AC191"/>
      <c r="AD191"/>
      <c r="AE191"/>
      <c r="AG191" s="20" t="s">
        <v>1468</v>
      </c>
    </row>
    <row r="192" spans="2:33" x14ac:dyDescent="0.25">
      <c r="B192" s="27" t="s">
        <v>1101</v>
      </c>
      <c r="C192" s="27" t="s">
        <v>1082</v>
      </c>
      <c r="D192" s="13" t="str">
        <f t="shared" si="4"/>
        <v>Deemed</v>
      </c>
      <c r="E192" s="29" t="s">
        <v>0</v>
      </c>
      <c r="F192" s="30" t="s">
        <v>1201</v>
      </c>
      <c r="G192" s="41"/>
      <c r="H192" s="41"/>
      <c r="I192" s="41"/>
      <c r="J192" s="32">
        <v>15.1</v>
      </c>
      <c r="K192" s="33">
        <v>-0.26500000000000001</v>
      </c>
      <c r="L192" s="34">
        <v>5.3</v>
      </c>
      <c r="M192" s="39">
        <v>0.54</v>
      </c>
      <c r="N192" s="36"/>
      <c r="O192" s="37">
        <v>0.77</v>
      </c>
      <c r="P192" s="37"/>
      <c r="Q192" s="37"/>
      <c r="S192" s="14" t="str">
        <f t="shared" si="5"/>
        <v>Res-Lighting-InGen_CFLratio0347_CFLscw-11w</v>
      </c>
      <c r="T192" s="1"/>
      <c r="U192" s="43"/>
      <c r="V192" s="49"/>
      <c r="W192" s="14" t="s">
        <v>1251</v>
      </c>
      <c r="Y192" s="1">
        <f t="shared" si="7"/>
        <v>549</v>
      </c>
      <c r="AB192"/>
      <c r="AC192"/>
      <c r="AD192"/>
      <c r="AE192"/>
      <c r="AG192" s="20" t="s">
        <v>1469</v>
      </c>
    </row>
    <row r="193" spans="2:33" x14ac:dyDescent="0.25">
      <c r="B193" s="27" t="s">
        <v>1102</v>
      </c>
      <c r="C193" s="27" t="s">
        <v>1103</v>
      </c>
      <c r="D193" s="13" t="str">
        <f t="shared" si="4"/>
        <v>Deemed</v>
      </c>
      <c r="E193" s="29" t="s">
        <v>0</v>
      </c>
      <c r="F193" s="30" t="s">
        <v>1201</v>
      </c>
      <c r="G193" s="41"/>
      <c r="H193" s="41"/>
      <c r="I193" s="41"/>
      <c r="J193" s="32">
        <v>266</v>
      </c>
      <c r="K193" s="33">
        <v>-0.66400000000000003</v>
      </c>
      <c r="L193" s="34">
        <v>2.58</v>
      </c>
      <c r="M193" s="39">
        <v>0.54</v>
      </c>
      <c r="N193" s="36"/>
      <c r="O193" s="37">
        <v>0.81</v>
      </c>
      <c r="P193" s="37"/>
      <c r="Q193" s="37"/>
      <c r="S193" s="14" t="str">
        <f t="shared" si="5"/>
        <v>Com-Lighting-InGen_CFLratio0357_CFLscw-30w</v>
      </c>
      <c r="T193" s="1"/>
      <c r="U193" s="43"/>
      <c r="V193" s="49"/>
      <c r="W193" s="14" t="s">
        <v>1251</v>
      </c>
      <c r="Y193" s="1">
        <f t="shared" ref="Y193:Y201" si="8">MATCH(S193,$AG$4:$AG$819,0)</f>
        <v>503</v>
      </c>
      <c r="AB193"/>
      <c r="AC193"/>
      <c r="AD193"/>
      <c r="AE193"/>
      <c r="AG193" s="20" t="s">
        <v>1470</v>
      </c>
    </row>
    <row r="194" spans="2:33" x14ac:dyDescent="0.25">
      <c r="B194" s="27" t="s">
        <v>1104</v>
      </c>
      <c r="C194" s="27" t="s">
        <v>763</v>
      </c>
      <c r="D194" s="13" t="str">
        <f t="shared" si="4"/>
        <v>Deemed</v>
      </c>
      <c r="E194" s="29" t="s">
        <v>0</v>
      </c>
      <c r="F194" s="30" t="s">
        <v>1201</v>
      </c>
      <c r="G194" s="41"/>
      <c r="H194" s="41"/>
      <c r="I194" s="41"/>
      <c r="J194" s="32">
        <v>97.4</v>
      </c>
      <c r="K194" s="33">
        <v>-0.24299999999999999</v>
      </c>
      <c r="L194" s="34">
        <v>2.58</v>
      </c>
      <c r="M194" s="39">
        <v>0.54</v>
      </c>
      <c r="N194" s="36"/>
      <c r="O194" s="37">
        <v>0.81</v>
      </c>
      <c r="P194" s="37"/>
      <c r="Q194" s="37"/>
      <c r="S194" s="14" t="str">
        <f t="shared" si="5"/>
        <v>Com-Lighting-InGen_CFLratio0357_CFLscw-11w</v>
      </c>
      <c r="T194" s="1"/>
      <c r="U194" s="43"/>
      <c r="V194" s="49"/>
      <c r="W194" s="14" t="s">
        <v>1251</v>
      </c>
      <c r="Y194" s="1">
        <f t="shared" si="8"/>
        <v>484</v>
      </c>
      <c r="AB194"/>
      <c r="AC194"/>
      <c r="AD194"/>
      <c r="AE194"/>
      <c r="AG194" s="20" t="s">
        <v>1471</v>
      </c>
    </row>
    <row r="195" spans="2:33" x14ac:dyDescent="0.25">
      <c r="B195" s="27" t="s">
        <v>1105</v>
      </c>
      <c r="C195" s="27" t="s">
        <v>763</v>
      </c>
      <c r="D195" s="13" t="str">
        <f t="shared" si="4"/>
        <v>Deemed</v>
      </c>
      <c r="E195" s="29" t="s">
        <v>0</v>
      </c>
      <c r="F195" s="30" t="s">
        <v>1216</v>
      </c>
      <c r="G195" s="41"/>
      <c r="H195" s="41"/>
      <c r="I195" s="41"/>
      <c r="J195" s="32">
        <v>97.4</v>
      </c>
      <c r="K195" s="33">
        <v>-0.24299999999999999</v>
      </c>
      <c r="L195" s="34">
        <v>2.58</v>
      </c>
      <c r="M195" s="39">
        <v>0.54</v>
      </c>
      <c r="N195" s="36"/>
      <c r="O195" s="37">
        <v>0.81</v>
      </c>
      <c r="P195" s="37"/>
      <c r="Q195" s="37"/>
      <c r="S195" s="14" t="str">
        <f t="shared" si="5"/>
        <v>Com-Lighting-InGen_CFLratio0357_CFLscw-11w</v>
      </c>
      <c r="T195" s="1"/>
      <c r="U195" s="43"/>
      <c r="V195" s="49"/>
      <c r="W195" s="14" t="s">
        <v>1251</v>
      </c>
      <c r="Y195" s="1">
        <f t="shared" si="8"/>
        <v>484</v>
      </c>
      <c r="AB195"/>
      <c r="AC195"/>
      <c r="AD195"/>
      <c r="AE195"/>
      <c r="AG195" s="20" t="s">
        <v>1472</v>
      </c>
    </row>
    <row r="196" spans="2:33" x14ac:dyDescent="0.25">
      <c r="B196" s="27" t="s">
        <v>1106</v>
      </c>
      <c r="C196" s="27" t="s">
        <v>765</v>
      </c>
      <c r="D196" s="13" t="str">
        <f t="shared" ref="D196:D259" si="9">IF(OR(J196=1,J196=1000,K196=1,K196=1000),"Custom","Deemed")</f>
        <v>Deemed</v>
      </c>
      <c r="E196" s="29" t="s">
        <v>0</v>
      </c>
      <c r="F196" s="30" t="s">
        <v>1216</v>
      </c>
      <c r="G196" s="41"/>
      <c r="H196" s="41"/>
      <c r="I196" s="41"/>
      <c r="J196" s="32">
        <v>115</v>
      </c>
      <c r="K196" s="33">
        <v>-0.28799999999999998</v>
      </c>
      <c r="L196" s="34">
        <v>2.58</v>
      </c>
      <c r="M196" s="39">
        <v>0.54</v>
      </c>
      <c r="N196" s="36"/>
      <c r="O196" s="37">
        <v>0.81</v>
      </c>
      <c r="P196" s="37"/>
      <c r="Q196" s="37"/>
      <c r="S196" s="14" t="str">
        <f t="shared" ref="S196:S259" si="10">+C196</f>
        <v>Com-Lighting-InGen_CFLratio0357_CFLscw-13w</v>
      </c>
      <c r="T196" s="1"/>
      <c r="U196" s="43"/>
      <c r="V196" s="49"/>
      <c r="W196" s="14" t="s">
        <v>1251</v>
      </c>
      <c r="Y196" s="1">
        <f t="shared" si="8"/>
        <v>486</v>
      </c>
      <c r="AB196"/>
      <c r="AC196"/>
      <c r="AD196"/>
      <c r="AE196"/>
      <c r="AG196" s="20" t="s">
        <v>1473</v>
      </c>
    </row>
    <row r="197" spans="2:33" x14ac:dyDescent="0.25">
      <c r="B197" s="27" t="s">
        <v>1107</v>
      </c>
      <c r="C197" s="27" t="s">
        <v>771</v>
      </c>
      <c r="D197" s="13" t="str">
        <f t="shared" si="9"/>
        <v>Deemed</v>
      </c>
      <c r="E197" s="29" t="s">
        <v>0</v>
      </c>
      <c r="F197" s="30" t="s">
        <v>1216</v>
      </c>
      <c r="G197" s="41"/>
      <c r="H197" s="41"/>
      <c r="I197" s="41"/>
      <c r="J197" s="32">
        <v>159</v>
      </c>
      <c r="K197" s="33">
        <v>-0.39800000000000002</v>
      </c>
      <c r="L197" s="34">
        <v>2.58</v>
      </c>
      <c r="M197" s="39">
        <v>0.54</v>
      </c>
      <c r="N197" s="36"/>
      <c r="O197" s="37">
        <v>0.81</v>
      </c>
      <c r="P197" s="37"/>
      <c r="Q197" s="37"/>
      <c r="S197" s="14" t="str">
        <f t="shared" si="10"/>
        <v>Com-Lighting-InGen_CFLratio0357_CFLscw-18w</v>
      </c>
      <c r="T197" s="1"/>
      <c r="U197" s="43"/>
      <c r="V197" s="49"/>
      <c r="W197" s="14" t="s">
        <v>1251</v>
      </c>
      <c r="Y197" s="1">
        <f t="shared" si="8"/>
        <v>491</v>
      </c>
      <c r="AB197"/>
      <c r="AC197"/>
      <c r="AD197"/>
      <c r="AE197"/>
      <c r="AG197" s="20" t="s">
        <v>1474</v>
      </c>
    </row>
    <row r="198" spans="2:33" x14ac:dyDescent="0.25">
      <c r="B198" s="27" t="s">
        <v>1108</v>
      </c>
      <c r="C198" s="27" t="s">
        <v>773</v>
      </c>
      <c r="D198" s="13" t="str">
        <f t="shared" si="9"/>
        <v>Deemed</v>
      </c>
      <c r="E198" s="29" t="s">
        <v>0</v>
      </c>
      <c r="F198" s="30" t="s">
        <v>1216</v>
      </c>
      <c r="G198" s="41"/>
      <c r="H198" s="41"/>
      <c r="I198" s="41"/>
      <c r="J198" s="32">
        <v>204</v>
      </c>
      <c r="K198" s="33">
        <v>-0.50900000000000001</v>
      </c>
      <c r="L198" s="34">
        <v>2.58</v>
      </c>
      <c r="M198" s="39">
        <v>0.54</v>
      </c>
      <c r="N198" s="36"/>
      <c r="O198" s="37">
        <v>0.81</v>
      </c>
      <c r="P198" s="37"/>
      <c r="Q198" s="37"/>
      <c r="S198" s="14" t="str">
        <f t="shared" si="10"/>
        <v>Com-Lighting-InGen_CFLratio0357_CFLscw-23w</v>
      </c>
      <c r="T198" s="1"/>
      <c r="U198" s="43"/>
      <c r="V198" s="49"/>
      <c r="W198" s="14" t="s">
        <v>1251</v>
      </c>
      <c r="Y198" s="1">
        <f t="shared" si="8"/>
        <v>496</v>
      </c>
      <c r="AB198"/>
      <c r="AC198"/>
      <c r="AD198"/>
      <c r="AE198"/>
      <c r="AG198" s="20" t="s">
        <v>1475</v>
      </c>
    </row>
    <row r="199" spans="2:33" x14ac:dyDescent="0.25">
      <c r="B199" s="27" t="s">
        <v>1109</v>
      </c>
      <c r="C199" s="27" t="s">
        <v>1110</v>
      </c>
      <c r="D199" s="13" t="str">
        <f t="shared" si="9"/>
        <v>Deemed</v>
      </c>
      <c r="E199" s="29" t="s">
        <v>0</v>
      </c>
      <c r="F199" s="30" t="s">
        <v>1216</v>
      </c>
      <c r="G199" s="41"/>
      <c r="H199" s="41"/>
      <c r="I199" s="41"/>
      <c r="J199" s="32">
        <v>124</v>
      </c>
      <c r="K199" s="33">
        <v>-0.31</v>
      </c>
      <c r="L199" s="34">
        <v>2.58</v>
      </c>
      <c r="M199" s="39">
        <v>0.54</v>
      </c>
      <c r="N199" s="36"/>
      <c r="O199" s="37">
        <v>0.81</v>
      </c>
      <c r="P199" s="37"/>
      <c r="Q199" s="37"/>
      <c r="S199" s="14" t="str">
        <f t="shared" si="10"/>
        <v>Com-Lighting-InGen_CFLratio0357_CFLscw-14w</v>
      </c>
      <c r="T199" s="1"/>
      <c r="U199" s="43"/>
      <c r="V199" s="49"/>
      <c r="W199" s="14" t="s">
        <v>1251</v>
      </c>
      <c r="Y199" s="1">
        <f t="shared" si="8"/>
        <v>487</v>
      </c>
      <c r="AB199"/>
      <c r="AC199"/>
      <c r="AD199"/>
      <c r="AE199"/>
      <c r="AG199" s="20" t="s">
        <v>1476</v>
      </c>
    </row>
    <row r="200" spans="2:33" x14ac:dyDescent="0.25">
      <c r="B200" s="27" t="s">
        <v>1111</v>
      </c>
      <c r="C200" s="27" t="s">
        <v>554</v>
      </c>
      <c r="D200" s="13" t="str">
        <f t="shared" si="9"/>
        <v>Deemed</v>
      </c>
      <c r="E200" s="29" t="s">
        <v>0</v>
      </c>
      <c r="F200" s="30" t="s">
        <v>1216</v>
      </c>
      <c r="G200" s="41"/>
      <c r="H200" s="41"/>
      <c r="I200" s="41"/>
      <c r="J200" s="32">
        <v>133</v>
      </c>
      <c r="K200" s="33">
        <v>-0.33200000000000002</v>
      </c>
      <c r="L200" s="34">
        <v>2.58</v>
      </c>
      <c r="M200" s="39">
        <v>0.54</v>
      </c>
      <c r="N200" s="36"/>
      <c r="O200" s="37">
        <v>0.81</v>
      </c>
      <c r="P200" s="37"/>
      <c r="Q200" s="37"/>
      <c r="S200" s="14" t="str">
        <f t="shared" si="10"/>
        <v>Com-Lighting-InGen_CFLratio0357_CFLscw-15w</v>
      </c>
      <c r="T200" s="1"/>
      <c r="U200" s="44"/>
      <c r="V200" s="49"/>
      <c r="W200" s="14" t="s">
        <v>1251</v>
      </c>
      <c r="Y200" s="1">
        <f t="shared" si="8"/>
        <v>488</v>
      </c>
      <c r="AB200"/>
      <c r="AC200"/>
      <c r="AD200"/>
      <c r="AE200"/>
      <c r="AG200" s="20" t="s">
        <v>1477</v>
      </c>
    </row>
    <row r="201" spans="2:33" x14ac:dyDescent="0.25">
      <c r="B201" s="27" t="s">
        <v>1112</v>
      </c>
      <c r="C201" s="27" t="s">
        <v>757</v>
      </c>
      <c r="D201" s="13" t="str">
        <f t="shared" si="9"/>
        <v>Deemed</v>
      </c>
      <c r="E201" s="29" t="s">
        <v>0</v>
      </c>
      <c r="F201" s="30" t="s">
        <v>1216</v>
      </c>
      <c r="J201" s="32">
        <v>177</v>
      </c>
      <c r="K201" s="33">
        <v>-0.443</v>
      </c>
      <c r="L201" s="34">
        <v>2.58</v>
      </c>
      <c r="M201" s="39">
        <v>0.54</v>
      </c>
      <c r="N201" s="36"/>
      <c r="O201" s="37">
        <v>0.81</v>
      </c>
      <c r="P201" s="37"/>
      <c r="Q201" s="37"/>
      <c r="S201" s="14" t="str">
        <f t="shared" si="10"/>
        <v>Com-Lighting-InGen_CFLratio0357_CFLscw-20w</v>
      </c>
      <c r="T201" s="1"/>
      <c r="W201" s="14" t="s">
        <v>1251</v>
      </c>
      <c r="Y201" s="1">
        <f t="shared" si="8"/>
        <v>493</v>
      </c>
      <c r="AB201"/>
      <c r="AC201"/>
      <c r="AD201"/>
      <c r="AE201"/>
      <c r="AG201" s="20" t="s">
        <v>1478</v>
      </c>
    </row>
    <row r="202" spans="2:33" x14ac:dyDescent="0.25">
      <c r="B202" s="27" t="s">
        <v>1113</v>
      </c>
      <c r="C202" s="27" t="s">
        <v>338</v>
      </c>
      <c r="D202" s="13" t="str">
        <f t="shared" si="9"/>
        <v>Deemed</v>
      </c>
      <c r="E202" s="29" t="s">
        <v>0</v>
      </c>
      <c r="F202" s="30" t="s">
        <v>1201</v>
      </c>
      <c r="J202" s="32">
        <v>31.7</v>
      </c>
      <c r="K202" s="33">
        <v>-0.55300000000000005</v>
      </c>
      <c r="L202" s="34">
        <v>5.3</v>
      </c>
      <c r="M202" s="39">
        <v>0.54</v>
      </c>
      <c r="N202" s="36"/>
      <c r="O202" s="37">
        <v>0.77</v>
      </c>
      <c r="P202" s="37"/>
      <c r="Q202" s="37"/>
      <c r="S202" s="14" t="str">
        <f t="shared" si="10"/>
        <v>Res-Lighting-InGen_CFLratio0347_CFLscw-23w</v>
      </c>
      <c r="T202" s="1"/>
      <c r="W202" s="14" t="s">
        <v>1251</v>
      </c>
      <c r="Y202" s="1">
        <f t="shared" ref="Y202:Y226" si="11">MATCH(S202,$AG$4:$AG$850,0)</f>
        <v>561</v>
      </c>
      <c r="AB202"/>
      <c r="AC202"/>
      <c r="AD202"/>
      <c r="AE202"/>
      <c r="AG202" s="20" t="s">
        <v>1479</v>
      </c>
    </row>
    <row r="203" spans="2:33" x14ac:dyDescent="0.25">
      <c r="B203" s="27" t="s">
        <v>1114</v>
      </c>
      <c r="C203" s="27" t="s">
        <v>1098</v>
      </c>
      <c r="D203" s="13" t="str">
        <f t="shared" si="9"/>
        <v>Deemed</v>
      </c>
      <c r="E203" s="29" t="s">
        <v>0</v>
      </c>
      <c r="F203" s="30" t="s">
        <v>1201</v>
      </c>
      <c r="J203" s="32">
        <v>20.6</v>
      </c>
      <c r="K203" s="33">
        <v>-0.36099999999999999</v>
      </c>
      <c r="L203" s="34">
        <v>5.3</v>
      </c>
      <c r="M203" s="39">
        <v>0.54</v>
      </c>
      <c r="N203" s="36"/>
      <c r="O203" s="37">
        <v>0.77</v>
      </c>
      <c r="P203" s="37"/>
      <c r="Q203" s="37"/>
      <c r="S203" s="14" t="str">
        <f t="shared" si="10"/>
        <v>Res-Lighting-InGen_CFLratio0347_CFLscw-15w</v>
      </c>
      <c r="T203" s="1"/>
      <c r="W203" s="14" t="s">
        <v>1251</v>
      </c>
      <c r="Y203" s="1">
        <f t="shared" si="11"/>
        <v>553</v>
      </c>
      <c r="AB203"/>
      <c r="AC203"/>
      <c r="AD203"/>
      <c r="AE203"/>
      <c r="AG203" s="20" t="s">
        <v>1480</v>
      </c>
    </row>
    <row r="204" spans="2:33" x14ac:dyDescent="0.25">
      <c r="B204" s="27" t="s">
        <v>1115</v>
      </c>
      <c r="C204" s="27" t="s">
        <v>1116</v>
      </c>
      <c r="D204" s="13" t="str">
        <f t="shared" si="9"/>
        <v>Deemed</v>
      </c>
      <c r="E204" s="29" t="s">
        <v>0</v>
      </c>
      <c r="F204" s="30" t="s">
        <v>1201</v>
      </c>
      <c r="J204" s="32">
        <v>37.200000000000003</v>
      </c>
      <c r="K204" s="33">
        <v>-0.64900000000000002</v>
      </c>
      <c r="L204" s="34">
        <v>16</v>
      </c>
      <c r="M204" s="39">
        <v>0.55000000000000004</v>
      </c>
      <c r="N204" s="36"/>
      <c r="O204" s="37"/>
      <c r="P204" s="37"/>
      <c r="Q204" s="37"/>
      <c r="S204" s="14" t="str">
        <f t="shared" si="10"/>
        <v>Res-Lighting-InGen_CFLratio0347_CFLscw-27w</v>
      </c>
      <c r="T204" s="1"/>
      <c r="W204" s="14" t="s">
        <v>1251</v>
      </c>
      <c r="Y204" s="1">
        <f t="shared" si="11"/>
        <v>565</v>
      </c>
      <c r="AB204"/>
      <c r="AC204"/>
      <c r="AD204"/>
      <c r="AE204"/>
      <c r="AG204" s="20" t="s">
        <v>259</v>
      </c>
    </row>
    <row r="205" spans="2:33" x14ac:dyDescent="0.25">
      <c r="B205" s="27" t="s">
        <v>1117</v>
      </c>
      <c r="C205" s="27" t="s">
        <v>1118</v>
      </c>
      <c r="D205" s="13" t="str">
        <f t="shared" si="9"/>
        <v>Deemed</v>
      </c>
      <c r="E205" s="29" t="s">
        <v>0</v>
      </c>
      <c r="F205" s="30" t="s">
        <v>1201</v>
      </c>
      <c r="J205" s="32">
        <v>39.5</v>
      </c>
      <c r="K205" s="33">
        <v>-0.69</v>
      </c>
      <c r="L205" s="34">
        <v>16</v>
      </c>
      <c r="M205" s="39">
        <v>0.55000000000000004</v>
      </c>
      <c r="N205" s="36"/>
      <c r="O205" s="37"/>
      <c r="P205" s="37"/>
      <c r="Q205" s="37"/>
      <c r="S205" s="14" t="str">
        <f t="shared" si="10"/>
        <v>Res-Lighting-InGen_CFLratio0353_CFLfixt-28W</v>
      </c>
      <c r="T205" s="1"/>
      <c r="W205" s="14" t="s">
        <v>1251</v>
      </c>
      <c r="Y205" s="1">
        <f t="shared" si="11"/>
        <v>626</v>
      </c>
      <c r="AB205"/>
      <c r="AC205"/>
      <c r="AD205"/>
      <c r="AE205"/>
      <c r="AG205" s="20" t="s">
        <v>1481</v>
      </c>
    </row>
    <row r="206" spans="2:33" x14ac:dyDescent="0.25">
      <c r="B206" s="27" t="s">
        <v>1119</v>
      </c>
      <c r="C206" s="27" t="s">
        <v>344</v>
      </c>
      <c r="D206" s="13" t="str">
        <f t="shared" si="9"/>
        <v>Deemed</v>
      </c>
      <c r="E206" s="29" t="s">
        <v>0</v>
      </c>
      <c r="F206" s="30" t="s">
        <v>1209</v>
      </c>
      <c r="J206" s="32">
        <v>69</v>
      </c>
      <c r="K206" s="33">
        <v>0</v>
      </c>
      <c r="L206" s="34">
        <v>16</v>
      </c>
      <c r="M206" s="39">
        <v>0.55000000000000004</v>
      </c>
      <c r="N206" s="36"/>
      <c r="O206" s="37"/>
      <c r="P206" s="37"/>
      <c r="Q206" s="37"/>
      <c r="S206" s="14" t="str">
        <f t="shared" si="10"/>
        <v>Res-Lighting-OutGen_CFLratio0407_CFLfixt-18W</v>
      </c>
      <c r="T206" s="1"/>
      <c r="W206" s="14" t="s">
        <v>1251</v>
      </c>
      <c r="Y206" s="1">
        <f t="shared" si="11"/>
        <v>685</v>
      </c>
      <c r="AB206"/>
      <c r="AC206"/>
      <c r="AD206"/>
      <c r="AE206"/>
      <c r="AG206" s="20" t="s">
        <v>1482</v>
      </c>
    </row>
    <row r="207" spans="2:33" x14ac:dyDescent="0.25">
      <c r="B207" s="27" t="s">
        <v>1120</v>
      </c>
      <c r="C207" s="27" t="s">
        <v>1121</v>
      </c>
      <c r="D207" s="13" t="str">
        <f t="shared" si="9"/>
        <v>Deemed</v>
      </c>
      <c r="E207" s="29" t="s">
        <v>0</v>
      </c>
      <c r="F207" s="30" t="s">
        <v>1209</v>
      </c>
      <c r="J207" s="32">
        <v>76.7</v>
      </c>
      <c r="K207" s="33">
        <v>0</v>
      </c>
      <c r="L207" s="34">
        <v>16</v>
      </c>
      <c r="M207" s="39">
        <v>0.55000000000000004</v>
      </c>
      <c r="N207" s="36"/>
      <c r="O207" s="37"/>
      <c r="P207" s="37"/>
      <c r="Q207" s="37"/>
      <c r="S207" s="14" t="str">
        <f t="shared" si="10"/>
        <v>Res-Lighting-OutGen_CFLratio0407_CFLfixt-20W</v>
      </c>
      <c r="T207" s="1"/>
      <c r="W207" s="14" t="s">
        <v>1251</v>
      </c>
      <c r="Y207" s="1">
        <f t="shared" si="11"/>
        <v>686</v>
      </c>
      <c r="AB207"/>
      <c r="AC207"/>
      <c r="AD207"/>
      <c r="AE207"/>
      <c r="AG207" s="20" t="s">
        <v>1483</v>
      </c>
    </row>
    <row r="208" spans="2:33" x14ac:dyDescent="0.25">
      <c r="B208" s="27" t="s">
        <v>1122</v>
      </c>
      <c r="C208" s="27" t="s">
        <v>1123</v>
      </c>
      <c r="D208" s="13" t="str">
        <f t="shared" si="9"/>
        <v>Deemed</v>
      </c>
      <c r="E208" s="29" t="s">
        <v>0</v>
      </c>
      <c r="F208" s="30" t="s">
        <v>1209</v>
      </c>
      <c r="J208" s="32">
        <v>230</v>
      </c>
      <c r="K208" s="33">
        <v>0</v>
      </c>
      <c r="L208" s="34">
        <v>16</v>
      </c>
      <c r="M208" s="39">
        <v>0.55000000000000004</v>
      </c>
      <c r="N208" s="36"/>
      <c r="O208" s="37"/>
      <c r="P208" s="37"/>
      <c r="Q208" s="37"/>
      <c r="S208" s="14" t="str">
        <f t="shared" si="10"/>
        <v>Res-Lighting-OutGen_CFLratio0407_CFLfixt-60W</v>
      </c>
      <c r="T208" s="1"/>
      <c r="W208" s="14" t="s">
        <v>1251</v>
      </c>
      <c r="Y208" s="1">
        <f t="shared" si="11"/>
        <v>701</v>
      </c>
      <c r="AB208"/>
      <c r="AC208"/>
      <c r="AD208"/>
      <c r="AE208"/>
      <c r="AG208" s="20" t="s">
        <v>1484</v>
      </c>
    </row>
    <row r="209" spans="2:33" x14ac:dyDescent="0.25">
      <c r="B209" s="27" t="s">
        <v>1124</v>
      </c>
      <c r="C209" s="27" t="s">
        <v>1125</v>
      </c>
      <c r="D209" s="13" t="str">
        <f t="shared" si="9"/>
        <v>Deemed</v>
      </c>
      <c r="E209" s="29" t="s">
        <v>0</v>
      </c>
      <c r="F209" s="30" t="s">
        <v>1209</v>
      </c>
      <c r="J209" s="32">
        <v>36.700000000000003</v>
      </c>
      <c r="K209" s="33">
        <v>-0.64100000000000001</v>
      </c>
      <c r="L209" s="34">
        <v>16</v>
      </c>
      <c r="M209" s="39">
        <v>0.55000000000000004</v>
      </c>
      <c r="N209" s="36"/>
      <c r="O209" s="37"/>
      <c r="P209" s="37"/>
      <c r="Q209" s="37"/>
      <c r="S209" s="14" t="str">
        <f t="shared" si="10"/>
        <v>Res-Lighting-InGen_CFLratio0353_CFLfixt-26W</v>
      </c>
      <c r="T209" s="1"/>
      <c r="W209" s="14" t="s">
        <v>1251</v>
      </c>
      <c r="Y209" s="1">
        <f t="shared" si="11"/>
        <v>624</v>
      </c>
      <c r="AB209"/>
      <c r="AC209"/>
      <c r="AD209"/>
      <c r="AE209"/>
      <c r="AG209" s="20" t="s">
        <v>1485</v>
      </c>
    </row>
    <row r="210" spans="2:33" x14ac:dyDescent="0.25">
      <c r="B210" s="27" t="s">
        <v>1126</v>
      </c>
      <c r="C210" s="27" t="s">
        <v>1125</v>
      </c>
      <c r="D210" s="13" t="str">
        <f t="shared" si="9"/>
        <v>Deemed</v>
      </c>
      <c r="E210" s="29" t="s">
        <v>0</v>
      </c>
      <c r="F210" s="30" t="s">
        <v>1209</v>
      </c>
      <c r="J210" s="32">
        <v>36.700000000000003</v>
      </c>
      <c r="K210" s="33">
        <v>-0.64100000000000001</v>
      </c>
      <c r="L210" s="34">
        <v>16</v>
      </c>
      <c r="M210" s="39">
        <v>0.55000000000000004</v>
      </c>
      <c r="N210" s="36"/>
      <c r="O210" s="37"/>
      <c r="P210" s="37"/>
      <c r="Q210" s="37"/>
      <c r="S210" s="14" t="str">
        <f t="shared" si="10"/>
        <v>Res-Lighting-InGen_CFLratio0353_CFLfixt-26W</v>
      </c>
      <c r="T210" s="1"/>
      <c r="W210" s="14" t="s">
        <v>1251</v>
      </c>
      <c r="Y210" s="1">
        <f t="shared" si="11"/>
        <v>624</v>
      </c>
      <c r="AB210"/>
      <c r="AC210"/>
      <c r="AD210"/>
      <c r="AE210"/>
      <c r="AG210" s="20" t="s">
        <v>1177</v>
      </c>
    </row>
    <row r="211" spans="2:33" x14ac:dyDescent="0.25">
      <c r="B211" s="27" t="s">
        <v>1127</v>
      </c>
      <c r="C211" s="27" t="s">
        <v>1128</v>
      </c>
      <c r="D211" s="13" t="str">
        <f t="shared" si="9"/>
        <v>Deemed</v>
      </c>
      <c r="E211" s="29" t="s">
        <v>0</v>
      </c>
      <c r="F211" s="30" t="s">
        <v>1201</v>
      </c>
      <c r="J211" s="32">
        <v>25.8</v>
      </c>
      <c r="K211" s="33">
        <v>-0.45100000000000001</v>
      </c>
      <c r="L211" s="34">
        <v>5.3</v>
      </c>
      <c r="M211" s="39">
        <v>0.54</v>
      </c>
      <c r="N211" s="36"/>
      <c r="O211" s="37">
        <v>0.77</v>
      </c>
      <c r="P211" s="37"/>
      <c r="Q211" s="37"/>
      <c r="S211" s="14" t="str">
        <f t="shared" si="10"/>
        <v>Res-Lighting-InGen_CFLratio0409_CFLscw-Refl-15w</v>
      </c>
      <c r="T211" s="1"/>
      <c r="W211" s="14" t="s">
        <v>1251</v>
      </c>
      <c r="Y211" s="1">
        <f t="shared" si="11"/>
        <v>590</v>
      </c>
      <c r="AB211"/>
      <c r="AC211"/>
      <c r="AD211"/>
      <c r="AE211"/>
      <c r="AG211" s="20" t="s">
        <v>400</v>
      </c>
    </row>
    <row r="212" spans="2:33" x14ac:dyDescent="0.25">
      <c r="B212" s="27" t="s">
        <v>1129</v>
      </c>
      <c r="C212" s="27" t="s">
        <v>1098</v>
      </c>
      <c r="D212" s="13" t="str">
        <f t="shared" si="9"/>
        <v>Deemed</v>
      </c>
      <c r="E212" s="29" t="s">
        <v>0</v>
      </c>
      <c r="F212" s="30" t="s">
        <v>1201</v>
      </c>
      <c r="J212" s="32">
        <v>20.6</v>
      </c>
      <c r="K212" s="33">
        <v>-0.36099999999999999</v>
      </c>
      <c r="L212" s="34">
        <v>5.3</v>
      </c>
      <c r="M212" s="39">
        <v>0.54</v>
      </c>
      <c r="N212" s="36"/>
      <c r="O212" s="37">
        <v>0.77</v>
      </c>
      <c r="P212" s="37"/>
      <c r="Q212" s="37"/>
      <c r="S212" s="14" t="str">
        <f t="shared" si="10"/>
        <v>Res-Lighting-InGen_CFLratio0347_CFLscw-15w</v>
      </c>
      <c r="T212" s="1"/>
      <c r="W212" s="14" t="s">
        <v>1251</v>
      </c>
      <c r="Y212" s="1">
        <f t="shared" si="11"/>
        <v>553</v>
      </c>
      <c r="AB212"/>
      <c r="AC212"/>
      <c r="AD212"/>
      <c r="AE212"/>
      <c r="AG212" s="20" t="s">
        <v>1486</v>
      </c>
    </row>
    <row r="213" spans="2:33" x14ac:dyDescent="0.25">
      <c r="B213" s="27" t="s">
        <v>1130</v>
      </c>
      <c r="C213" s="27" t="s">
        <v>287</v>
      </c>
      <c r="D213" s="13" t="str">
        <f t="shared" si="9"/>
        <v>Deemed</v>
      </c>
      <c r="E213" s="29" t="s">
        <v>0</v>
      </c>
      <c r="F213" s="30" t="s">
        <v>1201</v>
      </c>
      <c r="J213" s="32">
        <v>31</v>
      </c>
      <c r="K213" s="33">
        <v>-0.54200000000000004</v>
      </c>
      <c r="L213" s="34">
        <v>5.3</v>
      </c>
      <c r="M213" s="39">
        <v>0.54</v>
      </c>
      <c r="N213" s="36"/>
      <c r="O213" s="37">
        <v>0.77</v>
      </c>
      <c r="P213" s="37"/>
      <c r="Q213" s="37"/>
      <c r="S213" s="14" t="str">
        <f t="shared" si="10"/>
        <v>Res-Lighting-InGen_CFLratio0409_CFLscw-Refl-18w</v>
      </c>
      <c r="T213" s="1"/>
      <c r="W213" s="14" t="s">
        <v>1251</v>
      </c>
      <c r="Y213" s="1">
        <f t="shared" si="11"/>
        <v>593</v>
      </c>
      <c r="AB213"/>
      <c r="AC213"/>
      <c r="AD213"/>
      <c r="AE213"/>
      <c r="AG213" s="20" t="s">
        <v>1487</v>
      </c>
    </row>
    <row r="214" spans="2:33" x14ac:dyDescent="0.25">
      <c r="B214" s="27" t="s">
        <v>1131</v>
      </c>
      <c r="C214" s="27" t="s">
        <v>1086</v>
      </c>
      <c r="D214" s="13" t="str">
        <f t="shared" si="9"/>
        <v>Deemed</v>
      </c>
      <c r="E214" s="29" t="s">
        <v>0</v>
      </c>
      <c r="F214" s="30" t="s">
        <v>1201</v>
      </c>
      <c r="J214" s="32">
        <v>17.899999999999999</v>
      </c>
      <c r="K214" s="33">
        <v>-0.313</v>
      </c>
      <c r="L214" s="34">
        <v>5.3</v>
      </c>
      <c r="M214" s="39">
        <v>0.54</v>
      </c>
      <c r="N214" s="36"/>
      <c r="O214" s="37"/>
      <c r="P214" s="37"/>
      <c r="Q214" s="37"/>
      <c r="S214" s="14" t="str">
        <f t="shared" si="10"/>
        <v>Res-Lighting-InGen_CFLratio0347_CFLscw-13w</v>
      </c>
      <c r="T214" s="1"/>
      <c r="W214" s="14" t="s">
        <v>1251</v>
      </c>
      <c r="Y214" s="1">
        <f t="shared" si="11"/>
        <v>551</v>
      </c>
      <c r="AB214"/>
      <c r="AC214"/>
      <c r="AD214"/>
      <c r="AE214"/>
      <c r="AG214" s="20" t="s">
        <v>1488</v>
      </c>
    </row>
    <row r="215" spans="2:33" x14ac:dyDescent="0.25">
      <c r="B215" s="27" t="s">
        <v>1132</v>
      </c>
      <c r="C215" s="27" t="s">
        <v>1098</v>
      </c>
      <c r="D215" s="13" t="str">
        <f t="shared" si="9"/>
        <v>Deemed</v>
      </c>
      <c r="E215" s="29" t="s">
        <v>0</v>
      </c>
      <c r="F215" s="30" t="s">
        <v>1201</v>
      </c>
      <c r="J215" s="32">
        <v>20.6</v>
      </c>
      <c r="K215" s="33">
        <v>-0.36099999999999999</v>
      </c>
      <c r="L215" s="34">
        <v>5.3</v>
      </c>
      <c r="M215" s="39">
        <v>0.54</v>
      </c>
      <c r="N215" s="36"/>
      <c r="O215" s="37">
        <v>0.77</v>
      </c>
      <c r="P215" s="37"/>
      <c r="Q215" s="37"/>
      <c r="S215" s="14" t="str">
        <f t="shared" si="10"/>
        <v>Res-Lighting-InGen_CFLratio0347_CFLscw-15w</v>
      </c>
      <c r="T215" s="1"/>
      <c r="W215" s="14" t="s">
        <v>1251</v>
      </c>
      <c r="Y215" s="1">
        <f t="shared" si="11"/>
        <v>553</v>
      </c>
      <c r="AB215"/>
      <c r="AC215"/>
      <c r="AD215"/>
      <c r="AE215"/>
      <c r="AG215" s="20" t="s">
        <v>1489</v>
      </c>
    </row>
    <row r="216" spans="2:33" x14ac:dyDescent="0.25">
      <c r="B216" s="27" t="s">
        <v>1133</v>
      </c>
      <c r="C216" s="27" t="s">
        <v>1088</v>
      </c>
      <c r="D216" s="13" t="str">
        <f t="shared" si="9"/>
        <v>Deemed</v>
      </c>
      <c r="E216" s="29" t="s">
        <v>0</v>
      </c>
      <c r="F216" s="30" t="s">
        <v>1201</v>
      </c>
      <c r="J216" s="32">
        <v>24.8</v>
      </c>
      <c r="K216" s="33">
        <v>-0.433</v>
      </c>
      <c r="L216" s="34">
        <v>5.3</v>
      </c>
      <c r="M216" s="39">
        <v>0.54</v>
      </c>
      <c r="N216" s="36"/>
      <c r="O216" s="37">
        <v>0.77</v>
      </c>
      <c r="P216" s="37"/>
      <c r="Q216" s="37"/>
      <c r="S216" s="14" t="str">
        <f t="shared" si="10"/>
        <v>Res-Lighting-InGen_CFLratio0347_CFLscw-18w</v>
      </c>
      <c r="T216" s="1"/>
      <c r="W216" s="14" t="s">
        <v>1251</v>
      </c>
      <c r="Y216" s="1">
        <f t="shared" si="11"/>
        <v>556</v>
      </c>
      <c r="AB216"/>
      <c r="AC216"/>
      <c r="AD216"/>
      <c r="AE216"/>
      <c r="AG216" s="20" t="s">
        <v>1490</v>
      </c>
    </row>
    <row r="217" spans="2:33" x14ac:dyDescent="0.25">
      <c r="B217" s="27" t="s">
        <v>1134</v>
      </c>
      <c r="C217" s="27" t="s">
        <v>1135</v>
      </c>
      <c r="D217" s="13" t="str">
        <f t="shared" si="9"/>
        <v>Deemed</v>
      </c>
      <c r="E217" s="29" t="s">
        <v>0</v>
      </c>
      <c r="F217" s="30" t="s">
        <v>1201</v>
      </c>
      <c r="J217" s="32">
        <v>34.4</v>
      </c>
      <c r="K217" s="33">
        <v>-0.60199999999999998</v>
      </c>
      <c r="L217" s="34">
        <v>5.3</v>
      </c>
      <c r="M217" s="39">
        <v>0.54</v>
      </c>
      <c r="N217" s="36"/>
      <c r="O217" s="37">
        <v>0.77</v>
      </c>
      <c r="P217" s="37"/>
      <c r="Q217" s="37"/>
      <c r="S217" s="14" t="str">
        <f t="shared" si="10"/>
        <v>Res-Lighting-InGen_CFLratio0409_CFLscw-Refl-20w</v>
      </c>
      <c r="T217" s="1"/>
      <c r="W217" s="14" t="s">
        <v>1251</v>
      </c>
      <c r="Y217" s="1">
        <f t="shared" si="11"/>
        <v>595</v>
      </c>
      <c r="AB217"/>
      <c r="AC217"/>
      <c r="AD217"/>
      <c r="AE217"/>
      <c r="AG217" s="20" t="s">
        <v>1491</v>
      </c>
    </row>
    <row r="218" spans="2:33" x14ac:dyDescent="0.25">
      <c r="B218" s="27" t="s">
        <v>1136</v>
      </c>
      <c r="C218" s="27" t="s">
        <v>1137</v>
      </c>
      <c r="D218" s="13" t="str">
        <f t="shared" si="9"/>
        <v>Deemed</v>
      </c>
      <c r="E218" s="29" t="s">
        <v>0</v>
      </c>
      <c r="F218" s="30" t="s">
        <v>1201</v>
      </c>
      <c r="J218" s="32">
        <v>39.6</v>
      </c>
      <c r="K218" s="33">
        <v>-0.69199999999999995</v>
      </c>
      <c r="L218" s="34">
        <v>5.3</v>
      </c>
      <c r="M218" s="39">
        <v>0.54</v>
      </c>
      <c r="N218" s="36"/>
      <c r="O218" s="37">
        <v>0.77</v>
      </c>
      <c r="P218" s="37"/>
      <c r="Q218" s="37"/>
      <c r="S218" s="14" t="str">
        <f t="shared" si="10"/>
        <v>Res-Lighting-InGen_CFLratio0409_CFLscw-Refl-23w</v>
      </c>
      <c r="T218" s="1"/>
      <c r="W218" s="14" t="s">
        <v>1251</v>
      </c>
      <c r="Y218" s="1">
        <f t="shared" si="11"/>
        <v>598</v>
      </c>
      <c r="AB218"/>
      <c r="AC218"/>
      <c r="AD218"/>
      <c r="AE218"/>
      <c r="AG218" s="20" t="s">
        <v>1492</v>
      </c>
    </row>
    <row r="219" spans="2:33" x14ac:dyDescent="0.25">
      <c r="B219" s="27" t="s">
        <v>1138</v>
      </c>
      <c r="C219" s="27" t="s">
        <v>1137</v>
      </c>
      <c r="D219" s="13" t="str">
        <f t="shared" si="9"/>
        <v>Deemed</v>
      </c>
      <c r="E219" s="29" t="s">
        <v>0</v>
      </c>
      <c r="F219" s="30" t="s">
        <v>1201</v>
      </c>
      <c r="J219" s="32">
        <v>39.6</v>
      </c>
      <c r="K219" s="33">
        <v>-0.69199999999999995</v>
      </c>
      <c r="L219" s="34">
        <v>5.3</v>
      </c>
      <c r="M219" s="39">
        <v>0.54</v>
      </c>
      <c r="N219" s="36"/>
      <c r="O219" s="37">
        <v>0.77</v>
      </c>
      <c r="P219" s="37"/>
      <c r="Q219" s="37"/>
      <c r="S219" s="14" t="str">
        <f t="shared" si="10"/>
        <v>Res-Lighting-InGen_CFLratio0409_CFLscw-Refl-23w</v>
      </c>
      <c r="T219" s="1"/>
      <c r="W219" s="14" t="s">
        <v>1251</v>
      </c>
      <c r="Y219" s="1">
        <f t="shared" si="11"/>
        <v>598</v>
      </c>
      <c r="AB219"/>
      <c r="AC219"/>
      <c r="AD219"/>
      <c r="AE219"/>
      <c r="AG219" s="20" t="s">
        <v>1493</v>
      </c>
    </row>
    <row r="220" spans="2:33" x14ac:dyDescent="0.25">
      <c r="B220" s="27" t="s">
        <v>1139</v>
      </c>
      <c r="C220" s="27" t="s">
        <v>316</v>
      </c>
      <c r="D220" s="13" t="str">
        <f t="shared" si="9"/>
        <v>Deemed</v>
      </c>
      <c r="E220" s="29" t="s">
        <v>0</v>
      </c>
      <c r="F220" s="30" t="s">
        <v>1209</v>
      </c>
      <c r="J220" s="32">
        <v>57.5</v>
      </c>
      <c r="K220" s="33">
        <v>0</v>
      </c>
      <c r="L220" s="34">
        <v>16</v>
      </c>
      <c r="M220" s="39">
        <v>0.55000000000000004</v>
      </c>
      <c r="N220" s="36"/>
      <c r="O220" s="37"/>
      <c r="P220" s="37"/>
      <c r="Q220" s="37"/>
      <c r="S220" s="14" t="str">
        <f t="shared" si="10"/>
        <v>Res-Lighting-OutGen_CFLratio0407_CFLfixt-15W</v>
      </c>
      <c r="T220" s="1"/>
      <c r="W220" s="14" t="s">
        <v>1251</v>
      </c>
      <c r="Y220" s="1">
        <f t="shared" si="11"/>
        <v>684</v>
      </c>
      <c r="AB220"/>
      <c r="AC220"/>
      <c r="AD220"/>
      <c r="AE220"/>
      <c r="AG220" s="20" t="s">
        <v>1494</v>
      </c>
    </row>
    <row r="221" spans="2:33" x14ac:dyDescent="0.25">
      <c r="B221" s="27" t="s">
        <v>1140</v>
      </c>
      <c r="C221" s="27" t="s">
        <v>1082</v>
      </c>
      <c r="D221" s="13" t="str">
        <f t="shared" si="9"/>
        <v>Deemed</v>
      </c>
      <c r="E221" s="29" t="s">
        <v>0</v>
      </c>
      <c r="F221" s="30" t="s">
        <v>1201</v>
      </c>
      <c r="J221" s="32">
        <v>15.1</v>
      </c>
      <c r="K221" s="33">
        <v>-0.26500000000000001</v>
      </c>
      <c r="L221" s="34">
        <v>5.3</v>
      </c>
      <c r="M221" s="39">
        <v>0.54</v>
      </c>
      <c r="N221" s="36"/>
      <c r="O221" s="37">
        <v>0.77</v>
      </c>
      <c r="P221" s="37"/>
      <c r="Q221" s="37"/>
      <c r="S221" s="14" t="str">
        <f t="shared" si="10"/>
        <v>Res-Lighting-InGen_CFLratio0347_CFLscw-11w</v>
      </c>
      <c r="T221" s="1"/>
      <c r="W221" s="14" t="s">
        <v>1251</v>
      </c>
      <c r="Y221" s="1">
        <f t="shared" si="11"/>
        <v>549</v>
      </c>
      <c r="AB221"/>
      <c r="AC221"/>
      <c r="AD221"/>
      <c r="AE221"/>
      <c r="AG221" s="20" t="s">
        <v>1495</v>
      </c>
    </row>
    <row r="222" spans="2:33" x14ac:dyDescent="0.25">
      <c r="B222" s="27" t="s">
        <v>1141</v>
      </c>
      <c r="C222" s="27" t="s">
        <v>334</v>
      </c>
      <c r="D222" s="13" t="str">
        <f t="shared" si="9"/>
        <v>Deemed</v>
      </c>
      <c r="E222" s="29" t="s">
        <v>0</v>
      </c>
      <c r="F222" s="30" t="s">
        <v>1201</v>
      </c>
      <c r="J222" s="32">
        <v>19.3</v>
      </c>
      <c r="K222" s="33">
        <v>-0.33700000000000002</v>
      </c>
      <c r="L222" s="34">
        <v>5.3</v>
      </c>
      <c r="M222" s="39">
        <v>0.54</v>
      </c>
      <c r="N222" s="36"/>
      <c r="O222" s="37">
        <v>0.77</v>
      </c>
      <c r="P222" s="37"/>
      <c r="Q222" s="37"/>
      <c r="S222" s="14" t="str">
        <f t="shared" si="10"/>
        <v>Res-Lighting-InGen_CFLratio0347_CFLscw-14w</v>
      </c>
      <c r="T222" s="1"/>
      <c r="W222" s="14" t="s">
        <v>1251</v>
      </c>
      <c r="Y222" s="1">
        <f t="shared" si="11"/>
        <v>552</v>
      </c>
      <c r="AB222"/>
      <c r="AC222"/>
      <c r="AD222"/>
      <c r="AE222"/>
      <c r="AG222" s="20" t="s">
        <v>1496</v>
      </c>
    </row>
    <row r="223" spans="2:33" x14ac:dyDescent="0.25">
      <c r="B223" s="27" t="s">
        <v>1142</v>
      </c>
      <c r="C223" s="27" t="s">
        <v>1128</v>
      </c>
      <c r="D223" s="13" t="str">
        <f t="shared" si="9"/>
        <v>Deemed</v>
      </c>
      <c r="E223" s="29" t="s">
        <v>0</v>
      </c>
      <c r="F223" s="30" t="s">
        <v>1201</v>
      </c>
      <c r="J223" s="32">
        <v>25.8</v>
      </c>
      <c r="K223" s="33">
        <v>-0.45100000000000001</v>
      </c>
      <c r="L223" s="34">
        <v>5.3</v>
      </c>
      <c r="M223" s="39">
        <v>0.54</v>
      </c>
      <c r="N223" s="36"/>
      <c r="O223" s="37">
        <v>0.77</v>
      </c>
      <c r="P223" s="37"/>
      <c r="Q223" s="37"/>
      <c r="S223" s="14" t="str">
        <f t="shared" si="10"/>
        <v>Res-Lighting-InGen_CFLratio0409_CFLscw-Refl-15w</v>
      </c>
      <c r="T223" s="1"/>
      <c r="W223" s="14" t="s">
        <v>1251</v>
      </c>
      <c r="Y223" s="1">
        <f t="shared" si="11"/>
        <v>590</v>
      </c>
      <c r="AB223"/>
      <c r="AC223"/>
      <c r="AD223"/>
      <c r="AE223"/>
      <c r="AG223" s="20" t="s">
        <v>1497</v>
      </c>
    </row>
    <row r="224" spans="2:33" x14ac:dyDescent="0.25">
      <c r="B224" s="27" t="s">
        <v>1143</v>
      </c>
      <c r="C224" s="27" t="s">
        <v>1128</v>
      </c>
      <c r="D224" s="13" t="str">
        <f t="shared" si="9"/>
        <v>Deemed</v>
      </c>
      <c r="E224" s="29" t="s">
        <v>0</v>
      </c>
      <c r="F224" s="30" t="s">
        <v>1201</v>
      </c>
      <c r="J224" s="32">
        <v>25.8</v>
      </c>
      <c r="K224" s="33">
        <v>-0.45100000000000001</v>
      </c>
      <c r="L224" s="34">
        <v>5.3</v>
      </c>
      <c r="M224" s="39">
        <v>0.54</v>
      </c>
      <c r="N224" s="36"/>
      <c r="O224" s="37">
        <v>0.77</v>
      </c>
      <c r="P224" s="37"/>
      <c r="Q224" s="37"/>
      <c r="S224" s="14" t="str">
        <f t="shared" si="10"/>
        <v>Res-Lighting-InGen_CFLratio0409_CFLscw-Refl-15w</v>
      </c>
      <c r="T224" s="1"/>
      <c r="W224" s="14" t="s">
        <v>1251</v>
      </c>
      <c r="Y224" s="1">
        <f t="shared" si="11"/>
        <v>590</v>
      </c>
      <c r="AB224"/>
      <c r="AC224"/>
      <c r="AD224"/>
      <c r="AE224"/>
      <c r="AG224" s="20" t="s">
        <v>402</v>
      </c>
    </row>
    <row r="225" spans="2:33" x14ac:dyDescent="0.25">
      <c r="B225" s="27" t="s">
        <v>1144</v>
      </c>
      <c r="C225" s="27" t="s">
        <v>1082</v>
      </c>
      <c r="D225" s="13" t="str">
        <f t="shared" si="9"/>
        <v>Deemed</v>
      </c>
      <c r="E225" s="29" t="s">
        <v>0</v>
      </c>
      <c r="F225" s="30" t="s">
        <v>1201</v>
      </c>
      <c r="J225" s="32">
        <v>15.1</v>
      </c>
      <c r="K225" s="33">
        <v>-0.26500000000000001</v>
      </c>
      <c r="L225" s="34">
        <v>5.3</v>
      </c>
      <c r="M225" s="39">
        <v>0.54</v>
      </c>
      <c r="N225" s="36"/>
      <c r="O225" s="37">
        <v>0.77</v>
      </c>
      <c r="P225" s="37"/>
      <c r="Q225" s="37"/>
      <c r="S225" s="14" t="str">
        <f t="shared" si="10"/>
        <v>Res-Lighting-InGen_CFLratio0347_CFLscw-11w</v>
      </c>
      <c r="T225" s="1"/>
      <c r="W225" s="14" t="s">
        <v>1251</v>
      </c>
      <c r="Y225" s="1">
        <f t="shared" si="11"/>
        <v>549</v>
      </c>
      <c r="AB225"/>
      <c r="AC225"/>
      <c r="AD225"/>
      <c r="AE225"/>
      <c r="AG225" s="20" t="s">
        <v>1498</v>
      </c>
    </row>
    <row r="226" spans="2:33" x14ac:dyDescent="0.25">
      <c r="B226" s="27" t="s">
        <v>1147</v>
      </c>
      <c r="C226" s="27" t="s">
        <v>1098</v>
      </c>
      <c r="D226" s="13" t="str">
        <f t="shared" si="9"/>
        <v>Deemed</v>
      </c>
      <c r="E226" s="29" t="s">
        <v>0</v>
      </c>
      <c r="F226" s="30" t="s">
        <v>1216</v>
      </c>
      <c r="J226" s="32">
        <v>20.6</v>
      </c>
      <c r="K226" s="33">
        <v>-0.36099999999999999</v>
      </c>
      <c r="L226" s="34">
        <v>2.58</v>
      </c>
      <c r="M226" s="39">
        <v>0.54</v>
      </c>
      <c r="N226" s="36"/>
      <c r="O226" s="37">
        <v>0.81</v>
      </c>
      <c r="P226" s="37"/>
      <c r="Q226" s="37"/>
      <c r="S226" s="14" t="str">
        <f t="shared" si="10"/>
        <v>Res-Lighting-InGen_CFLratio0347_CFLscw-15w</v>
      </c>
      <c r="T226" s="1"/>
      <c r="W226" s="14" t="s">
        <v>1251</v>
      </c>
      <c r="Y226" s="1">
        <f t="shared" si="11"/>
        <v>553</v>
      </c>
      <c r="AB226"/>
      <c r="AC226"/>
      <c r="AD226"/>
      <c r="AE226"/>
      <c r="AG226" s="20" t="s">
        <v>1499</v>
      </c>
    </row>
    <row r="227" spans="2:33" x14ac:dyDescent="0.25">
      <c r="B227" s="27" t="s">
        <v>1148</v>
      </c>
      <c r="C227" s="27" t="s">
        <v>554</v>
      </c>
      <c r="D227" s="13" t="str">
        <f t="shared" si="9"/>
        <v>Deemed</v>
      </c>
      <c r="E227" s="29" t="s">
        <v>0</v>
      </c>
      <c r="F227" s="30" t="s">
        <v>1216</v>
      </c>
      <c r="J227" s="32">
        <v>133</v>
      </c>
      <c r="K227" s="33">
        <v>-0.33200000000000002</v>
      </c>
      <c r="L227" s="34">
        <v>2.58</v>
      </c>
      <c r="M227" s="39">
        <v>0.54</v>
      </c>
      <c r="N227" s="36"/>
      <c r="O227" s="37">
        <v>0.81</v>
      </c>
      <c r="P227" s="37"/>
      <c r="Q227" s="37"/>
      <c r="S227" s="14" t="str">
        <f t="shared" si="10"/>
        <v>Com-Lighting-InGen_CFLratio0357_CFLscw-15w</v>
      </c>
      <c r="T227" s="1"/>
      <c r="W227" s="14" t="s">
        <v>1251</v>
      </c>
      <c r="Y227" s="1">
        <f>MATCH(S227,$AG$4:$AG$819,0)</f>
        <v>488</v>
      </c>
      <c r="AB227"/>
      <c r="AC227"/>
      <c r="AD227"/>
      <c r="AE227"/>
      <c r="AG227" s="20" t="s">
        <v>1500</v>
      </c>
    </row>
    <row r="228" spans="2:33" x14ac:dyDescent="0.25">
      <c r="B228" s="27" t="s">
        <v>1149</v>
      </c>
      <c r="C228" s="27" t="s">
        <v>1088</v>
      </c>
      <c r="D228" s="13" t="str">
        <f t="shared" si="9"/>
        <v>Deemed</v>
      </c>
      <c r="E228" s="29" t="s">
        <v>0</v>
      </c>
      <c r="F228" s="30" t="s">
        <v>1216</v>
      </c>
      <c r="J228" s="32">
        <v>24.8</v>
      </c>
      <c r="K228" s="33">
        <v>-0.433</v>
      </c>
      <c r="L228" s="34">
        <v>2.58</v>
      </c>
      <c r="M228" s="39">
        <v>0.54</v>
      </c>
      <c r="N228" s="36"/>
      <c r="O228" s="37">
        <v>0.81</v>
      </c>
      <c r="P228" s="37"/>
      <c r="Q228" s="37"/>
      <c r="S228" s="14" t="str">
        <f t="shared" si="10"/>
        <v>Res-Lighting-InGen_CFLratio0347_CFLscw-18w</v>
      </c>
      <c r="T228" s="1"/>
      <c r="W228" s="14" t="s">
        <v>1251</v>
      </c>
      <c r="Y228" s="1">
        <f>MATCH(S228,$AG$4:$AG$850,0)</f>
        <v>556</v>
      </c>
      <c r="AB228"/>
      <c r="AC228"/>
      <c r="AD228"/>
      <c r="AE228"/>
      <c r="AG228" s="20" t="s">
        <v>255</v>
      </c>
    </row>
    <row r="229" spans="2:33" x14ac:dyDescent="0.25">
      <c r="B229" s="27" t="s">
        <v>1150</v>
      </c>
      <c r="C229" s="27" t="s">
        <v>554</v>
      </c>
      <c r="D229" s="13" t="str">
        <f t="shared" si="9"/>
        <v>Deemed</v>
      </c>
      <c r="E229" s="29" t="s">
        <v>0</v>
      </c>
      <c r="F229" s="30" t="s">
        <v>1216</v>
      </c>
      <c r="J229" s="32">
        <v>133</v>
      </c>
      <c r="K229" s="33">
        <v>-0.33200000000000002</v>
      </c>
      <c r="L229" s="34">
        <v>2.58</v>
      </c>
      <c r="M229" s="39">
        <v>0.54</v>
      </c>
      <c r="N229" s="36"/>
      <c r="O229" s="37">
        <v>0.81</v>
      </c>
      <c r="P229" s="37"/>
      <c r="Q229" s="37"/>
      <c r="S229" s="14" t="str">
        <f t="shared" si="10"/>
        <v>Com-Lighting-InGen_CFLratio0357_CFLscw-15w</v>
      </c>
      <c r="T229" s="1"/>
      <c r="W229" s="14" t="s">
        <v>1251</v>
      </c>
      <c r="Y229" s="1">
        <f>MATCH(S229,$AG$4:$AG$819,0)</f>
        <v>488</v>
      </c>
      <c r="AB229"/>
      <c r="AC229"/>
      <c r="AD229"/>
      <c r="AE229"/>
      <c r="AG229" s="20" t="s">
        <v>267</v>
      </c>
    </row>
    <row r="230" spans="2:33" x14ac:dyDescent="0.25">
      <c r="B230" s="27" t="s">
        <v>1151</v>
      </c>
      <c r="C230" s="27" t="s">
        <v>771</v>
      </c>
      <c r="D230" s="13" t="str">
        <f t="shared" si="9"/>
        <v>Deemed</v>
      </c>
      <c r="E230" s="29" t="s">
        <v>0</v>
      </c>
      <c r="F230" s="30" t="s">
        <v>1216</v>
      </c>
      <c r="J230" s="32">
        <v>159</v>
      </c>
      <c r="K230" s="33">
        <v>-0.39800000000000002</v>
      </c>
      <c r="L230" s="34">
        <v>2.58</v>
      </c>
      <c r="M230" s="39">
        <v>0.54</v>
      </c>
      <c r="N230" s="36"/>
      <c r="O230" s="37">
        <v>0.81</v>
      </c>
      <c r="P230" s="37"/>
      <c r="Q230" s="37"/>
      <c r="S230" s="14" t="str">
        <f t="shared" si="10"/>
        <v>Com-Lighting-InGen_CFLratio0357_CFLscw-18w</v>
      </c>
      <c r="T230" s="1"/>
      <c r="W230" s="14" t="s">
        <v>1251</v>
      </c>
      <c r="Y230" s="1">
        <f>MATCH(S230,$AG$4:$AG$819,0)</f>
        <v>491</v>
      </c>
      <c r="AB230"/>
      <c r="AC230"/>
      <c r="AD230"/>
      <c r="AE230"/>
      <c r="AG230" s="20" t="s">
        <v>1501</v>
      </c>
    </row>
    <row r="231" spans="2:33" x14ac:dyDescent="0.25">
      <c r="B231" s="27" t="s">
        <v>1152</v>
      </c>
      <c r="C231" s="27" t="s">
        <v>1100</v>
      </c>
      <c r="D231" s="13" t="str">
        <f t="shared" si="9"/>
        <v>Deemed</v>
      </c>
      <c r="E231" s="29" t="s">
        <v>0</v>
      </c>
      <c r="F231" s="30" t="s">
        <v>1216</v>
      </c>
      <c r="J231" s="32">
        <v>27.5</v>
      </c>
      <c r="K231" s="33">
        <v>-0.48099999999999998</v>
      </c>
      <c r="L231" s="34">
        <v>2.58</v>
      </c>
      <c r="M231" s="39">
        <v>0.54</v>
      </c>
      <c r="N231" s="36"/>
      <c r="O231" s="37">
        <v>0.81</v>
      </c>
      <c r="P231" s="37"/>
      <c r="Q231" s="37"/>
      <c r="S231" s="14" t="str">
        <f t="shared" si="10"/>
        <v>Res-Lighting-InGen_CFLratio0347_CFLscw-20w</v>
      </c>
      <c r="T231" s="1"/>
      <c r="W231" s="14" t="s">
        <v>1251</v>
      </c>
      <c r="Y231" s="1">
        <f>MATCH(S231,$AG$4:$AG$850,0)</f>
        <v>558</v>
      </c>
      <c r="AB231"/>
      <c r="AC231"/>
      <c r="AD231"/>
      <c r="AE231"/>
      <c r="AG231" s="20" t="s">
        <v>1502</v>
      </c>
    </row>
    <row r="232" spans="2:33" x14ac:dyDescent="0.25">
      <c r="B232" s="27" t="s">
        <v>1153</v>
      </c>
      <c r="C232" s="27" t="s">
        <v>338</v>
      </c>
      <c r="D232" s="13" t="str">
        <f t="shared" si="9"/>
        <v>Deemed</v>
      </c>
      <c r="E232" s="29" t="s">
        <v>0</v>
      </c>
      <c r="F232" s="30" t="s">
        <v>1216</v>
      </c>
      <c r="J232" s="32">
        <v>31.7</v>
      </c>
      <c r="K232" s="33">
        <v>-0.55300000000000005</v>
      </c>
      <c r="L232" s="34">
        <v>2.58</v>
      </c>
      <c r="M232" s="39">
        <v>0.54</v>
      </c>
      <c r="N232" s="36"/>
      <c r="O232" s="37">
        <v>0.81</v>
      </c>
      <c r="P232" s="37"/>
      <c r="Q232" s="37"/>
      <c r="S232" s="14" t="str">
        <f t="shared" si="10"/>
        <v>Res-Lighting-InGen_CFLratio0347_CFLscw-23w</v>
      </c>
      <c r="T232" s="1"/>
      <c r="W232" s="14" t="s">
        <v>1251</v>
      </c>
      <c r="Y232" s="1">
        <f>MATCH(S232,$AG$4:$AG$850,0)</f>
        <v>561</v>
      </c>
      <c r="AB232"/>
      <c r="AC232"/>
      <c r="AD232"/>
      <c r="AE232"/>
      <c r="AG232" s="20" t="s">
        <v>1503</v>
      </c>
    </row>
    <row r="233" spans="2:33" x14ac:dyDescent="0.25">
      <c r="B233" s="27" t="s">
        <v>1154</v>
      </c>
      <c r="C233" s="27" t="s">
        <v>1110</v>
      </c>
      <c r="D233" s="13" t="str">
        <f t="shared" si="9"/>
        <v>Deemed</v>
      </c>
      <c r="E233" s="29" t="s">
        <v>0</v>
      </c>
      <c r="F233" s="30" t="s">
        <v>1216</v>
      </c>
      <c r="J233" s="32">
        <v>124</v>
      </c>
      <c r="K233" s="33">
        <v>-0.31</v>
      </c>
      <c r="L233" s="34">
        <v>2.58</v>
      </c>
      <c r="M233" s="39">
        <v>0.54</v>
      </c>
      <c r="N233" s="36"/>
      <c r="O233" s="37">
        <v>0.81</v>
      </c>
      <c r="P233" s="37"/>
      <c r="Q233" s="37"/>
      <c r="S233" s="14" t="str">
        <f t="shared" si="10"/>
        <v>Com-Lighting-InGen_CFLratio0357_CFLscw-14w</v>
      </c>
      <c r="T233" s="1"/>
      <c r="W233" s="14" t="s">
        <v>1251</v>
      </c>
      <c r="Y233" s="1">
        <f>MATCH(S233,$AG$4:$AG$819,0)</f>
        <v>487</v>
      </c>
      <c r="AB233"/>
      <c r="AC233"/>
      <c r="AD233"/>
      <c r="AE233"/>
      <c r="AG233" s="20" t="s">
        <v>1504</v>
      </c>
    </row>
    <row r="234" spans="2:33" x14ac:dyDescent="0.25">
      <c r="B234" s="27" t="s">
        <v>1155</v>
      </c>
      <c r="C234" s="27" t="s">
        <v>1098</v>
      </c>
      <c r="D234" s="13" t="str">
        <f t="shared" si="9"/>
        <v>Deemed</v>
      </c>
      <c r="E234" s="29" t="s">
        <v>0</v>
      </c>
      <c r="F234" s="30" t="s">
        <v>1216</v>
      </c>
      <c r="J234" s="32">
        <v>20.6</v>
      </c>
      <c r="K234" s="33">
        <v>-0.36099999999999999</v>
      </c>
      <c r="L234" s="34">
        <v>2.58</v>
      </c>
      <c r="M234" s="39">
        <v>0.54</v>
      </c>
      <c r="N234" s="36"/>
      <c r="O234" s="37">
        <v>0.81</v>
      </c>
      <c r="P234" s="37"/>
      <c r="Q234" s="37"/>
      <c r="S234" s="14" t="str">
        <f t="shared" si="10"/>
        <v>Res-Lighting-InGen_CFLratio0347_CFLscw-15w</v>
      </c>
      <c r="T234" s="1"/>
      <c r="W234" s="14" t="s">
        <v>1251</v>
      </c>
      <c r="Y234" s="1">
        <f>MATCH(S234,$AG$4:$AG$850,0)</f>
        <v>553</v>
      </c>
      <c r="AB234"/>
      <c r="AC234"/>
      <c r="AD234"/>
      <c r="AE234"/>
      <c r="AG234" s="20" t="s">
        <v>1505</v>
      </c>
    </row>
    <row r="235" spans="2:33" x14ac:dyDescent="0.25">
      <c r="B235" s="27" t="s">
        <v>1156</v>
      </c>
      <c r="C235" s="27" t="s">
        <v>763</v>
      </c>
      <c r="D235" s="13" t="str">
        <f t="shared" si="9"/>
        <v>Deemed</v>
      </c>
      <c r="E235" s="29" t="s">
        <v>0</v>
      </c>
      <c r="F235" s="30" t="s">
        <v>1216</v>
      </c>
      <c r="J235" s="32">
        <v>97.4</v>
      </c>
      <c r="K235" s="33">
        <v>-0.24299999999999999</v>
      </c>
      <c r="L235" s="34">
        <v>2.58</v>
      </c>
      <c r="M235" s="39">
        <v>0.54</v>
      </c>
      <c r="N235" s="36"/>
      <c r="O235" s="37">
        <v>0.81</v>
      </c>
      <c r="P235" s="37"/>
      <c r="Q235" s="37"/>
      <c r="S235" s="14" t="str">
        <f t="shared" si="10"/>
        <v>Com-Lighting-InGen_CFLratio0357_CFLscw-11w</v>
      </c>
      <c r="T235" s="1"/>
      <c r="W235" s="14" t="s">
        <v>1251</v>
      </c>
      <c r="Y235" s="1">
        <f>MATCH(S235,$AG$4:$AG$819,0)</f>
        <v>484</v>
      </c>
      <c r="AB235"/>
      <c r="AC235"/>
      <c r="AD235"/>
      <c r="AE235"/>
      <c r="AG235" s="20" t="s">
        <v>1506</v>
      </c>
    </row>
    <row r="236" spans="2:33" x14ac:dyDescent="0.25">
      <c r="B236" s="27" t="s">
        <v>1157</v>
      </c>
      <c r="C236" s="27" t="s">
        <v>334</v>
      </c>
      <c r="D236" s="13" t="str">
        <f t="shared" si="9"/>
        <v>Deemed</v>
      </c>
      <c r="E236" s="29" t="s">
        <v>0</v>
      </c>
      <c r="F236" s="30" t="s">
        <v>1201</v>
      </c>
      <c r="J236" s="32">
        <v>19.3</v>
      </c>
      <c r="K236" s="33">
        <v>-0.33700000000000002</v>
      </c>
      <c r="L236" s="34">
        <v>5.3</v>
      </c>
      <c r="M236" s="39">
        <v>0.54</v>
      </c>
      <c r="N236" s="36"/>
      <c r="O236" s="37">
        <v>0.77</v>
      </c>
      <c r="P236" s="37"/>
      <c r="Q236" s="37"/>
      <c r="S236" s="14" t="str">
        <f t="shared" si="10"/>
        <v>Res-Lighting-InGen_CFLratio0347_CFLscw-14w</v>
      </c>
      <c r="T236" s="1"/>
      <c r="W236" s="14" t="s">
        <v>1251</v>
      </c>
      <c r="Y236" s="1">
        <f t="shared" ref="Y236:Y250" si="12">MATCH(S236,$AG$4:$AG$850,0)</f>
        <v>552</v>
      </c>
      <c r="AB236"/>
      <c r="AC236"/>
      <c r="AD236"/>
      <c r="AE236"/>
      <c r="AG236" s="20" t="s">
        <v>1507</v>
      </c>
    </row>
    <row r="237" spans="2:33" x14ac:dyDescent="0.25">
      <c r="B237" s="27" t="s">
        <v>1158</v>
      </c>
      <c r="C237" s="27" t="s">
        <v>1159</v>
      </c>
      <c r="D237" s="13" t="str">
        <f t="shared" si="9"/>
        <v>Deemed</v>
      </c>
      <c r="E237" s="29" t="s">
        <v>0</v>
      </c>
      <c r="F237" s="30" t="s">
        <v>1201</v>
      </c>
      <c r="J237" s="32">
        <v>27.5</v>
      </c>
      <c r="K237" s="33">
        <v>-0.48099999999999998</v>
      </c>
      <c r="L237" s="34">
        <v>5.3</v>
      </c>
      <c r="M237" s="39">
        <v>0.54</v>
      </c>
      <c r="N237" s="36"/>
      <c r="O237" s="37">
        <v>0.77</v>
      </c>
      <c r="P237" s="37"/>
      <c r="Q237" s="37"/>
      <c r="S237" s="14" t="str">
        <f t="shared" si="10"/>
        <v>Res-Lighting-InGen_CFLratio0409_CFLscw-Refl-16w</v>
      </c>
      <c r="T237" s="1"/>
      <c r="W237" s="14" t="s">
        <v>1251</v>
      </c>
      <c r="Y237" s="1">
        <f t="shared" si="12"/>
        <v>591</v>
      </c>
      <c r="AB237"/>
      <c r="AC237"/>
      <c r="AD237"/>
      <c r="AE237"/>
      <c r="AG237" s="20" t="s">
        <v>1508</v>
      </c>
    </row>
    <row r="238" spans="2:33" x14ac:dyDescent="0.25">
      <c r="B238" s="27" t="s">
        <v>1160</v>
      </c>
      <c r="C238" s="27" t="s">
        <v>326</v>
      </c>
      <c r="D238" s="13" t="str">
        <f t="shared" si="9"/>
        <v>Deemed</v>
      </c>
      <c r="E238" s="29" t="s">
        <v>0</v>
      </c>
      <c r="F238" s="30" t="s">
        <v>1209</v>
      </c>
      <c r="J238" s="32">
        <v>92</v>
      </c>
      <c r="K238" s="33">
        <v>0</v>
      </c>
      <c r="L238" s="34">
        <v>15</v>
      </c>
      <c r="M238" s="39">
        <v>0.55000000000000004</v>
      </c>
      <c r="N238" s="36"/>
      <c r="O238" s="37">
        <v>0.77</v>
      </c>
      <c r="P238" s="37"/>
      <c r="Q238" s="37"/>
      <c r="S238" s="14" t="str">
        <f t="shared" si="10"/>
        <v>Res-Lighting-OutGen_CFLratio0407_CFLfixt-24W</v>
      </c>
      <c r="T238" s="1"/>
      <c r="W238" s="14" t="s">
        <v>1251</v>
      </c>
      <c r="Y238" s="1">
        <f t="shared" si="12"/>
        <v>687</v>
      </c>
      <c r="AB238"/>
      <c r="AC238"/>
      <c r="AD238"/>
      <c r="AE238"/>
      <c r="AG238" s="20" t="s">
        <v>1509</v>
      </c>
    </row>
    <row r="239" spans="2:33" x14ac:dyDescent="0.25">
      <c r="B239" s="27" t="s">
        <v>1161</v>
      </c>
      <c r="C239" s="27" t="s">
        <v>1162</v>
      </c>
      <c r="D239" s="13" t="str">
        <f t="shared" si="9"/>
        <v>Deemed</v>
      </c>
      <c r="E239" s="29" t="s">
        <v>0</v>
      </c>
      <c r="F239" s="30" t="s">
        <v>1201</v>
      </c>
      <c r="J239" s="32">
        <v>44</v>
      </c>
      <c r="K239" s="33">
        <v>-0.77</v>
      </c>
      <c r="L239" s="34">
        <v>5.3</v>
      </c>
      <c r="M239" s="39">
        <v>0.54</v>
      </c>
      <c r="N239" s="36"/>
      <c r="O239" s="37">
        <v>0.77</v>
      </c>
      <c r="P239" s="37"/>
      <c r="Q239" s="37"/>
      <c r="S239" s="14" t="str">
        <f t="shared" si="10"/>
        <v>Res-Lighting-InGen_CFLratio0347_CFLscw-32w</v>
      </c>
      <c r="T239" s="1"/>
      <c r="W239" s="14" t="s">
        <v>1251</v>
      </c>
      <c r="Y239" s="1">
        <f t="shared" si="12"/>
        <v>570</v>
      </c>
      <c r="AB239"/>
      <c r="AC239"/>
      <c r="AD239"/>
      <c r="AE239"/>
      <c r="AG239" s="20" t="s">
        <v>1510</v>
      </c>
    </row>
    <row r="240" spans="2:33" x14ac:dyDescent="0.25">
      <c r="B240" s="27" t="s">
        <v>1163</v>
      </c>
      <c r="C240" s="27" t="s">
        <v>1164</v>
      </c>
      <c r="D240" s="13" t="str">
        <f t="shared" si="9"/>
        <v>Deemed</v>
      </c>
      <c r="E240" s="29" t="s">
        <v>0</v>
      </c>
      <c r="F240" s="30" t="s">
        <v>1201</v>
      </c>
      <c r="J240" s="32">
        <v>33.799999999999997</v>
      </c>
      <c r="K240" s="33">
        <v>-0.59099999999999997</v>
      </c>
      <c r="L240" s="34">
        <v>15</v>
      </c>
      <c r="M240" s="39">
        <v>0.55000000000000004</v>
      </c>
      <c r="N240" s="36"/>
      <c r="O240" s="37">
        <v>0.77</v>
      </c>
      <c r="P240" s="37"/>
      <c r="Q240" s="37"/>
      <c r="S240" s="14" t="str">
        <f t="shared" si="10"/>
        <v>Res-Lighting-InGen_CFLratio0353_CFLfixt-24W</v>
      </c>
      <c r="T240" s="1"/>
      <c r="W240" s="14" t="s">
        <v>1251</v>
      </c>
      <c r="Y240" s="1">
        <f t="shared" si="12"/>
        <v>622</v>
      </c>
      <c r="AB240"/>
      <c r="AC240"/>
      <c r="AD240"/>
      <c r="AE240"/>
      <c r="AG240" s="20" t="s">
        <v>1511</v>
      </c>
    </row>
    <row r="241" spans="2:33" x14ac:dyDescent="0.25">
      <c r="B241" s="27" t="s">
        <v>1165</v>
      </c>
      <c r="C241" s="27" t="s">
        <v>1137</v>
      </c>
      <c r="D241" s="13" t="str">
        <f t="shared" si="9"/>
        <v>Deemed</v>
      </c>
      <c r="E241" s="29" t="s">
        <v>0</v>
      </c>
      <c r="F241" s="30" t="s">
        <v>1201</v>
      </c>
      <c r="J241" s="32">
        <v>39.6</v>
      </c>
      <c r="K241" s="33">
        <v>-0.69199999999999995</v>
      </c>
      <c r="L241" s="34">
        <v>5.3</v>
      </c>
      <c r="M241" s="39">
        <v>0.54</v>
      </c>
      <c r="N241" s="36"/>
      <c r="O241" s="37">
        <v>0.77</v>
      </c>
      <c r="P241" s="37"/>
      <c r="Q241" s="37"/>
      <c r="S241" s="14" t="str">
        <f t="shared" si="10"/>
        <v>Res-Lighting-InGen_CFLratio0409_CFLscw-Refl-23w</v>
      </c>
      <c r="T241" s="1"/>
      <c r="W241" s="14" t="s">
        <v>1251</v>
      </c>
      <c r="Y241" s="1">
        <f t="shared" si="12"/>
        <v>598</v>
      </c>
      <c r="AB241"/>
      <c r="AC241"/>
      <c r="AD241"/>
      <c r="AE241"/>
      <c r="AG241" s="20" t="s">
        <v>1512</v>
      </c>
    </row>
    <row r="242" spans="2:33" x14ac:dyDescent="0.25">
      <c r="B242" s="27" t="s">
        <v>683</v>
      </c>
      <c r="C242" s="27" t="s">
        <v>684</v>
      </c>
      <c r="D242" s="13" t="str">
        <f t="shared" si="9"/>
        <v>Deemed</v>
      </c>
      <c r="E242" s="29" t="s">
        <v>1</v>
      </c>
      <c r="F242" s="30" t="s">
        <v>1217</v>
      </c>
      <c r="J242" s="32">
        <v>759</v>
      </c>
      <c r="K242" s="33">
        <v>-2.4500000000000002</v>
      </c>
      <c r="L242" s="34">
        <v>3</v>
      </c>
      <c r="M242" s="39">
        <v>0.85</v>
      </c>
      <c r="N242" s="36"/>
      <c r="O242" s="37"/>
      <c r="P242" s="37"/>
      <c r="Q242" s="37"/>
      <c r="S242" s="14" t="str">
        <f t="shared" si="10"/>
        <v>NE-HVAC-airAC-Pkg-lt65kBtuh-14p0seer</v>
      </c>
      <c r="T242" s="1"/>
      <c r="W242" s="14" t="s">
        <v>1251</v>
      </c>
      <c r="Y242" s="1">
        <f t="shared" si="12"/>
        <v>2</v>
      </c>
      <c r="AB242"/>
      <c r="AC242"/>
      <c r="AD242"/>
      <c r="AE242"/>
      <c r="AG242" s="20" t="s">
        <v>271</v>
      </c>
    </row>
    <row r="243" spans="2:33" x14ac:dyDescent="0.25">
      <c r="B243" s="27" t="s">
        <v>685</v>
      </c>
      <c r="C243" s="27" t="s">
        <v>686</v>
      </c>
      <c r="D243" s="13" t="str">
        <f t="shared" si="9"/>
        <v>Deemed</v>
      </c>
      <c r="E243" s="29" t="s">
        <v>1</v>
      </c>
      <c r="F243" s="30" t="s">
        <v>1217</v>
      </c>
      <c r="J243" s="32">
        <v>244</v>
      </c>
      <c r="K243" s="33">
        <v>-1.38</v>
      </c>
      <c r="L243" s="34">
        <v>15</v>
      </c>
      <c r="M243" s="39">
        <v>0.85</v>
      </c>
      <c r="N243" s="36"/>
      <c r="O243" s="37"/>
      <c r="P243" s="37"/>
      <c r="Q243" s="37"/>
      <c r="S243" s="14" t="str">
        <f t="shared" si="10"/>
        <v>NE-HVAC-airAC-Pkg-lt65kBtuh3phs-14p0seer</v>
      </c>
      <c r="T243" s="1"/>
      <c r="W243" s="14" t="s">
        <v>1251</v>
      </c>
      <c r="Y243" s="1">
        <f t="shared" si="12"/>
        <v>5</v>
      </c>
      <c r="AB243"/>
      <c r="AC243"/>
      <c r="AD243"/>
      <c r="AE243"/>
      <c r="AG243" s="20" t="s">
        <v>1513</v>
      </c>
    </row>
    <row r="244" spans="2:33" x14ac:dyDescent="0.25">
      <c r="B244" s="27" t="s">
        <v>687</v>
      </c>
      <c r="C244" s="27" t="s">
        <v>684</v>
      </c>
      <c r="D244" s="13" t="str">
        <f t="shared" si="9"/>
        <v>Deemed</v>
      </c>
      <c r="E244" s="29" t="s">
        <v>1</v>
      </c>
      <c r="F244" s="30" t="s">
        <v>1217</v>
      </c>
      <c r="J244" s="32">
        <v>759</v>
      </c>
      <c r="K244" s="33">
        <v>-2.4500000000000002</v>
      </c>
      <c r="L244" s="34">
        <v>3</v>
      </c>
      <c r="M244" s="39">
        <v>0.85</v>
      </c>
      <c r="N244" s="36"/>
      <c r="O244" s="37"/>
      <c r="P244" s="37"/>
      <c r="Q244" s="37"/>
      <c r="S244" s="14" t="str">
        <f t="shared" si="10"/>
        <v>NE-HVAC-airAC-Pkg-lt65kBtuh-14p0seer</v>
      </c>
      <c r="T244" s="1"/>
      <c r="W244" s="14" t="s">
        <v>1251</v>
      </c>
      <c r="Y244" s="1">
        <f t="shared" si="12"/>
        <v>2</v>
      </c>
      <c r="AB244"/>
      <c r="AC244"/>
      <c r="AD244"/>
      <c r="AE244"/>
      <c r="AG244" s="20" t="s">
        <v>1514</v>
      </c>
    </row>
    <row r="245" spans="2:33" x14ac:dyDescent="0.25">
      <c r="B245" s="27" t="s">
        <v>688</v>
      </c>
      <c r="C245" s="27" t="s">
        <v>686</v>
      </c>
      <c r="D245" s="13" t="str">
        <f t="shared" si="9"/>
        <v>Deemed</v>
      </c>
      <c r="E245" s="29" t="s">
        <v>1</v>
      </c>
      <c r="F245" s="30" t="s">
        <v>1217</v>
      </c>
      <c r="J245" s="32">
        <v>778</v>
      </c>
      <c r="K245" s="33">
        <v>-2.4900000000000002</v>
      </c>
      <c r="L245" s="34">
        <v>3</v>
      </c>
      <c r="M245" s="39">
        <v>0.85</v>
      </c>
      <c r="N245" s="36"/>
      <c r="O245" s="37"/>
      <c r="P245" s="37"/>
      <c r="Q245" s="37"/>
      <c r="S245" s="14" t="str">
        <f t="shared" si="10"/>
        <v>NE-HVAC-airAC-Pkg-lt65kBtuh3phs-14p0seer</v>
      </c>
      <c r="T245" s="1"/>
      <c r="W245" s="14" t="s">
        <v>1251</v>
      </c>
      <c r="Y245" s="1">
        <f t="shared" si="12"/>
        <v>5</v>
      </c>
      <c r="AB245"/>
      <c r="AC245"/>
      <c r="AD245"/>
      <c r="AE245"/>
      <c r="AG245" s="20" t="s">
        <v>1515</v>
      </c>
    </row>
    <row r="246" spans="2:33" x14ac:dyDescent="0.25">
      <c r="B246" s="27" t="s">
        <v>689</v>
      </c>
      <c r="C246" s="27" t="s">
        <v>690</v>
      </c>
      <c r="D246" s="13" t="str">
        <f t="shared" si="9"/>
        <v>Deemed</v>
      </c>
      <c r="E246" s="29" t="s">
        <v>1</v>
      </c>
      <c r="F246" s="30" t="s">
        <v>1217</v>
      </c>
      <c r="J246" s="32">
        <v>1270</v>
      </c>
      <c r="K246" s="33">
        <v>0</v>
      </c>
      <c r="L246" s="34">
        <v>3</v>
      </c>
      <c r="M246" s="39">
        <v>0.85</v>
      </c>
      <c r="N246" s="36"/>
      <c r="O246" s="37"/>
      <c r="P246" s="37"/>
      <c r="Q246" s="37"/>
      <c r="S246" s="48" t="str">
        <f t="shared" si="10"/>
        <v>NE-HVAC-airHP-Pkg-lt65kBtuh-14p0seer-8p6hspf</v>
      </c>
      <c r="T246" s="1"/>
      <c r="V246" s="49" t="b">
        <v>1</v>
      </c>
      <c r="W246" s="14" t="s">
        <v>1251</v>
      </c>
      <c r="Y246" s="1" t="e">
        <f t="shared" si="12"/>
        <v>#N/A</v>
      </c>
      <c r="AB246"/>
      <c r="AC246"/>
      <c r="AD246"/>
      <c r="AE246"/>
      <c r="AG246" s="20" t="s">
        <v>1516</v>
      </c>
    </row>
    <row r="247" spans="2:33" x14ac:dyDescent="0.25">
      <c r="B247" s="27" t="s">
        <v>691</v>
      </c>
      <c r="C247" s="27" t="s">
        <v>692</v>
      </c>
      <c r="D247" s="13" t="str">
        <f t="shared" si="9"/>
        <v>Deemed</v>
      </c>
      <c r="E247" s="29" t="s">
        <v>1</v>
      </c>
      <c r="F247" s="30" t="s">
        <v>1217</v>
      </c>
      <c r="J247" s="32">
        <v>800</v>
      </c>
      <c r="K247" s="33">
        <v>-2.74</v>
      </c>
      <c r="L247" s="34">
        <v>3</v>
      </c>
      <c r="M247" s="39">
        <v>0.85</v>
      </c>
      <c r="N247" s="36"/>
      <c r="O247" s="37"/>
      <c r="P247" s="37"/>
      <c r="Q247" s="37"/>
      <c r="S247" s="14" t="str">
        <f t="shared" si="10"/>
        <v>NE-HVAC-airAC-SpltPkg-135to239kBtuh-11p5eer</v>
      </c>
      <c r="T247" s="1"/>
      <c r="W247" s="14" t="s">
        <v>1251</v>
      </c>
      <c r="Y247" s="1">
        <f t="shared" si="12"/>
        <v>12</v>
      </c>
      <c r="AB247"/>
      <c r="AC247"/>
      <c r="AD247"/>
      <c r="AE247"/>
      <c r="AG247" s="20" t="s">
        <v>1517</v>
      </c>
    </row>
    <row r="248" spans="2:33" x14ac:dyDescent="0.25">
      <c r="B248" s="27" t="s">
        <v>693</v>
      </c>
      <c r="C248" s="27" t="s">
        <v>692</v>
      </c>
      <c r="D248" s="13" t="str">
        <f t="shared" si="9"/>
        <v>Deemed</v>
      </c>
      <c r="E248" s="29" t="s">
        <v>1</v>
      </c>
      <c r="F248" s="30" t="s">
        <v>1217</v>
      </c>
      <c r="J248" s="32">
        <v>800</v>
      </c>
      <c r="K248" s="33">
        <v>-2.74</v>
      </c>
      <c r="L248" s="34">
        <v>3</v>
      </c>
      <c r="M248" s="39">
        <v>0.85</v>
      </c>
      <c r="N248" s="36"/>
      <c r="O248" s="37"/>
      <c r="P248" s="37"/>
      <c r="Q248" s="37"/>
      <c r="S248" s="14" t="str">
        <f t="shared" si="10"/>
        <v>NE-HVAC-airAC-SpltPkg-135to239kBtuh-11p5eer</v>
      </c>
      <c r="T248" s="1"/>
      <c r="W248" s="14" t="s">
        <v>1251</v>
      </c>
      <c r="Y248" s="1">
        <f t="shared" si="12"/>
        <v>12</v>
      </c>
      <c r="AB248"/>
      <c r="AC248"/>
      <c r="AD248"/>
      <c r="AE248"/>
      <c r="AG248" s="20" t="s">
        <v>1518</v>
      </c>
    </row>
    <row r="249" spans="2:33" x14ac:dyDescent="0.25">
      <c r="B249" s="27" t="s">
        <v>694</v>
      </c>
      <c r="C249" s="27" t="s">
        <v>695</v>
      </c>
      <c r="D249" s="13" t="str">
        <f t="shared" si="9"/>
        <v>Deemed</v>
      </c>
      <c r="E249" s="29" t="s">
        <v>1</v>
      </c>
      <c r="F249" s="30" t="s">
        <v>1217</v>
      </c>
      <c r="J249" s="32">
        <v>929</v>
      </c>
      <c r="K249" s="33">
        <v>-3.5</v>
      </c>
      <c r="L249" s="34">
        <v>3</v>
      </c>
      <c r="M249" s="39">
        <v>0.85</v>
      </c>
      <c r="N249" s="36"/>
      <c r="O249" s="37"/>
      <c r="P249" s="37"/>
      <c r="Q249" s="37"/>
      <c r="S249" s="14" t="str">
        <f t="shared" si="10"/>
        <v>NE-HVAC-airAC-SpltPkg-135to239kBtuh-12p0eer</v>
      </c>
      <c r="T249" s="1"/>
      <c r="W249" s="14" t="s">
        <v>1251</v>
      </c>
      <c r="Y249" s="1">
        <f t="shared" si="12"/>
        <v>13</v>
      </c>
      <c r="AB249"/>
      <c r="AC249"/>
      <c r="AD249"/>
      <c r="AE249"/>
      <c r="AG249" s="20" t="s">
        <v>667</v>
      </c>
    </row>
    <row r="250" spans="2:33" x14ac:dyDescent="0.25">
      <c r="B250" s="27" t="s">
        <v>696</v>
      </c>
      <c r="C250" s="27" t="s">
        <v>697</v>
      </c>
      <c r="D250" s="13" t="str">
        <f t="shared" si="9"/>
        <v>Deemed</v>
      </c>
      <c r="E250" s="29" t="s">
        <v>1</v>
      </c>
      <c r="F250" s="30" t="s">
        <v>1217</v>
      </c>
      <c r="J250" s="32">
        <v>790</v>
      </c>
      <c r="K250" s="33">
        <v>-2.64</v>
      </c>
      <c r="L250" s="34">
        <v>3</v>
      </c>
      <c r="M250" s="39">
        <v>0.85</v>
      </c>
      <c r="N250" s="36"/>
      <c r="O250" s="37"/>
      <c r="P250" s="37"/>
      <c r="Q250" s="37"/>
      <c r="S250" s="14" t="str">
        <f t="shared" si="10"/>
        <v>NE-HVAC-airAC-SpltPkg-90to134kBtuh-12p0eer</v>
      </c>
      <c r="T250" s="1"/>
      <c r="W250" s="14" t="s">
        <v>1251</v>
      </c>
      <c r="Y250" s="1">
        <f t="shared" si="12"/>
        <v>22</v>
      </c>
      <c r="AB250"/>
      <c r="AC250"/>
      <c r="AD250"/>
      <c r="AE250"/>
      <c r="AG250" s="20" t="s">
        <v>1519</v>
      </c>
    </row>
    <row r="251" spans="2:33" x14ac:dyDescent="0.25">
      <c r="B251" s="27" t="s">
        <v>698</v>
      </c>
      <c r="C251" s="27" t="s">
        <v>699</v>
      </c>
      <c r="D251" s="13" t="str">
        <f t="shared" si="9"/>
        <v>Deemed</v>
      </c>
      <c r="E251" s="29" t="s">
        <v>1</v>
      </c>
      <c r="F251" s="30" t="s">
        <v>1217</v>
      </c>
      <c r="J251" s="32">
        <v>580</v>
      </c>
      <c r="K251" s="33">
        <v>0</v>
      </c>
      <c r="L251" s="34">
        <v>3</v>
      </c>
      <c r="M251" s="39">
        <v>0.85</v>
      </c>
      <c r="N251" s="36"/>
      <c r="O251" s="37"/>
      <c r="P251" s="37"/>
      <c r="Q251" s="37"/>
      <c r="S251" s="14" t="str">
        <f t="shared" si="10"/>
        <v>D03-099 H.E. Package Terminal A/C  7k-15k</v>
      </c>
      <c r="T251" s="1"/>
      <c r="W251" s="14" t="s">
        <v>1251</v>
      </c>
      <c r="Y251" s="1" t="s">
        <v>1293</v>
      </c>
      <c r="Z251" s="1" t="e">
        <f>MATCH(Y251,$AG$4:$AG$819,0)</f>
        <v>#N/A</v>
      </c>
      <c r="AB251"/>
      <c r="AC251"/>
      <c r="AD251"/>
      <c r="AE251"/>
      <c r="AG251" s="20" t="s">
        <v>665</v>
      </c>
    </row>
    <row r="252" spans="2:33" x14ac:dyDescent="0.25">
      <c r="B252" s="27" t="s">
        <v>700</v>
      </c>
      <c r="C252" s="27" t="s">
        <v>701</v>
      </c>
      <c r="D252" s="13" t="str">
        <f t="shared" si="9"/>
        <v>Deemed</v>
      </c>
      <c r="E252" s="29" t="s">
        <v>1</v>
      </c>
      <c r="F252" s="30" t="s">
        <v>1217</v>
      </c>
      <c r="J252" s="32">
        <v>560</v>
      </c>
      <c r="K252" s="33">
        <v>0</v>
      </c>
      <c r="L252" s="34">
        <v>3</v>
      </c>
      <c r="M252" s="39">
        <v>0.85</v>
      </c>
      <c r="N252" s="36"/>
      <c r="O252" s="37"/>
      <c r="P252" s="37"/>
      <c r="Q252" s="37"/>
      <c r="S252" s="14" t="str">
        <f t="shared" si="10"/>
        <v>D03-101 H.E. Package Terminal HP  7k-15k</v>
      </c>
      <c r="T252" s="1"/>
      <c r="W252" s="14" t="s">
        <v>1251</v>
      </c>
      <c r="Y252" s="1" t="s">
        <v>1294</v>
      </c>
      <c r="Z252" s="1" t="e">
        <f>MATCH(Y252,$AG$4:$AG$819,0)</f>
        <v>#N/A</v>
      </c>
      <c r="AB252"/>
      <c r="AC252"/>
      <c r="AD252"/>
      <c r="AE252"/>
      <c r="AG252" s="20" t="s">
        <v>1520</v>
      </c>
    </row>
    <row r="253" spans="2:33" x14ac:dyDescent="0.25">
      <c r="B253" s="27" t="s">
        <v>710</v>
      </c>
      <c r="C253" s="27" t="s">
        <v>711</v>
      </c>
      <c r="D253" s="13" t="str">
        <f t="shared" si="9"/>
        <v>Deemed</v>
      </c>
      <c r="E253" s="29" t="s">
        <v>1</v>
      </c>
      <c r="F253" s="30" t="s">
        <v>1217</v>
      </c>
      <c r="J253" s="32">
        <v>459.1</v>
      </c>
      <c r="K253" s="33">
        <v>-8.7899999999999991</v>
      </c>
      <c r="L253" s="34">
        <v>3</v>
      </c>
      <c r="M253" s="39">
        <v>0.8</v>
      </c>
      <c r="N253" s="36"/>
      <c r="O253" s="37">
        <v>0.67</v>
      </c>
      <c r="P253" s="37"/>
      <c r="Q253" s="37"/>
      <c r="S253" s="14" t="str">
        <f t="shared" si="10"/>
        <v>D03-060</v>
      </c>
      <c r="T253" s="1"/>
      <c r="W253" s="14" t="s">
        <v>1251</v>
      </c>
      <c r="Y253" s="1" t="e">
        <f>MATCH(S253,$AG$4:$AG$819,0)</f>
        <v>#N/A</v>
      </c>
      <c r="AB253"/>
      <c r="AC253"/>
      <c r="AD253"/>
      <c r="AE253"/>
      <c r="AG253" s="20" t="s">
        <v>1521</v>
      </c>
    </row>
    <row r="254" spans="2:33" x14ac:dyDescent="0.25">
      <c r="B254" s="27" t="s">
        <v>714</v>
      </c>
      <c r="C254" s="27" t="s">
        <v>715</v>
      </c>
      <c r="D254" s="13" t="str">
        <f t="shared" si="9"/>
        <v>Deemed</v>
      </c>
      <c r="E254" s="29" t="s">
        <v>1</v>
      </c>
      <c r="F254" s="30" t="s">
        <v>1217</v>
      </c>
      <c r="G254" s="49"/>
      <c r="H254" s="49"/>
      <c r="I254" s="49"/>
      <c r="J254" s="32">
        <v>134</v>
      </c>
      <c r="K254" s="33">
        <v>-2.5899999999999999E-2</v>
      </c>
      <c r="L254" s="34">
        <v>10</v>
      </c>
      <c r="M254" s="39">
        <v>0.73</v>
      </c>
      <c r="N254" s="36"/>
      <c r="O254" s="37">
        <v>0.67</v>
      </c>
      <c r="P254" s="37"/>
      <c r="Q254" s="37"/>
      <c r="S254" s="14" t="str">
        <f t="shared" si="10"/>
        <v>Com-RefrigCharge-wtd</v>
      </c>
      <c r="T254" s="1"/>
      <c r="U254" s="49"/>
      <c r="V254" s="49"/>
      <c r="W254" s="14" t="s">
        <v>1251</v>
      </c>
      <c r="Y254" s="1">
        <f>MATCH(S254,$AG$4:$AG$819,0)</f>
        <v>48</v>
      </c>
      <c r="AB254"/>
      <c r="AC254"/>
      <c r="AD254"/>
      <c r="AE254"/>
      <c r="AG254" s="20" t="s">
        <v>1522</v>
      </c>
    </row>
    <row r="255" spans="2:33" x14ac:dyDescent="0.25">
      <c r="B255" s="27" t="s">
        <v>716</v>
      </c>
      <c r="C255" s="27" t="s">
        <v>717</v>
      </c>
      <c r="D255" s="13" t="str">
        <f t="shared" si="9"/>
        <v>Deemed</v>
      </c>
      <c r="E255" s="29" t="s">
        <v>1</v>
      </c>
      <c r="F255" s="30" t="s">
        <v>1217</v>
      </c>
      <c r="J255" s="32">
        <v>568</v>
      </c>
      <c r="K255" s="33">
        <v>-1.17</v>
      </c>
      <c r="L255" s="34">
        <v>3</v>
      </c>
      <c r="M255" s="39">
        <v>0.85</v>
      </c>
      <c r="N255" s="36"/>
      <c r="O255" s="37"/>
      <c r="P255" s="37"/>
      <c r="Q255" s="37"/>
      <c r="S255" s="14" t="str">
        <f t="shared" si="10"/>
        <v>NE-HVAC-airAC-Pkg-lt65kBtuh-13p0seer</v>
      </c>
      <c r="T255" s="1"/>
      <c r="W255" s="14" t="s">
        <v>1251</v>
      </c>
      <c r="Y255" s="1">
        <f t="shared" ref="Y255:Y269" si="13">MATCH(S255,$AG$4:$AG$850,0)</f>
        <v>1</v>
      </c>
      <c r="AB255"/>
      <c r="AC255"/>
      <c r="AD255"/>
      <c r="AE255"/>
      <c r="AG255" s="20" t="s">
        <v>1523</v>
      </c>
    </row>
    <row r="256" spans="2:33" x14ac:dyDescent="0.25">
      <c r="B256" s="27" t="s">
        <v>399</v>
      </c>
      <c r="C256" s="27" t="s">
        <v>400</v>
      </c>
      <c r="D256" s="13" t="str">
        <f t="shared" si="9"/>
        <v>Deemed</v>
      </c>
      <c r="E256" s="29" t="s">
        <v>0</v>
      </c>
      <c r="F256" s="30" t="s">
        <v>1214</v>
      </c>
      <c r="G256" s="40"/>
      <c r="H256" s="42"/>
      <c r="I256" s="42"/>
      <c r="J256" s="32">
        <v>58.1</v>
      </c>
      <c r="K256" s="33">
        <v>-3.7600000000000001E-2</v>
      </c>
      <c r="L256" s="34">
        <v>10</v>
      </c>
      <c r="M256" s="39">
        <v>0.78</v>
      </c>
      <c r="N256" s="36"/>
      <c r="O256" s="37">
        <v>0.89</v>
      </c>
      <c r="P256" s="37"/>
      <c r="Q256" s="37"/>
      <c r="S256" s="14" t="str">
        <f t="shared" si="10"/>
        <v>Res-RefrigCharge-wtd</v>
      </c>
      <c r="T256" s="1"/>
      <c r="U256" s="14" t="str">
        <f>IF(ISBLANK(W256),IF(ISBLANK(S256),"",S256),"")</f>
        <v/>
      </c>
      <c r="V256" s="45"/>
      <c r="W256" s="14" t="s">
        <v>1251</v>
      </c>
      <c r="Y256" s="1">
        <f t="shared" si="13"/>
        <v>208</v>
      </c>
      <c r="AB256"/>
      <c r="AC256"/>
      <c r="AD256"/>
      <c r="AE256"/>
      <c r="AG256" s="20" t="s">
        <v>1524</v>
      </c>
    </row>
    <row r="257" spans="2:33" x14ac:dyDescent="0.25">
      <c r="B257" s="27" t="s">
        <v>401</v>
      </c>
      <c r="C257" s="27" t="s">
        <v>402</v>
      </c>
      <c r="D257" s="13" t="str">
        <f t="shared" si="9"/>
        <v>Deemed</v>
      </c>
      <c r="E257" s="29" t="s">
        <v>0</v>
      </c>
      <c r="F257" s="30" t="s">
        <v>1214</v>
      </c>
      <c r="G257" s="40"/>
      <c r="H257" s="42"/>
      <c r="I257" s="42"/>
      <c r="J257" s="32">
        <v>71.7</v>
      </c>
      <c r="K257" s="33">
        <v>2.21</v>
      </c>
      <c r="L257" s="34">
        <v>10</v>
      </c>
      <c r="M257" s="39">
        <v>0.78</v>
      </c>
      <c r="N257" s="36"/>
      <c r="O257" s="37">
        <v>0.89</v>
      </c>
      <c r="P257" s="37"/>
      <c r="Q257" s="37"/>
      <c r="S257" s="14" t="str">
        <f t="shared" si="10"/>
        <v>Res-RCA-wtd</v>
      </c>
      <c r="T257" s="1"/>
      <c r="U257" s="14" t="str">
        <f>IF(ISBLANK(W257),IF(ISBLANK(S257),"",S257),"")</f>
        <v/>
      </c>
      <c r="V257" s="45"/>
      <c r="W257" s="14" t="s">
        <v>1251</v>
      </c>
      <c r="Y257" s="1">
        <f t="shared" si="13"/>
        <v>221</v>
      </c>
      <c r="AB257"/>
      <c r="AC257"/>
      <c r="AD257"/>
      <c r="AE257"/>
      <c r="AG257" s="20" t="s">
        <v>1525</v>
      </c>
    </row>
    <row r="258" spans="2:33" x14ac:dyDescent="0.25">
      <c r="B258" s="27" t="s">
        <v>403</v>
      </c>
      <c r="C258" s="27" t="s">
        <v>404</v>
      </c>
      <c r="D258" s="13" t="str">
        <f t="shared" si="9"/>
        <v>Deemed</v>
      </c>
      <c r="E258" s="29" t="s">
        <v>0</v>
      </c>
      <c r="F258" s="30" t="s">
        <v>1213</v>
      </c>
      <c r="G258" s="40"/>
      <c r="H258" s="42"/>
      <c r="I258" s="42"/>
      <c r="J258" s="32">
        <v>65.599999999999994</v>
      </c>
      <c r="K258" s="33">
        <v>16</v>
      </c>
      <c r="L258" s="34">
        <v>18</v>
      </c>
      <c r="M258" s="39">
        <v>0.85</v>
      </c>
      <c r="N258" s="36"/>
      <c r="O258" s="37">
        <v>0.41</v>
      </c>
      <c r="P258" s="37"/>
      <c r="Q258" s="37"/>
      <c r="S258" s="14" t="str">
        <f t="shared" si="10"/>
        <v>Res-DuctSeal-HighToLow-wtd</v>
      </c>
      <c r="T258" s="1"/>
      <c r="U258" s="14" t="str">
        <f>IF(ISBLANK(W258),IF(ISBLANK(S258),"",S258),"")</f>
        <v/>
      </c>
      <c r="V258" s="45"/>
      <c r="W258" s="14" t="s">
        <v>1251</v>
      </c>
      <c r="Y258" s="1" t="e">
        <f t="shared" si="13"/>
        <v>#N/A</v>
      </c>
      <c r="AB258"/>
      <c r="AC258"/>
      <c r="AD258"/>
      <c r="AE258"/>
      <c r="AG258" s="20" t="s">
        <v>1526</v>
      </c>
    </row>
    <row r="259" spans="2:33" x14ac:dyDescent="0.25">
      <c r="B259" s="27" t="s">
        <v>405</v>
      </c>
      <c r="C259" s="27" t="s">
        <v>406</v>
      </c>
      <c r="D259" s="13" t="str">
        <f t="shared" si="9"/>
        <v>Deemed</v>
      </c>
      <c r="E259" s="29" t="s">
        <v>0</v>
      </c>
      <c r="F259" s="30" t="s">
        <v>1213</v>
      </c>
      <c r="G259" s="40"/>
      <c r="H259" s="42"/>
      <c r="I259" s="42"/>
      <c r="J259" s="32">
        <v>27</v>
      </c>
      <c r="K259" s="33">
        <v>6.52</v>
      </c>
      <c r="L259" s="34">
        <v>18</v>
      </c>
      <c r="M259" s="39">
        <v>0.85</v>
      </c>
      <c r="N259" s="36"/>
      <c r="O259" s="37">
        <v>0.41</v>
      </c>
      <c r="P259" s="37"/>
      <c r="Q259" s="37"/>
      <c r="S259" s="14" t="str">
        <f t="shared" si="10"/>
        <v>Res-DuctSeal-MedToLow-wtd</v>
      </c>
      <c r="T259" s="1"/>
      <c r="U259" s="14" t="str">
        <f>IF(ISBLANK(W259),IF(ISBLANK(S259),"",S259),"")</f>
        <v/>
      </c>
      <c r="V259" s="45"/>
      <c r="W259" s="14" t="s">
        <v>1251</v>
      </c>
      <c r="Y259" s="1" t="e">
        <f t="shared" si="13"/>
        <v>#N/A</v>
      </c>
      <c r="AB259"/>
      <c r="AC259"/>
      <c r="AD259"/>
      <c r="AE259"/>
      <c r="AG259" s="20" t="s">
        <v>1527</v>
      </c>
    </row>
    <row r="260" spans="2:33" x14ac:dyDescent="0.25">
      <c r="B260" s="27" t="s">
        <v>1172</v>
      </c>
      <c r="C260" s="27" t="s">
        <v>1080</v>
      </c>
      <c r="D260" s="13" t="str">
        <f t="shared" ref="D260:D323" si="14">IF(OR(J260=1,J260=1000,K260=1,K260=1000),"Custom","Deemed")</f>
        <v>Deemed</v>
      </c>
      <c r="E260" s="29" t="s">
        <v>0</v>
      </c>
      <c r="F260" s="30" t="s">
        <v>1201</v>
      </c>
      <c r="J260" s="32">
        <v>41.3</v>
      </c>
      <c r="K260" s="33">
        <v>-0.72199999999999998</v>
      </c>
      <c r="L260" s="34">
        <v>15</v>
      </c>
      <c r="M260" s="39">
        <v>0.85</v>
      </c>
      <c r="N260" s="36"/>
      <c r="O260" s="37"/>
      <c r="P260" s="37"/>
      <c r="Q260" s="37"/>
      <c r="S260" s="14" t="str">
        <f t="shared" ref="S260:S323" si="15">+C260</f>
        <v>Res-Lighting-InGen_CFLratio0347_CFLscw-30w</v>
      </c>
      <c r="T260" s="1"/>
      <c r="W260" s="14" t="s">
        <v>1251</v>
      </c>
      <c r="Y260" s="1">
        <f t="shared" si="13"/>
        <v>568</v>
      </c>
      <c r="AB260"/>
      <c r="AC260"/>
      <c r="AD260"/>
      <c r="AE260"/>
      <c r="AG260" s="20" t="s">
        <v>1528</v>
      </c>
    </row>
    <row r="261" spans="2:33" x14ac:dyDescent="0.25">
      <c r="B261" s="27" t="s">
        <v>1173</v>
      </c>
      <c r="C261" s="27" t="s">
        <v>344</v>
      </c>
      <c r="D261" s="13" t="str">
        <f t="shared" si="14"/>
        <v>Deemed</v>
      </c>
      <c r="E261" s="29" t="s">
        <v>0</v>
      </c>
      <c r="F261" s="30" t="s">
        <v>1209</v>
      </c>
      <c r="J261" s="32">
        <v>47.523000000000003</v>
      </c>
      <c r="K261" s="33">
        <v>0</v>
      </c>
      <c r="L261" s="34">
        <v>15</v>
      </c>
      <c r="M261" s="39">
        <v>0.85</v>
      </c>
      <c r="N261" s="36"/>
      <c r="O261" s="37"/>
      <c r="P261" s="37"/>
      <c r="Q261" s="37"/>
      <c r="S261" s="14" t="str">
        <f t="shared" si="15"/>
        <v>Res-Lighting-OutGen_CFLratio0407_CFLfixt-18W</v>
      </c>
      <c r="T261" s="1"/>
      <c r="W261" s="14" t="s">
        <v>1251</v>
      </c>
      <c r="Y261" s="1">
        <f t="shared" si="13"/>
        <v>685</v>
      </c>
      <c r="AB261"/>
      <c r="AC261"/>
      <c r="AD261"/>
      <c r="AE261"/>
      <c r="AG261" s="20" t="s">
        <v>1529</v>
      </c>
    </row>
    <row r="262" spans="2:33" x14ac:dyDescent="0.25">
      <c r="B262" s="27" t="s">
        <v>1174</v>
      </c>
      <c r="C262" s="27" t="s">
        <v>406</v>
      </c>
      <c r="D262" s="13" t="str">
        <f t="shared" si="14"/>
        <v>Deemed</v>
      </c>
      <c r="E262" s="29" t="s">
        <v>0</v>
      </c>
      <c r="F262" s="30" t="s">
        <v>1248</v>
      </c>
      <c r="J262" s="32">
        <v>281.25599999999997</v>
      </c>
      <c r="K262" s="33">
        <v>26.1981</v>
      </c>
      <c r="L262" s="34">
        <v>18</v>
      </c>
      <c r="M262" s="39">
        <v>0.78</v>
      </c>
      <c r="N262" s="36"/>
      <c r="O262" s="37"/>
      <c r="P262" s="37"/>
      <c r="Q262" s="37"/>
      <c r="S262" s="14" t="str">
        <f t="shared" si="15"/>
        <v>Res-DuctSeal-MedToLow-wtd</v>
      </c>
      <c r="T262" s="1"/>
      <c r="W262" s="14" t="s">
        <v>1251</v>
      </c>
      <c r="Y262" s="1" t="e">
        <f t="shared" si="13"/>
        <v>#N/A</v>
      </c>
      <c r="AB262"/>
      <c r="AC262"/>
      <c r="AD262"/>
      <c r="AE262"/>
      <c r="AG262" s="20" t="s">
        <v>1530</v>
      </c>
    </row>
    <row r="263" spans="2:33" x14ac:dyDescent="0.25">
      <c r="B263" s="27" t="s">
        <v>1175</v>
      </c>
      <c r="C263" s="27" t="s">
        <v>406</v>
      </c>
      <c r="D263" s="13" t="str">
        <f t="shared" si="14"/>
        <v>Deemed</v>
      </c>
      <c r="E263" s="29" t="s">
        <v>0</v>
      </c>
      <c r="F263" s="30" t="s">
        <v>1248</v>
      </c>
      <c r="J263" s="32">
        <v>281.25599999999997</v>
      </c>
      <c r="K263" s="33">
        <v>26.1981</v>
      </c>
      <c r="L263" s="34">
        <v>18</v>
      </c>
      <c r="M263" s="39">
        <v>0.78</v>
      </c>
      <c r="N263" s="36"/>
      <c r="O263" s="37"/>
      <c r="P263" s="37"/>
      <c r="Q263" s="37"/>
      <c r="S263" s="14" t="str">
        <f t="shared" si="15"/>
        <v>Res-DuctSeal-MedToLow-wtd</v>
      </c>
      <c r="T263" s="1"/>
      <c r="W263" s="14" t="s">
        <v>1251</v>
      </c>
      <c r="Y263" s="1" t="e">
        <f t="shared" si="13"/>
        <v>#N/A</v>
      </c>
      <c r="AB263"/>
      <c r="AC263"/>
      <c r="AD263"/>
      <c r="AE263"/>
      <c r="AG263" s="20" t="s">
        <v>1531</v>
      </c>
    </row>
    <row r="264" spans="2:33" x14ac:dyDescent="0.25">
      <c r="B264" s="27" t="s">
        <v>1176</v>
      </c>
      <c r="C264" s="27" t="s">
        <v>1177</v>
      </c>
      <c r="D264" s="13" t="str">
        <f t="shared" si="14"/>
        <v>Deemed</v>
      </c>
      <c r="E264" s="29" t="s">
        <v>0</v>
      </c>
      <c r="F264" s="30" t="s">
        <v>1249</v>
      </c>
      <c r="J264" s="32">
        <v>35.200000000000003</v>
      </c>
      <c r="K264" s="33">
        <v>-4.6899999999999997E-2</v>
      </c>
      <c r="L264" s="34">
        <v>11</v>
      </c>
      <c r="M264" s="39">
        <v>0.78</v>
      </c>
      <c r="N264" s="36"/>
      <c r="O264" s="37"/>
      <c r="P264" s="37"/>
      <c r="Q264" s="37"/>
      <c r="S264" s="14" t="str">
        <f t="shared" si="15"/>
        <v>RE-HV-RefChrg-Inc-typ</v>
      </c>
      <c r="T264" s="1"/>
      <c r="W264" s="14" t="s">
        <v>1251</v>
      </c>
      <c r="Y264" s="1">
        <f t="shared" si="13"/>
        <v>207</v>
      </c>
      <c r="AB264"/>
      <c r="AC264"/>
      <c r="AD264"/>
      <c r="AE264"/>
      <c r="AG264" s="20" t="s">
        <v>1532</v>
      </c>
    </row>
    <row r="265" spans="2:33" x14ac:dyDescent="0.25">
      <c r="B265" s="27" t="s">
        <v>1178</v>
      </c>
      <c r="C265" s="27" t="s">
        <v>1177</v>
      </c>
      <c r="D265" s="13" t="str">
        <f t="shared" si="14"/>
        <v>Deemed</v>
      </c>
      <c r="E265" s="29" t="s">
        <v>0</v>
      </c>
      <c r="F265" s="30" t="s">
        <v>1249</v>
      </c>
      <c r="J265" s="32">
        <v>35.200000000000003</v>
      </c>
      <c r="K265" s="33">
        <v>-4.6899999999999997E-2</v>
      </c>
      <c r="L265" s="34">
        <v>11</v>
      </c>
      <c r="M265" s="39">
        <v>0.78</v>
      </c>
      <c r="N265" s="36"/>
      <c r="O265" s="37"/>
      <c r="P265" s="37"/>
      <c r="Q265" s="37"/>
      <c r="S265" s="14" t="str">
        <f t="shared" si="15"/>
        <v>RE-HV-RefChrg-Inc-typ</v>
      </c>
      <c r="T265" s="1"/>
      <c r="W265" s="14" t="s">
        <v>1251</v>
      </c>
      <c r="Y265" s="1">
        <f t="shared" si="13"/>
        <v>207</v>
      </c>
      <c r="AB265"/>
      <c r="AC265"/>
      <c r="AD265"/>
      <c r="AE265"/>
      <c r="AG265" s="20" t="s">
        <v>1533</v>
      </c>
    </row>
    <row r="266" spans="2:33" x14ac:dyDescent="0.25">
      <c r="B266" s="27" t="s">
        <v>1179</v>
      </c>
      <c r="C266" s="27" t="s">
        <v>334</v>
      </c>
      <c r="D266" s="13" t="str">
        <f t="shared" si="14"/>
        <v>Deemed</v>
      </c>
      <c r="E266" s="29" t="s">
        <v>0</v>
      </c>
      <c r="F266" s="30" t="s">
        <v>1201</v>
      </c>
      <c r="J266" s="32">
        <v>37.394199999999998</v>
      </c>
      <c r="K266" s="33">
        <v>-0.70638299999999998</v>
      </c>
      <c r="L266" s="34">
        <v>5.3</v>
      </c>
      <c r="M266" s="39">
        <v>0.85</v>
      </c>
      <c r="N266" s="36"/>
      <c r="O266" s="37"/>
      <c r="P266" s="37"/>
      <c r="Q266" s="37"/>
      <c r="S266" s="14" t="str">
        <f t="shared" si="15"/>
        <v>Res-Lighting-InGen_CFLratio0347_CFLscw-14w</v>
      </c>
      <c r="T266" s="1"/>
      <c r="W266" s="14" t="s">
        <v>1251</v>
      </c>
      <c r="Y266" s="1">
        <f t="shared" si="13"/>
        <v>552</v>
      </c>
      <c r="AB266"/>
      <c r="AC266"/>
      <c r="AD266"/>
      <c r="AE266"/>
      <c r="AG266" s="20" t="s">
        <v>1534</v>
      </c>
    </row>
    <row r="267" spans="2:33" x14ac:dyDescent="0.25">
      <c r="B267" s="27" t="s">
        <v>1180</v>
      </c>
      <c r="C267" s="27" t="s">
        <v>338</v>
      </c>
      <c r="D267" s="13" t="str">
        <f t="shared" si="14"/>
        <v>Deemed</v>
      </c>
      <c r="E267" s="29" t="s">
        <v>0</v>
      </c>
      <c r="F267" s="30" t="s">
        <v>1201</v>
      </c>
      <c r="J267" s="32">
        <v>31.7</v>
      </c>
      <c r="K267" s="33">
        <v>-0.55300000000000005</v>
      </c>
      <c r="L267" s="34">
        <v>5.3</v>
      </c>
      <c r="M267" s="39">
        <v>0.85</v>
      </c>
      <c r="N267" s="36"/>
      <c r="O267" s="37"/>
      <c r="P267" s="37"/>
      <c r="Q267" s="37"/>
      <c r="S267" s="14" t="str">
        <f t="shared" si="15"/>
        <v>Res-Lighting-InGen_CFLratio0347_CFLscw-23w</v>
      </c>
      <c r="T267" s="1"/>
      <c r="W267" s="14" t="s">
        <v>1251</v>
      </c>
      <c r="Y267" s="1">
        <f t="shared" si="13"/>
        <v>561</v>
      </c>
      <c r="AB267"/>
      <c r="AC267"/>
      <c r="AD267"/>
      <c r="AE267"/>
      <c r="AG267" s="20" t="s">
        <v>1535</v>
      </c>
    </row>
    <row r="268" spans="2:33" x14ac:dyDescent="0.25">
      <c r="B268" s="27" t="s">
        <v>1181</v>
      </c>
      <c r="C268" s="27" t="s">
        <v>1182</v>
      </c>
      <c r="D268" s="13" t="str">
        <f t="shared" si="14"/>
        <v>Deemed</v>
      </c>
      <c r="E268" s="29" t="s">
        <v>0</v>
      </c>
      <c r="F268" s="30" t="s">
        <v>1201</v>
      </c>
      <c r="J268" s="32">
        <v>34.742100000000001</v>
      </c>
      <c r="K268" s="33">
        <v>0</v>
      </c>
      <c r="L268" s="34">
        <v>5.3</v>
      </c>
      <c r="M268" s="39">
        <v>0.85</v>
      </c>
      <c r="N268" s="36"/>
      <c r="O268" s="37"/>
      <c r="P268" s="37"/>
      <c r="Q268" s="37"/>
      <c r="S268" s="14" t="str">
        <f t="shared" si="15"/>
        <v>Res-Lighting-OutGen_CFLratio0407_CFLscw-13w</v>
      </c>
      <c r="T268" s="1"/>
      <c r="W268" s="14" t="s">
        <v>1251</v>
      </c>
      <c r="Y268" s="1">
        <f t="shared" si="13"/>
        <v>653</v>
      </c>
      <c r="AB268"/>
      <c r="AC268"/>
      <c r="AD268"/>
      <c r="AE268"/>
      <c r="AG268" s="20" t="s">
        <v>1536</v>
      </c>
    </row>
    <row r="269" spans="2:33" x14ac:dyDescent="0.25">
      <c r="B269" s="27" t="s">
        <v>1183</v>
      </c>
      <c r="C269" s="27" t="s">
        <v>1184</v>
      </c>
      <c r="D269" s="13" t="str">
        <f t="shared" si="14"/>
        <v>Deemed</v>
      </c>
      <c r="E269" s="29" t="s">
        <v>0</v>
      </c>
      <c r="F269" s="30" t="s">
        <v>1201</v>
      </c>
      <c r="J269" s="32">
        <v>106.848</v>
      </c>
      <c r="K269" s="33">
        <v>-2.8143000000000001E-2</v>
      </c>
      <c r="L269" s="34">
        <v>5.3</v>
      </c>
      <c r="M269" s="39">
        <v>0.85</v>
      </c>
      <c r="N269" s="36"/>
      <c r="O269" s="37"/>
      <c r="P269" s="37"/>
      <c r="Q269" s="37"/>
      <c r="S269" s="14" t="str">
        <f t="shared" si="15"/>
        <v>Res-Lighting-OutGen_CFLratio0407_CFLscw-23w</v>
      </c>
      <c r="T269" s="1"/>
      <c r="W269" s="14" t="s">
        <v>1251</v>
      </c>
      <c r="Y269" s="1">
        <f t="shared" si="13"/>
        <v>663</v>
      </c>
      <c r="AB269"/>
      <c r="AC269"/>
      <c r="AD269"/>
      <c r="AE269"/>
      <c r="AG269" s="20" t="s">
        <v>1537</v>
      </c>
    </row>
    <row r="270" spans="2:33" x14ac:dyDescent="0.25">
      <c r="B270" s="27" t="s">
        <v>1185</v>
      </c>
      <c r="C270" s="27" t="s">
        <v>1186</v>
      </c>
      <c r="D270" s="13" t="str">
        <f t="shared" si="14"/>
        <v>Deemed</v>
      </c>
      <c r="E270" s="29" t="s">
        <v>1</v>
      </c>
      <c r="F270" s="30" t="s">
        <v>1199</v>
      </c>
      <c r="J270" s="32">
        <v>71.3</v>
      </c>
      <c r="K270" s="33">
        <v>-0.185</v>
      </c>
      <c r="L270" s="34">
        <v>15</v>
      </c>
      <c r="M270" s="39">
        <v>0.89</v>
      </c>
      <c r="N270" s="36"/>
      <c r="O270" s="37"/>
      <c r="P270" s="37"/>
      <c r="Q270" s="37"/>
      <c r="S270" s="14" t="str">
        <f t="shared" si="15"/>
        <v>Com-Lighting-InGen_T12-48in-74w-B_T8-48in-60w-A_T8-48in-54w-B</v>
      </c>
      <c r="T270" s="1"/>
      <c r="W270" s="14" t="s">
        <v>1251</v>
      </c>
      <c r="Y270" s="1">
        <f>MATCH(S270,$AG$4:$AG$819,0)</f>
        <v>312</v>
      </c>
      <c r="AB270"/>
      <c r="AC270"/>
      <c r="AD270"/>
      <c r="AE270"/>
      <c r="AG270" s="20" t="s">
        <v>1538</v>
      </c>
    </row>
    <row r="271" spans="2:33" x14ac:dyDescent="0.25">
      <c r="B271" s="27" t="s">
        <v>1187</v>
      </c>
      <c r="C271" s="27" t="s">
        <v>1188</v>
      </c>
      <c r="D271" s="13" t="str">
        <f t="shared" si="14"/>
        <v>Deemed</v>
      </c>
      <c r="E271" s="29" t="s">
        <v>1</v>
      </c>
      <c r="F271" s="30" t="s">
        <v>1199</v>
      </c>
      <c r="J271" s="32">
        <v>207</v>
      </c>
      <c r="K271" s="33">
        <v>-0.53500000000000003</v>
      </c>
      <c r="L271" s="34">
        <v>15</v>
      </c>
      <c r="M271" s="39">
        <v>0.89</v>
      </c>
      <c r="N271" s="36"/>
      <c r="O271" s="37"/>
      <c r="P271" s="37"/>
      <c r="Q271" s="37"/>
      <c r="S271" s="14" t="str">
        <f t="shared" si="15"/>
        <v>Com-Lighting-InGen_T12-48in-160w_T8-48in-118w-B_T8-48in-102w-B</v>
      </c>
      <c r="T271" s="1"/>
      <c r="W271" s="14" t="s">
        <v>1251</v>
      </c>
      <c r="Y271" s="1">
        <f>MATCH(S271,$AG$4:$AG$819,0)</f>
        <v>336</v>
      </c>
      <c r="AB271"/>
      <c r="AC271"/>
      <c r="AD271"/>
      <c r="AE271"/>
      <c r="AG271" s="20" t="s">
        <v>1539</v>
      </c>
    </row>
    <row r="272" spans="2:33" x14ac:dyDescent="0.25">
      <c r="B272" s="27" t="s">
        <v>1189</v>
      </c>
      <c r="C272" s="27" t="s">
        <v>334</v>
      </c>
      <c r="D272" s="13" t="str">
        <f t="shared" si="14"/>
        <v>Deemed</v>
      </c>
      <c r="E272" s="29" t="s">
        <v>1</v>
      </c>
      <c r="F272" s="30" t="s">
        <v>1199</v>
      </c>
      <c r="J272" s="32">
        <v>19.3</v>
      </c>
      <c r="K272" s="33">
        <v>-0.33700000000000002</v>
      </c>
      <c r="L272" s="34">
        <v>3.08</v>
      </c>
      <c r="M272" s="39">
        <v>0.8</v>
      </c>
      <c r="N272" s="36"/>
      <c r="O272" s="37"/>
      <c r="P272" s="37"/>
      <c r="Q272" s="37"/>
      <c r="S272" s="14" t="str">
        <f t="shared" si="15"/>
        <v>Res-Lighting-InGen_CFLratio0347_CFLscw-14w</v>
      </c>
      <c r="T272" s="1"/>
      <c r="W272" s="14" t="s">
        <v>1251</v>
      </c>
      <c r="Y272" s="1">
        <f>MATCH(S272,$AG$4:$AG$850,0)</f>
        <v>552</v>
      </c>
      <c r="AB272"/>
      <c r="AC272"/>
      <c r="AD272"/>
      <c r="AE272"/>
      <c r="AG272" s="20" t="s">
        <v>1540</v>
      </c>
    </row>
    <row r="273" spans="2:33" x14ac:dyDescent="0.25">
      <c r="B273" s="27" t="s">
        <v>1190</v>
      </c>
      <c r="C273" s="27" t="s">
        <v>773</v>
      </c>
      <c r="D273" s="13" t="str">
        <f t="shared" si="14"/>
        <v>Deemed</v>
      </c>
      <c r="E273" s="29" t="s">
        <v>1</v>
      </c>
      <c r="F273" s="30" t="s">
        <v>1199</v>
      </c>
      <c r="J273" s="32">
        <v>204</v>
      </c>
      <c r="K273" s="33">
        <v>-0.50900000000000001</v>
      </c>
      <c r="L273" s="34">
        <v>3.08</v>
      </c>
      <c r="M273" s="39">
        <v>0.8</v>
      </c>
      <c r="N273" s="36"/>
      <c r="O273" s="37"/>
      <c r="P273" s="37"/>
      <c r="Q273" s="37"/>
      <c r="S273" s="14" t="str">
        <f t="shared" si="15"/>
        <v>Com-Lighting-InGen_CFLratio0357_CFLscw-23w</v>
      </c>
      <c r="T273" s="1"/>
      <c r="W273" s="14" t="s">
        <v>1251</v>
      </c>
      <c r="Y273" s="1">
        <f>MATCH(S273,$AG$4:$AG$819,0)</f>
        <v>496</v>
      </c>
      <c r="AB273"/>
      <c r="AC273"/>
      <c r="AD273"/>
      <c r="AE273"/>
      <c r="AG273" s="20" t="s">
        <v>1541</v>
      </c>
    </row>
    <row r="274" spans="2:33" x14ac:dyDescent="0.25">
      <c r="B274" s="27" t="s">
        <v>1191</v>
      </c>
      <c r="C274" s="27" t="s">
        <v>1192</v>
      </c>
      <c r="D274" s="13" t="str">
        <f t="shared" si="14"/>
        <v>Deemed</v>
      </c>
      <c r="E274" s="29" t="s">
        <v>1</v>
      </c>
      <c r="F274" s="30" t="s">
        <v>1199</v>
      </c>
      <c r="J274" s="32">
        <v>58.3</v>
      </c>
      <c r="K274" s="33">
        <v>-0.189</v>
      </c>
      <c r="L274" s="34">
        <v>16</v>
      </c>
      <c r="M274" s="39">
        <v>0.6</v>
      </c>
      <c r="N274" s="36"/>
      <c r="O274" s="37"/>
      <c r="P274" s="37"/>
      <c r="Q274" s="37"/>
      <c r="S274" s="14" t="str">
        <f t="shared" si="15"/>
        <v>Com-Lighting-InExit_Exit-CFL-10w-Single_Exit-LED-4w-Single</v>
      </c>
      <c r="T274" s="1"/>
      <c r="W274" s="14" t="s">
        <v>1251</v>
      </c>
      <c r="Y274" s="1">
        <f>MATCH(S274,$AG$4:$AG$819,0)</f>
        <v>470</v>
      </c>
      <c r="AB274"/>
      <c r="AC274"/>
      <c r="AD274"/>
      <c r="AE274"/>
      <c r="AG274" s="20" t="s">
        <v>1542</v>
      </c>
    </row>
    <row r="275" spans="2:33" x14ac:dyDescent="0.25">
      <c r="B275" s="27" t="s">
        <v>1197</v>
      </c>
      <c r="C275" s="27" t="s">
        <v>777</v>
      </c>
      <c r="D275" s="13" t="str">
        <f t="shared" si="14"/>
        <v>Deemed</v>
      </c>
      <c r="E275" s="29" t="s">
        <v>1</v>
      </c>
      <c r="F275" s="30" t="s">
        <v>1199</v>
      </c>
      <c r="J275" s="32">
        <v>248</v>
      </c>
      <c r="K275" s="33">
        <v>-0.62</v>
      </c>
      <c r="L275" s="34">
        <v>15</v>
      </c>
      <c r="M275" s="39">
        <v>0.6</v>
      </c>
      <c r="N275" s="36"/>
      <c r="O275" s="37"/>
      <c r="P275" s="37"/>
      <c r="Q275" s="37"/>
      <c r="S275" s="14" t="str">
        <f t="shared" si="15"/>
        <v>Com-Lighting-InGen_CFLratio0357_CFLscw-28w</v>
      </c>
      <c r="T275" s="1"/>
      <c r="W275" s="14" t="s">
        <v>1251</v>
      </c>
      <c r="Y275" s="1">
        <f>MATCH(S275,$AG$4:$AG$819,0)</f>
        <v>501</v>
      </c>
      <c r="AB275"/>
      <c r="AC275"/>
      <c r="AD275"/>
      <c r="AE275"/>
      <c r="AG275" s="20" t="s">
        <v>1543</v>
      </c>
    </row>
    <row r="276" spans="2:33" x14ac:dyDescent="0.25">
      <c r="B276" s="27" t="s">
        <v>282</v>
      </c>
      <c r="C276" s="27" t="s">
        <v>283</v>
      </c>
      <c r="D276" s="13" t="str">
        <f t="shared" si="14"/>
        <v>Deemed</v>
      </c>
      <c r="E276" s="29" t="s">
        <v>0</v>
      </c>
      <c r="F276" s="30" t="s">
        <v>1200</v>
      </c>
      <c r="G276" s="40"/>
      <c r="H276" s="42"/>
      <c r="I276" s="42"/>
      <c r="J276" s="32">
        <v>611</v>
      </c>
      <c r="K276" s="33">
        <v>-7.97</v>
      </c>
      <c r="L276" s="34">
        <v>5</v>
      </c>
      <c r="M276" s="39">
        <v>0.53</v>
      </c>
      <c r="N276" s="36"/>
      <c r="O276" s="37"/>
      <c r="P276" s="37"/>
      <c r="Q276" s="37"/>
      <c r="S276" s="14" t="str">
        <f t="shared" si="15"/>
        <v>Res-Refrig-ARP-SDGE</v>
      </c>
      <c r="T276" s="1"/>
      <c r="U276" s="14" t="str">
        <f>IF(ISBLANK(W276),IF(ISBLANK(S276),"",S276),"")</f>
        <v/>
      </c>
      <c r="V276" s="45"/>
      <c r="W276" s="14" t="s">
        <v>1251</v>
      </c>
      <c r="Y276" s="1">
        <f t="shared" ref="Y276:Y281" si="16">MATCH(S276,$AG$4:$AG$850,0)</f>
        <v>163</v>
      </c>
      <c r="AB276"/>
      <c r="AC276"/>
      <c r="AD276"/>
      <c r="AE276"/>
      <c r="AG276" s="20" t="s">
        <v>1544</v>
      </c>
    </row>
    <row r="277" spans="2:33" x14ac:dyDescent="0.25">
      <c r="B277" s="27" t="s">
        <v>284</v>
      </c>
      <c r="C277" s="27" t="s">
        <v>285</v>
      </c>
      <c r="D277" s="13" t="str">
        <f t="shared" si="14"/>
        <v>Deemed</v>
      </c>
      <c r="E277" s="29" t="s">
        <v>0</v>
      </c>
      <c r="F277" s="30" t="s">
        <v>1200</v>
      </c>
      <c r="G277" s="40"/>
      <c r="H277" s="42"/>
      <c r="I277" s="42"/>
      <c r="J277" s="32">
        <v>765</v>
      </c>
      <c r="K277" s="33">
        <v>-9.26</v>
      </c>
      <c r="L277" s="34">
        <v>4</v>
      </c>
      <c r="M277" s="39">
        <v>0.70199999999999996</v>
      </c>
      <c r="N277" s="36"/>
      <c r="O277" s="37"/>
      <c r="P277" s="37"/>
      <c r="Q277" s="37"/>
      <c r="S277" s="14" t="str">
        <f t="shared" si="15"/>
        <v>Res-Freezer-ARP-SDGE</v>
      </c>
      <c r="T277" s="1"/>
      <c r="U277" s="14" t="str">
        <f>IF(ISBLANK(W277),IF(ISBLANK(S277),"",S277),"")</f>
        <v/>
      </c>
      <c r="V277" s="45"/>
      <c r="W277" s="14" t="s">
        <v>1251</v>
      </c>
      <c r="Y277" s="1">
        <f t="shared" si="16"/>
        <v>164</v>
      </c>
      <c r="AB277"/>
      <c r="AC277"/>
      <c r="AD277"/>
      <c r="AE277"/>
      <c r="AG277" s="20" t="s">
        <v>1545</v>
      </c>
    </row>
    <row r="278" spans="2:33" x14ac:dyDescent="0.25">
      <c r="B278" s="27" t="s">
        <v>718</v>
      </c>
      <c r="C278" s="27" t="s">
        <v>719</v>
      </c>
      <c r="D278" s="13" t="str">
        <f t="shared" si="14"/>
        <v>Deemed</v>
      </c>
      <c r="E278" s="29" t="s">
        <v>1</v>
      </c>
      <c r="F278" s="30" t="s">
        <v>1242</v>
      </c>
      <c r="J278" s="32">
        <v>59.557674880759699</v>
      </c>
      <c r="K278" s="33">
        <v>-1.347779273516049E-2</v>
      </c>
      <c r="L278" s="34">
        <v>10</v>
      </c>
      <c r="M278" s="39">
        <v>0.73</v>
      </c>
      <c r="N278" s="36"/>
      <c r="O278" s="37">
        <v>0.67</v>
      </c>
      <c r="P278" s="37"/>
      <c r="Q278" s="37"/>
      <c r="S278" s="14" t="str">
        <f t="shared" si="15"/>
        <v>NE-HVAC-RefChg-Inc-typ</v>
      </c>
      <c r="T278" s="1"/>
      <c r="W278" s="14" t="s">
        <v>1251</v>
      </c>
      <c r="Y278" s="1">
        <f t="shared" si="16"/>
        <v>47</v>
      </c>
      <c r="AB278"/>
      <c r="AC278"/>
      <c r="AD278"/>
      <c r="AE278"/>
      <c r="AG278" s="20" t="s">
        <v>1546</v>
      </c>
    </row>
    <row r="279" spans="2:33" x14ac:dyDescent="0.25">
      <c r="B279" s="27" t="s">
        <v>720</v>
      </c>
      <c r="C279" s="27" t="s">
        <v>721</v>
      </c>
      <c r="D279" s="13" t="str">
        <f t="shared" si="14"/>
        <v>Deemed</v>
      </c>
      <c r="E279" s="29" t="s">
        <v>1</v>
      </c>
      <c r="F279" s="30" t="s">
        <v>1242</v>
      </c>
      <c r="J279" s="32">
        <v>94.536841412297633</v>
      </c>
      <c r="K279" s="33">
        <v>-1.6363617100378688E-2</v>
      </c>
      <c r="L279" s="34">
        <v>10</v>
      </c>
      <c r="M279" s="39">
        <v>0.73</v>
      </c>
      <c r="N279" s="36"/>
      <c r="O279" s="37">
        <v>0.67</v>
      </c>
      <c r="P279" s="37"/>
      <c r="Q279" s="37"/>
      <c r="S279" s="14" t="str">
        <f t="shared" si="15"/>
        <v>NE-HVAC-RefChg-Inc-high</v>
      </c>
      <c r="T279" s="1"/>
      <c r="W279" s="14" t="s">
        <v>1251</v>
      </c>
      <c r="Y279" s="1">
        <f t="shared" si="16"/>
        <v>46</v>
      </c>
      <c r="AB279"/>
      <c r="AC279"/>
      <c r="AD279"/>
      <c r="AE279"/>
      <c r="AG279" s="20" t="s">
        <v>1547</v>
      </c>
    </row>
    <row r="280" spans="2:33" x14ac:dyDescent="0.25">
      <c r="B280" s="27" t="s">
        <v>722</v>
      </c>
      <c r="C280" s="27" t="s">
        <v>723</v>
      </c>
      <c r="D280" s="13" t="str">
        <f t="shared" si="14"/>
        <v>Deemed</v>
      </c>
      <c r="E280" s="29" t="s">
        <v>1</v>
      </c>
      <c r="F280" s="30" t="s">
        <v>1242</v>
      </c>
      <c r="J280" s="32">
        <v>109.61710629686731</v>
      </c>
      <c r="K280" s="33">
        <v>-6.0996087623446677E-3</v>
      </c>
      <c r="L280" s="34">
        <v>10</v>
      </c>
      <c r="M280" s="39">
        <v>0.73</v>
      </c>
      <c r="N280" s="36"/>
      <c r="O280" s="37">
        <v>0.67</v>
      </c>
      <c r="P280" s="37"/>
      <c r="Q280" s="37"/>
      <c r="S280" s="14" t="str">
        <f t="shared" si="15"/>
        <v>NE-HVAC-RefChg-Dec-typ</v>
      </c>
      <c r="T280" s="1"/>
      <c r="W280" s="14" t="s">
        <v>1251</v>
      </c>
      <c r="Y280" s="1">
        <f t="shared" si="16"/>
        <v>45</v>
      </c>
      <c r="AB280"/>
      <c r="AC280"/>
      <c r="AD280"/>
      <c r="AE280"/>
      <c r="AG280" s="20" t="s">
        <v>1548</v>
      </c>
    </row>
    <row r="281" spans="2:33" x14ac:dyDescent="0.25">
      <c r="B281" s="27" t="s">
        <v>724</v>
      </c>
      <c r="C281" s="27" t="s">
        <v>725</v>
      </c>
      <c r="D281" s="13" t="str">
        <f t="shared" si="14"/>
        <v>Deemed</v>
      </c>
      <c r="E281" s="29" t="s">
        <v>1</v>
      </c>
      <c r="F281" s="30" t="s">
        <v>1242</v>
      </c>
      <c r="J281" s="32">
        <v>260.91674606829957</v>
      </c>
      <c r="K281" s="33">
        <v>-2.1354425873018071E-2</v>
      </c>
      <c r="L281" s="34">
        <v>10</v>
      </c>
      <c r="M281" s="39">
        <v>0.73</v>
      </c>
      <c r="N281" s="36"/>
      <c r="O281" s="37">
        <v>0.67</v>
      </c>
      <c r="P281" s="37"/>
      <c r="Q281" s="37"/>
      <c r="S281" s="14" t="str">
        <f t="shared" si="15"/>
        <v>NE-HVAC-RefChg-Dec-High</v>
      </c>
      <c r="T281" s="1"/>
      <c r="W281" s="14" t="s">
        <v>1251</v>
      </c>
      <c r="Y281" s="1">
        <f t="shared" si="16"/>
        <v>44</v>
      </c>
      <c r="AB281"/>
      <c r="AC281"/>
      <c r="AD281"/>
      <c r="AE281"/>
      <c r="AG281" s="20" t="s">
        <v>1549</v>
      </c>
    </row>
    <row r="282" spans="2:33" x14ac:dyDescent="0.25">
      <c r="B282" s="27" t="s">
        <v>731</v>
      </c>
      <c r="C282" s="27" t="s">
        <v>732</v>
      </c>
      <c r="D282" s="13" t="str">
        <f t="shared" si="14"/>
        <v>Deemed</v>
      </c>
      <c r="E282" s="29" t="s">
        <v>1</v>
      </c>
      <c r="F282" s="30" t="s">
        <v>1244</v>
      </c>
      <c r="H282" s="49"/>
      <c r="I282" s="49"/>
      <c r="J282" s="32">
        <v>83.335973486171923</v>
      </c>
      <c r="K282" s="33">
        <v>-1.286179436093424</v>
      </c>
      <c r="L282" s="34">
        <v>18</v>
      </c>
      <c r="M282" s="39">
        <v>0.73</v>
      </c>
      <c r="N282" s="36"/>
      <c r="O282" s="37">
        <v>0.46300000000000002</v>
      </c>
      <c r="P282" s="37"/>
      <c r="Q282" s="37"/>
      <c r="S282" s="48" t="str">
        <f t="shared" si="15"/>
        <v>Avg-wSDGE-vEx-bCA-eMS-mNB-HVAC-DuctSeal-low</v>
      </c>
      <c r="T282" s="1"/>
      <c r="U282" s="49"/>
      <c r="V282" s="49"/>
      <c r="W282" s="14" t="s">
        <v>1251</v>
      </c>
      <c r="AB282"/>
      <c r="AC282"/>
      <c r="AD282"/>
      <c r="AE282"/>
      <c r="AG282" s="20" t="s">
        <v>1550</v>
      </c>
    </row>
    <row r="283" spans="2:33" x14ac:dyDescent="0.25">
      <c r="B283" s="27" t="s">
        <v>745</v>
      </c>
      <c r="C283" s="27" t="s">
        <v>560</v>
      </c>
      <c r="D283" s="13" t="str">
        <f t="shared" si="14"/>
        <v>Deemed</v>
      </c>
      <c r="E283" s="29" t="s">
        <v>1</v>
      </c>
      <c r="F283" s="30" t="s">
        <v>1222</v>
      </c>
      <c r="G283" s="49"/>
      <c r="H283" s="49"/>
      <c r="I283" s="49"/>
      <c r="J283" s="32">
        <v>349.10700000000003</v>
      </c>
      <c r="K283" s="33">
        <v>-0.34584861</v>
      </c>
      <c r="L283" s="34">
        <v>15</v>
      </c>
      <c r="M283" s="39">
        <v>0.85</v>
      </c>
      <c r="N283" s="36"/>
      <c r="O283" s="37"/>
      <c r="P283" s="37"/>
      <c r="Q283" s="37"/>
      <c r="S283" s="14" t="str">
        <f t="shared" si="15"/>
        <v>CGro0775GEDFM, CGro0785GEDFM, CGro1075GEDFM &amp; CGro1085GEDFM</v>
      </c>
      <c r="T283" s="1"/>
      <c r="U283" s="49"/>
      <c r="V283" s="49" t="b">
        <v>1</v>
      </c>
      <c r="W283" s="14" t="s">
        <v>1251</v>
      </c>
      <c r="Y283" s="47" t="s">
        <v>1291</v>
      </c>
      <c r="AB283"/>
      <c r="AC283"/>
      <c r="AD283"/>
      <c r="AE283"/>
      <c r="AG283" s="20" t="s">
        <v>1551</v>
      </c>
    </row>
    <row r="284" spans="2:33" x14ac:dyDescent="0.25">
      <c r="B284" s="27" t="s">
        <v>746</v>
      </c>
      <c r="C284" s="27" t="s">
        <v>560</v>
      </c>
      <c r="D284" s="13" t="str">
        <f t="shared" si="14"/>
        <v>Deemed</v>
      </c>
      <c r="E284" s="29" t="s">
        <v>1</v>
      </c>
      <c r="F284" s="30" t="s">
        <v>1222</v>
      </c>
      <c r="G284" s="49"/>
      <c r="H284" s="49"/>
      <c r="I284" s="49"/>
      <c r="J284" s="32">
        <v>349.10700000000003</v>
      </c>
      <c r="K284" s="33">
        <v>-0.34584861</v>
      </c>
      <c r="L284" s="34">
        <v>15</v>
      </c>
      <c r="M284" s="39">
        <v>0.85</v>
      </c>
      <c r="N284" s="36"/>
      <c r="O284" s="37"/>
      <c r="P284" s="37"/>
      <c r="Q284" s="37"/>
      <c r="S284" s="14" t="str">
        <f t="shared" si="15"/>
        <v>CGro0775GEDFM, CGro0785GEDFM, CGro1075GEDFM &amp; CGro1085GEDFM</v>
      </c>
      <c r="T284" s="1"/>
      <c r="U284" s="49"/>
      <c r="V284" s="49" t="b">
        <v>1</v>
      </c>
      <c r="W284" s="14" t="s">
        <v>1251</v>
      </c>
      <c r="Y284" s="47" t="s">
        <v>1291</v>
      </c>
      <c r="AB284"/>
      <c r="AC284"/>
      <c r="AD284"/>
      <c r="AE284"/>
      <c r="AG284" s="20" t="s">
        <v>1552</v>
      </c>
    </row>
    <row r="285" spans="2:33" x14ac:dyDescent="0.25">
      <c r="B285" s="27" t="s">
        <v>750</v>
      </c>
      <c r="C285" s="27" t="s">
        <v>751</v>
      </c>
      <c r="D285" s="13" t="str">
        <f t="shared" si="14"/>
        <v>Deemed</v>
      </c>
      <c r="E285" s="29" t="s">
        <v>1</v>
      </c>
      <c r="F285" s="30" t="s">
        <v>1222</v>
      </c>
      <c r="G285" s="49"/>
      <c r="H285" s="49"/>
      <c r="I285" s="49"/>
      <c r="J285" s="32">
        <v>1075.009</v>
      </c>
      <c r="K285" s="33">
        <v>-5.3374995000000001E-2</v>
      </c>
      <c r="L285" s="34">
        <v>8</v>
      </c>
      <c r="M285" s="39">
        <v>0.85</v>
      </c>
      <c r="N285" s="36"/>
      <c r="O285" s="37"/>
      <c r="P285" s="37"/>
      <c r="Q285" s="37"/>
      <c r="S285" s="14" t="str">
        <f t="shared" si="15"/>
        <v>CGro0775GMCAC, CGro0785GMCAC, CGro1075GMCAC &amp; CGro1085GMCAC - weighted</v>
      </c>
      <c r="T285" s="1"/>
      <c r="U285" s="49"/>
      <c r="V285" s="49" t="b">
        <v>1</v>
      </c>
      <c r="W285" s="14" t="s">
        <v>1251</v>
      </c>
      <c r="Y285" s="47" t="s">
        <v>1292</v>
      </c>
      <c r="AB285"/>
      <c r="AC285"/>
      <c r="AD285"/>
      <c r="AE285"/>
      <c r="AG285" s="20" t="s">
        <v>1553</v>
      </c>
    </row>
    <row r="286" spans="2:33" x14ac:dyDescent="0.25">
      <c r="B286" s="27" t="s">
        <v>752</v>
      </c>
      <c r="C286" s="27" t="s">
        <v>753</v>
      </c>
      <c r="D286" s="13" t="str">
        <f t="shared" si="14"/>
        <v>Deemed</v>
      </c>
      <c r="E286" s="29" t="s">
        <v>1</v>
      </c>
      <c r="F286" s="30" t="s">
        <v>1222</v>
      </c>
      <c r="G286" s="49"/>
      <c r="H286" s="49"/>
      <c r="I286" s="49"/>
      <c r="J286" s="32">
        <v>2785.8135000000002</v>
      </c>
      <c r="K286" s="33">
        <v>-2.6687505E-2</v>
      </c>
      <c r="L286" s="34">
        <v>8</v>
      </c>
      <c r="M286" s="39">
        <v>0.85</v>
      </c>
      <c r="N286" s="36"/>
      <c r="O286" s="37"/>
      <c r="P286" s="37"/>
      <c r="Q286" s="37"/>
      <c r="S286" s="14" t="str">
        <f t="shared" si="15"/>
        <v>CGro0775GMFAC, CGro0785GMFAC, CGro1075GMFAC &amp; CGro1085GMFAC - weighted</v>
      </c>
      <c r="T286" s="1"/>
      <c r="U286" s="49"/>
      <c r="V286" s="49" t="b">
        <v>1</v>
      </c>
      <c r="W286" s="14" t="s">
        <v>1251</v>
      </c>
      <c r="Y286" s="47" t="s">
        <v>1291</v>
      </c>
      <c r="AB286"/>
      <c r="AC286"/>
      <c r="AD286"/>
      <c r="AE286"/>
      <c r="AG286" s="20" t="s">
        <v>1554</v>
      </c>
    </row>
    <row r="287" spans="2:33" x14ac:dyDescent="0.25">
      <c r="B287" s="27" t="s">
        <v>754</v>
      </c>
      <c r="C287" s="27" t="s">
        <v>540</v>
      </c>
      <c r="D287" s="13" t="str">
        <f t="shared" si="14"/>
        <v>Deemed</v>
      </c>
      <c r="E287" s="29" t="s">
        <v>1</v>
      </c>
      <c r="F287" s="30" t="s">
        <v>1232</v>
      </c>
      <c r="J287" s="32">
        <v>387</v>
      </c>
      <c r="K287" s="33">
        <v>0</v>
      </c>
      <c r="L287" s="34">
        <v>5</v>
      </c>
      <c r="M287" s="39">
        <v>0.85</v>
      </c>
      <c r="N287" s="36"/>
      <c r="O287" s="37"/>
      <c r="P287" s="37"/>
      <c r="Q287" s="37"/>
      <c r="S287" s="14" t="str">
        <f t="shared" si="15"/>
        <v>DEER2005</v>
      </c>
      <c r="T287" s="1"/>
      <c r="V287" s="49" t="b">
        <v>1</v>
      </c>
      <c r="W287" s="14" t="s">
        <v>1251</v>
      </c>
      <c r="Y287" s="20"/>
      <c r="Z287" s="46" t="s">
        <v>1297</v>
      </c>
      <c r="AA287" s="46" t="s">
        <v>1298</v>
      </c>
      <c r="AB287"/>
      <c r="AC287"/>
      <c r="AD287"/>
      <c r="AE287"/>
      <c r="AG287" s="20" t="s">
        <v>1555</v>
      </c>
    </row>
    <row r="288" spans="2:33" x14ac:dyDescent="0.25">
      <c r="B288" s="27" t="s">
        <v>755</v>
      </c>
      <c r="C288" s="27" t="s">
        <v>554</v>
      </c>
      <c r="D288" s="13" t="str">
        <f t="shared" si="14"/>
        <v>Deemed</v>
      </c>
      <c r="E288" s="29" t="s">
        <v>1</v>
      </c>
      <c r="F288" s="30" t="s">
        <v>1199</v>
      </c>
      <c r="G288" s="49"/>
      <c r="H288" s="49"/>
      <c r="I288" s="49"/>
      <c r="J288" s="32">
        <v>133</v>
      </c>
      <c r="K288" s="33">
        <v>-0.33200000000000002</v>
      </c>
      <c r="L288" s="34">
        <v>2.4700000000000002</v>
      </c>
      <c r="M288" s="39">
        <v>0.8</v>
      </c>
      <c r="N288" s="36"/>
      <c r="O288" s="37">
        <v>0.99</v>
      </c>
      <c r="P288" s="37"/>
      <c r="Q288" s="37"/>
      <c r="S288" s="14" t="str">
        <f t="shared" si="15"/>
        <v>Com-Lighting-InGen_CFLratio0357_CFLscw-15w</v>
      </c>
      <c r="T288" s="1"/>
      <c r="U288" s="49"/>
      <c r="V288" s="49"/>
      <c r="W288" s="14" t="s">
        <v>1251</v>
      </c>
      <c r="Y288" s="1">
        <f t="shared" ref="Y288:Y304" si="17">MATCH(S288,$AG$4:$AG$819,0)</f>
        <v>488</v>
      </c>
      <c r="AB288"/>
      <c r="AC288"/>
      <c r="AD288"/>
      <c r="AE288"/>
      <c r="AG288" s="20" t="s">
        <v>1556</v>
      </c>
    </row>
    <row r="289" spans="2:33" x14ac:dyDescent="0.25">
      <c r="B289" s="27" t="s">
        <v>756</v>
      </c>
      <c r="C289" s="27" t="s">
        <v>757</v>
      </c>
      <c r="D289" s="13" t="str">
        <f t="shared" si="14"/>
        <v>Deemed</v>
      </c>
      <c r="E289" s="29" t="s">
        <v>1</v>
      </c>
      <c r="F289" s="30" t="s">
        <v>1199</v>
      </c>
      <c r="G289" s="49"/>
      <c r="H289" s="49"/>
      <c r="I289" s="49"/>
      <c r="J289" s="32">
        <v>177</v>
      </c>
      <c r="K289" s="33">
        <v>-0.443</v>
      </c>
      <c r="L289" s="34">
        <v>2.4700000000000002</v>
      </c>
      <c r="M289" s="39">
        <v>0.8</v>
      </c>
      <c r="N289" s="36"/>
      <c r="O289" s="37">
        <v>0.99</v>
      </c>
      <c r="P289" s="37"/>
      <c r="Q289" s="37"/>
      <c r="S289" s="14" t="str">
        <f t="shared" si="15"/>
        <v>Com-Lighting-InGen_CFLratio0357_CFLscw-20w</v>
      </c>
      <c r="T289" s="1"/>
      <c r="U289" s="49"/>
      <c r="V289" s="49"/>
      <c r="W289" s="14" t="s">
        <v>1251</v>
      </c>
      <c r="Y289" s="1">
        <f t="shared" si="17"/>
        <v>493</v>
      </c>
      <c r="AB289"/>
      <c r="AC289"/>
      <c r="AD289"/>
      <c r="AE289"/>
      <c r="AG289" s="20" t="s">
        <v>1557</v>
      </c>
    </row>
    <row r="290" spans="2:33" x14ac:dyDescent="0.25">
      <c r="B290" s="27" t="s">
        <v>758</v>
      </c>
      <c r="C290" s="27" t="s">
        <v>759</v>
      </c>
      <c r="D290" s="13" t="str">
        <f t="shared" si="14"/>
        <v>Deemed</v>
      </c>
      <c r="E290" s="29" t="s">
        <v>1</v>
      </c>
      <c r="F290" s="30" t="s">
        <v>1199</v>
      </c>
      <c r="G290" s="49"/>
      <c r="H290" s="49"/>
      <c r="I290" s="49"/>
      <c r="J290" s="32">
        <v>62</v>
      </c>
      <c r="K290" s="33">
        <v>-0.155</v>
      </c>
      <c r="L290" s="34">
        <v>2.4700000000000002</v>
      </c>
      <c r="M290" s="39">
        <v>0.8</v>
      </c>
      <c r="N290" s="36"/>
      <c r="O290" s="37">
        <v>0.99</v>
      </c>
      <c r="P290" s="37"/>
      <c r="Q290" s="37"/>
      <c r="S290" s="14" t="str">
        <f t="shared" si="15"/>
        <v>Com-Lighting-InGen_CFLratio0357_CFLscw-7w</v>
      </c>
      <c r="T290" s="1"/>
      <c r="U290" s="49"/>
      <c r="V290" s="49"/>
      <c r="W290" s="14" t="s">
        <v>1251</v>
      </c>
      <c r="Y290" s="1">
        <f t="shared" si="17"/>
        <v>480</v>
      </c>
      <c r="AB290"/>
      <c r="AC290"/>
      <c r="AD290"/>
      <c r="AE290"/>
      <c r="AG290" s="20" t="s">
        <v>1558</v>
      </c>
    </row>
    <row r="291" spans="2:33" x14ac:dyDescent="0.25">
      <c r="B291" s="27" t="s">
        <v>760</v>
      </c>
      <c r="C291" s="27" t="s">
        <v>761</v>
      </c>
      <c r="D291" s="13" t="str">
        <f t="shared" si="14"/>
        <v>Deemed</v>
      </c>
      <c r="E291" s="29" t="s">
        <v>1</v>
      </c>
      <c r="F291" s="30" t="s">
        <v>1199</v>
      </c>
      <c r="G291" s="49"/>
      <c r="H291" s="49"/>
      <c r="I291" s="49"/>
      <c r="J291" s="32">
        <v>79.7</v>
      </c>
      <c r="K291" s="33">
        <v>-0.19900000000000001</v>
      </c>
      <c r="L291" s="34">
        <v>2.4700000000000002</v>
      </c>
      <c r="M291" s="39">
        <v>0.8</v>
      </c>
      <c r="N291" s="36"/>
      <c r="O291" s="37">
        <v>0.99</v>
      </c>
      <c r="P291" s="37"/>
      <c r="Q291" s="37"/>
      <c r="S291" s="14" t="str">
        <f t="shared" si="15"/>
        <v>Com-Lighting-InGen_CFLratio0357_CFLscw-9w</v>
      </c>
      <c r="T291" s="1"/>
      <c r="U291" s="49"/>
      <c r="V291" s="49"/>
      <c r="W291" s="14" t="s">
        <v>1251</v>
      </c>
      <c r="Y291" s="1">
        <f t="shared" si="17"/>
        <v>482</v>
      </c>
      <c r="AB291"/>
      <c r="AC291"/>
      <c r="AD291"/>
      <c r="AE291"/>
      <c r="AG291" s="20" t="s">
        <v>1559</v>
      </c>
    </row>
    <row r="292" spans="2:33" x14ac:dyDescent="0.25">
      <c r="B292" s="27" t="s">
        <v>762</v>
      </c>
      <c r="C292" s="27" t="s">
        <v>763</v>
      </c>
      <c r="D292" s="13" t="str">
        <f t="shared" si="14"/>
        <v>Deemed</v>
      </c>
      <c r="E292" s="29" t="s">
        <v>1</v>
      </c>
      <c r="F292" s="30" t="s">
        <v>1199</v>
      </c>
      <c r="G292" s="49"/>
      <c r="H292" s="49"/>
      <c r="I292" s="49"/>
      <c r="J292" s="32">
        <v>97.4</v>
      </c>
      <c r="K292" s="33">
        <v>-0.24299999999999999</v>
      </c>
      <c r="L292" s="34">
        <v>2.4700000000000002</v>
      </c>
      <c r="M292" s="39">
        <v>0.8</v>
      </c>
      <c r="N292" s="36"/>
      <c r="O292" s="37">
        <v>0.99</v>
      </c>
      <c r="P292" s="37"/>
      <c r="Q292" s="37"/>
      <c r="S292" s="14" t="str">
        <f t="shared" si="15"/>
        <v>Com-Lighting-InGen_CFLratio0357_CFLscw-11w</v>
      </c>
      <c r="T292" s="1"/>
      <c r="U292" s="49"/>
      <c r="V292" s="49"/>
      <c r="W292" s="14" t="s">
        <v>1251</v>
      </c>
      <c r="Y292" s="1">
        <f t="shared" si="17"/>
        <v>484</v>
      </c>
      <c r="AB292"/>
      <c r="AC292"/>
      <c r="AD292"/>
      <c r="AE292"/>
      <c r="AG292" s="20" t="s">
        <v>1560</v>
      </c>
    </row>
    <row r="293" spans="2:33" x14ac:dyDescent="0.25">
      <c r="B293" s="27" t="s">
        <v>764</v>
      </c>
      <c r="C293" s="27" t="s">
        <v>765</v>
      </c>
      <c r="D293" s="13" t="str">
        <f t="shared" si="14"/>
        <v>Deemed</v>
      </c>
      <c r="E293" s="29" t="s">
        <v>1</v>
      </c>
      <c r="F293" s="30" t="s">
        <v>1199</v>
      </c>
      <c r="G293" s="49"/>
      <c r="H293" s="49"/>
      <c r="I293" s="49"/>
      <c r="J293" s="32">
        <v>115</v>
      </c>
      <c r="K293" s="33">
        <v>-0.28799999999999998</v>
      </c>
      <c r="L293" s="34">
        <v>2.4700000000000002</v>
      </c>
      <c r="M293" s="39">
        <v>0.8</v>
      </c>
      <c r="N293" s="36"/>
      <c r="O293" s="37">
        <v>0.99</v>
      </c>
      <c r="P293" s="37"/>
      <c r="Q293" s="37"/>
      <c r="S293" s="14" t="str">
        <f t="shared" si="15"/>
        <v>Com-Lighting-InGen_CFLratio0357_CFLscw-13w</v>
      </c>
      <c r="T293" s="1"/>
      <c r="U293" s="49"/>
      <c r="V293" s="49"/>
      <c r="W293" s="14" t="s">
        <v>1251</v>
      </c>
      <c r="Y293" s="1">
        <f t="shared" si="17"/>
        <v>486</v>
      </c>
      <c r="AB293"/>
      <c r="AC293"/>
      <c r="AD293"/>
      <c r="AE293"/>
      <c r="AG293" s="20" t="s">
        <v>815</v>
      </c>
    </row>
    <row r="294" spans="2:33" x14ac:dyDescent="0.25">
      <c r="B294" s="27" t="s">
        <v>766</v>
      </c>
      <c r="C294" s="27" t="s">
        <v>767</v>
      </c>
      <c r="D294" s="13" t="str">
        <f t="shared" si="14"/>
        <v>Deemed</v>
      </c>
      <c r="E294" s="29" t="s">
        <v>1</v>
      </c>
      <c r="F294" s="30" t="s">
        <v>1199</v>
      </c>
      <c r="G294" s="49"/>
      <c r="H294" s="49"/>
      <c r="I294" s="49"/>
      <c r="J294" s="32">
        <v>142</v>
      </c>
      <c r="K294" s="33">
        <v>-0.35399999999999998</v>
      </c>
      <c r="L294" s="34">
        <v>2.4700000000000002</v>
      </c>
      <c r="M294" s="39">
        <v>0.8</v>
      </c>
      <c r="N294" s="36"/>
      <c r="O294" s="37">
        <v>0.99</v>
      </c>
      <c r="P294" s="37"/>
      <c r="Q294" s="37"/>
      <c r="S294" s="14" t="str">
        <f t="shared" si="15"/>
        <v>Com-Lighting-InGen_CFLratio0357_CFLscw-16w</v>
      </c>
      <c r="T294" s="1"/>
      <c r="U294" s="49"/>
      <c r="V294" s="49"/>
      <c r="W294" s="14" t="s">
        <v>1251</v>
      </c>
      <c r="Y294" s="1">
        <f t="shared" si="17"/>
        <v>489</v>
      </c>
      <c r="AB294"/>
      <c r="AC294"/>
      <c r="AD294"/>
      <c r="AE294"/>
      <c r="AG294" s="20" t="s">
        <v>1561</v>
      </c>
    </row>
    <row r="295" spans="2:33" x14ac:dyDescent="0.25">
      <c r="B295" s="27" t="s">
        <v>768</v>
      </c>
      <c r="C295" s="27" t="s">
        <v>769</v>
      </c>
      <c r="D295" s="13" t="str">
        <f t="shared" si="14"/>
        <v>Deemed</v>
      </c>
      <c r="E295" s="29" t="s">
        <v>1</v>
      </c>
      <c r="F295" s="30" t="s">
        <v>1199</v>
      </c>
      <c r="G295" s="49"/>
      <c r="H295" s="49"/>
      <c r="I295" s="49"/>
      <c r="J295" s="32">
        <v>150</v>
      </c>
      <c r="K295" s="33">
        <v>-0.376</v>
      </c>
      <c r="L295" s="34">
        <v>2.4700000000000002</v>
      </c>
      <c r="M295" s="39">
        <v>0.8</v>
      </c>
      <c r="N295" s="36"/>
      <c r="O295" s="37">
        <v>0.99</v>
      </c>
      <c r="P295" s="37"/>
      <c r="Q295" s="37"/>
      <c r="S295" s="14" t="str">
        <f t="shared" si="15"/>
        <v>Com-Lighting-InGen_CFLratio0357_CFLscw-17w</v>
      </c>
      <c r="T295" s="1"/>
      <c r="U295" s="49"/>
      <c r="V295" s="49"/>
      <c r="W295" s="14" t="s">
        <v>1251</v>
      </c>
      <c r="Y295" s="1">
        <f t="shared" si="17"/>
        <v>490</v>
      </c>
      <c r="AB295"/>
      <c r="AC295"/>
      <c r="AD295"/>
      <c r="AE295"/>
      <c r="AG295" s="20" t="s">
        <v>1562</v>
      </c>
    </row>
    <row r="296" spans="2:33" x14ac:dyDescent="0.25">
      <c r="B296" s="27" t="s">
        <v>770</v>
      </c>
      <c r="C296" s="27" t="s">
        <v>771</v>
      </c>
      <c r="D296" s="13" t="str">
        <f t="shared" si="14"/>
        <v>Deemed</v>
      </c>
      <c r="E296" s="29" t="s">
        <v>1</v>
      </c>
      <c r="F296" s="30" t="s">
        <v>1199</v>
      </c>
      <c r="G296" s="49"/>
      <c r="H296" s="49"/>
      <c r="I296" s="49"/>
      <c r="J296" s="32">
        <v>159</v>
      </c>
      <c r="K296" s="33">
        <v>-0.39800000000000002</v>
      </c>
      <c r="L296" s="34">
        <v>2.4700000000000002</v>
      </c>
      <c r="M296" s="39">
        <v>0.8</v>
      </c>
      <c r="N296" s="36"/>
      <c r="O296" s="37">
        <v>0.99</v>
      </c>
      <c r="P296" s="37"/>
      <c r="Q296" s="37"/>
      <c r="S296" s="14" t="str">
        <f t="shared" si="15"/>
        <v>Com-Lighting-InGen_CFLratio0357_CFLscw-18w</v>
      </c>
      <c r="T296" s="1"/>
      <c r="U296" s="49"/>
      <c r="V296" s="49"/>
      <c r="W296" s="14" t="s">
        <v>1251</v>
      </c>
      <c r="Y296" s="1">
        <f t="shared" si="17"/>
        <v>491</v>
      </c>
      <c r="AB296"/>
      <c r="AC296"/>
      <c r="AD296"/>
      <c r="AE296"/>
      <c r="AG296" s="20" t="s">
        <v>606</v>
      </c>
    </row>
    <row r="297" spans="2:33" x14ac:dyDescent="0.25">
      <c r="B297" s="27" t="s">
        <v>772</v>
      </c>
      <c r="C297" s="27" t="s">
        <v>773</v>
      </c>
      <c r="D297" s="13" t="str">
        <f t="shared" si="14"/>
        <v>Deemed</v>
      </c>
      <c r="E297" s="29" t="s">
        <v>1</v>
      </c>
      <c r="F297" s="30" t="s">
        <v>1199</v>
      </c>
      <c r="G297" s="49"/>
      <c r="H297" s="49"/>
      <c r="I297" s="49"/>
      <c r="J297" s="32">
        <v>204</v>
      </c>
      <c r="K297" s="33">
        <v>-0.50900000000000001</v>
      </c>
      <c r="L297" s="34">
        <v>2.4700000000000002</v>
      </c>
      <c r="M297" s="39">
        <v>0.8</v>
      </c>
      <c r="N297" s="36"/>
      <c r="O297" s="37">
        <v>0.99</v>
      </c>
      <c r="P297" s="37"/>
      <c r="Q297" s="37"/>
      <c r="S297" s="14" t="str">
        <f t="shared" si="15"/>
        <v>Com-Lighting-InGen_CFLratio0357_CFLscw-23w</v>
      </c>
      <c r="T297" s="1"/>
      <c r="U297" s="49"/>
      <c r="V297" s="49"/>
      <c r="W297" s="14" t="s">
        <v>1251</v>
      </c>
      <c r="Y297" s="1">
        <f t="shared" si="17"/>
        <v>496</v>
      </c>
      <c r="AB297"/>
      <c r="AC297"/>
      <c r="AD297"/>
      <c r="AE297"/>
      <c r="AG297" s="20" t="s">
        <v>1563</v>
      </c>
    </row>
    <row r="298" spans="2:33" x14ac:dyDescent="0.25">
      <c r="B298" s="27" t="s">
        <v>774</v>
      </c>
      <c r="C298" s="27" t="s">
        <v>775</v>
      </c>
      <c r="D298" s="13" t="str">
        <f t="shared" si="14"/>
        <v>Deemed</v>
      </c>
      <c r="E298" s="29" t="s">
        <v>1</v>
      </c>
      <c r="F298" s="30" t="s">
        <v>1199</v>
      </c>
      <c r="G298" s="49"/>
      <c r="H298" s="49"/>
      <c r="I298" s="49"/>
      <c r="J298" s="32">
        <v>221</v>
      </c>
      <c r="K298" s="33">
        <v>-0.55300000000000005</v>
      </c>
      <c r="L298" s="34">
        <v>2.4700000000000002</v>
      </c>
      <c r="M298" s="39">
        <v>0.8</v>
      </c>
      <c r="N298" s="36"/>
      <c r="O298" s="37">
        <v>0.99</v>
      </c>
      <c r="P298" s="37"/>
      <c r="Q298" s="37"/>
      <c r="S298" s="14" t="str">
        <f t="shared" si="15"/>
        <v>Com-Lighting-InGen_CFLratio0357_CFLscw-25w</v>
      </c>
      <c r="T298" s="1"/>
      <c r="U298" s="49"/>
      <c r="V298" s="49"/>
      <c r="W298" s="14" t="s">
        <v>1251</v>
      </c>
      <c r="Y298" s="1">
        <f t="shared" si="17"/>
        <v>498</v>
      </c>
      <c r="AB298"/>
      <c r="AC298"/>
      <c r="AD298"/>
      <c r="AE298"/>
      <c r="AG298" s="20" t="s">
        <v>608</v>
      </c>
    </row>
    <row r="299" spans="2:33" x14ac:dyDescent="0.25">
      <c r="B299" s="27" t="s">
        <v>776</v>
      </c>
      <c r="C299" s="27" t="s">
        <v>777</v>
      </c>
      <c r="D299" s="13" t="str">
        <f t="shared" si="14"/>
        <v>Deemed</v>
      </c>
      <c r="E299" s="29" t="s">
        <v>1</v>
      </c>
      <c r="F299" s="30" t="s">
        <v>1199</v>
      </c>
      <c r="G299" s="49"/>
      <c r="H299" s="49"/>
      <c r="I299" s="49"/>
      <c r="J299" s="32">
        <v>248</v>
      </c>
      <c r="K299" s="33">
        <v>-0.62</v>
      </c>
      <c r="L299" s="34">
        <v>2.4700000000000002</v>
      </c>
      <c r="M299" s="39">
        <v>0.8</v>
      </c>
      <c r="N299" s="36"/>
      <c r="O299" s="37">
        <v>0.99</v>
      </c>
      <c r="P299" s="37"/>
      <c r="Q299" s="37"/>
      <c r="S299" s="14" t="str">
        <f t="shared" si="15"/>
        <v>Com-Lighting-InGen_CFLratio0357_CFLscw-28w</v>
      </c>
      <c r="T299" s="1"/>
      <c r="U299" s="49"/>
      <c r="V299" s="49"/>
      <c r="W299" s="14" t="s">
        <v>1251</v>
      </c>
      <c r="Y299" s="1">
        <f t="shared" si="17"/>
        <v>501</v>
      </c>
      <c r="AB299"/>
      <c r="AC299"/>
      <c r="AD299"/>
      <c r="AE299"/>
      <c r="AG299" s="20" t="s">
        <v>1564</v>
      </c>
    </row>
    <row r="300" spans="2:33" x14ac:dyDescent="0.25">
      <c r="B300" s="27" t="s">
        <v>778</v>
      </c>
      <c r="C300" s="27" t="s">
        <v>765</v>
      </c>
      <c r="D300" s="13" t="str">
        <f t="shared" si="14"/>
        <v>Deemed</v>
      </c>
      <c r="E300" s="29" t="s">
        <v>1</v>
      </c>
      <c r="F300" s="30" t="s">
        <v>1199</v>
      </c>
      <c r="G300" s="49"/>
      <c r="H300" s="49"/>
      <c r="I300" s="49"/>
      <c r="J300" s="32">
        <v>115</v>
      </c>
      <c r="K300" s="33">
        <v>-0.28799999999999998</v>
      </c>
      <c r="L300" s="34">
        <v>2.4700000000000002</v>
      </c>
      <c r="M300" s="39">
        <v>0.8</v>
      </c>
      <c r="N300" s="36"/>
      <c r="O300" s="37">
        <v>0.99</v>
      </c>
      <c r="P300" s="37"/>
      <c r="Q300" s="37"/>
      <c r="S300" s="14" t="str">
        <f t="shared" si="15"/>
        <v>Com-Lighting-InGen_CFLratio0357_CFLscw-13w</v>
      </c>
      <c r="T300" s="1"/>
      <c r="U300" s="49"/>
      <c r="V300" s="49"/>
      <c r="W300" s="14" t="s">
        <v>1251</v>
      </c>
      <c r="Y300" s="1">
        <f t="shared" si="17"/>
        <v>486</v>
      </c>
      <c r="AB300"/>
      <c r="AC300"/>
      <c r="AD300"/>
      <c r="AE300"/>
      <c r="AG300" s="20" t="s">
        <v>1565</v>
      </c>
    </row>
    <row r="301" spans="2:33" x14ac:dyDescent="0.25">
      <c r="B301" s="27" t="s">
        <v>779</v>
      </c>
      <c r="C301" s="27" t="s">
        <v>771</v>
      </c>
      <c r="D301" s="13" t="str">
        <f t="shared" si="14"/>
        <v>Deemed</v>
      </c>
      <c r="E301" s="29" t="s">
        <v>1</v>
      </c>
      <c r="F301" s="30" t="s">
        <v>1199</v>
      </c>
      <c r="G301" s="49"/>
      <c r="H301" s="49"/>
      <c r="I301" s="49"/>
      <c r="J301" s="32">
        <v>159</v>
      </c>
      <c r="K301" s="33">
        <v>-0.39800000000000002</v>
      </c>
      <c r="L301" s="34">
        <v>2.4700000000000002</v>
      </c>
      <c r="M301" s="39">
        <v>0.8</v>
      </c>
      <c r="N301" s="36"/>
      <c r="O301" s="37">
        <v>0.99</v>
      </c>
      <c r="P301" s="37"/>
      <c r="Q301" s="37"/>
      <c r="S301" s="14" t="str">
        <f t="shared" si="15"/>
        <v>Com-Lighting-InGen_CFLratio0357_CFLscw-18w</v>
      </c>
      <c r="T301" s="1"/>
      <c r="U301" s="49"/>
      <c r="V301" s="49"/>
      <c r="W301" s="14" t="s">
        <v>1251</v>
      </c>
      <c r="Y301" s="1">
        <f t="shared" si="17"/>
        <v>491</v>
      </c>
      <c r="AB301"/>
      <c r="AC301"/>
      <c r="AD301"/>
      <c r="AE301"/>
      <c r="AG301" s="20" t="s">
        <v>1566</v>
      </c>
    </row>
    <row r="302" spans="2:33" x14ac:dyDescent="0.25">
      <c r="B302" s="27" t="s">
        <v>780</v>
      </c>
      <c r="C302" s="27" t="s">
        <v>773</v>
      </c>
      <c r="D302" s="13" t="str">
        <f t="shared" si="14"/>
        <v>Deemed</v>
      </c>
      <c r="E302" s="29" t="s">
        <v>1</v>
      </c>
      <c r="F302" s="30" t="s">
        <v>1199</v>
      </c>
      <c r="G302" s="49"/>
      <c r="H302" s="49"/>
      <c r="I302" s="49"/>
      <c r="J302" s="32">
        <v>204</v>
      </c>
      <c r="K302" s="33">
        <v>-0.50900000000000001</v>
      </c>
      <c r="L302" s="34">
        <v>2.4700000000000002</v>
      </c>
      <c r="M302" s="39">
        <v>0.8</v>
      </c>
      <c r="N302" s="36"/>
      <c r="O302" s="37">
        <v>0.99</v>
      </c>
      <c r="P302" s="37"/>
      <c r="Q302" s="37"/>
      <c r="S302" s="14" t="str">
        <f t="shared" si="15"/>
        <v>Com-Lighting-InGen_CFLratio0357_CFLscw-23w</v>
      </c>
      <c r="T302" s="1"/>
      <c r="U302" s="49"/>
      <c r="V302" s="49"/>
      <c r="W302" s="14" t="s">
        <v>1251</v>
      </c>
      <c r="Y302" s="1">
        <f t="shared" si="17"/>
        <v>496</v>
      </c>
      <c r="AB302"/>
      <c r="AC302"/>
      <c r="AD302"/>
      <c r="AE302"/>
      <c r="AG302" s="20" t="s">
        <v>1567</v>
      </c>
    </row>
    <row r="303" spans="2:33" x14ac:dyDescent="0.25">
      <c r="B303" s="27" t="s">
        <v>781</v>
      </c>
      <c r="C303" s="27" t="s">
        <v>765</v>
      </c>
      <c r="D303" s="13" t="str">
        <f t="shared" si="14"/>
        <v>Deemed</v>
      </c>
      <c r="E303" s="29" t="s">
        <v>1</v>
      </c>
      <c r="F303" s="30" t="s">
        <v>1199</v>
      </c>
      <c r="G303" s="49"/>
      <c r="H303" s="49"/>
      <c r="I303" s="49"/>
      <c r="J303" s="32">
        <v>115</v>
      </c>
      <c r="K303" s="33">
        <v>-0.28799999999999998</v>
      </c>
      <c r="L303" s="34">
        <v>2.4700000000000002</v>
      </c>
      <c r="M303" s="39">
        <v>0.8</v>
      </c>
      <c r="N303" s="36"/>
      <c r="O303" s="37">
        <v>0.99</v>
      </c>
      <c r="P303" s="37"/>
      <c r="Q303" s="37"/>
      <c r="S303" s="14" t="str">
        <f t="shared" si="15"/>
        <v>Com-Lighting-InGen_CFLratio0357_CFLscw-13w</v>
      </c>
      <c r="T303" s="1"/>
      <c r="U303" s="49"/>
      <c r="V303" s="49"/>
      <c r="W303" s="14" t="s">
        <v>1251</v>
      </c>
      <c r="Y303" s="1">
        <f t="shared" si="17"/>
        <v>486</v>
      </c>
      <c r="AB303"/>
      <c r="AC303"/>
      <c r="AD303"/>
      <c r="AE303"/>
      <c r="AG303" s="20" t="s">
        <v>1568</v>
      </c>
    </row>
    <row r="304" spans="2:33" x14ac:dyDescent="0.25">
      <c r="B304" s="27" t="s">
        <v>782</v>
      </c>
      <c r="C304" s="27" t="s">
        <v>777</v>
      </c>
      <c r="D304" s="13" t="str">
        <f t="shared" si="14"/>
        <v>Deemed</v>
      </c>
      <c r="E304" s="29" t="s">
        <v>1</v>
      </c>
      <c r="F304" s="30" t="s">
        <v>1199</v>
      </c>
      <c r="G304" s="49"/>
      <c r="H304" s="49"/>
      <c r="I304" s="49"/>
      <c r="J304" s="32">
        <v>248</v>
      </c>
      <c r="K304" s="33">
        <v>-0.62</v>
      </c>
      <c r="L304" s="34">
        <v>2.4700000000000002</v>
      </c>
      <c r="M304" s="39">
        <v>0.85</v>
      </c>
      <c r="N304" s="36"/>
      <c r="O304" s="37"/>
      <c r="P304" s="37"/>
      <c r="Q304" s="37"/>
      <c r="S304" s="14" t="str">
        <f t="shared" si="15"/>
        <v>Com-Lighting-InGen_CFLratio0357_CFLscw-28w</v>
      </c>
      <c r="T304" s="1"/>
      <c r="U304" s="49"/>
      <c r="W304" s="14" t="s">
        <v>1251</v>
      </c>
      <c r="Y304" s="1">
        <f t="shared" si="17"/>
        <v>501</v>
      </c>
      <c r="AB304"/>
      <c r="AC304"/>
      <c r="AD304"/>
      <c r="AE304"/>
      <c r="AG304" s="20" t="s">
        <v>1569</v>
      </c>
    </row>
    <row r="305" spans="2:33" x14ac:dyDescent="0.25">
      <c r="B305" s="27" t="s">
        <v>785</v>
      </c>
      <c r="C305" s="27" t="s">
        <v>786</v>
      </c>
      <c r="D305" s="13" t="str">
        <f t="shared" si="14"/>
        <v>Deemed</v>
      </c>
      <c r="E305" s="29" t="s">
        <v>1</v>
      </c>
      <c r="F305" s="30" t="s">
        <v>1199</v>
      </c>
      <c r="H305" s="49"/>
      <c r="I305" s="49"/>
      <c r="J305" s="32">
        <v>303.49342068550231</v>
      </c>
      <c r="K305" s="33">
        <v>-3.6085455013467538</v>
      </c>
      <c r="L305" s="34">
        <v>16</v>
      </c>
      <c r="M305" s="39">
        <v>0.85</v>
      </c>
      <c r="N305" s="36"/>
      <c r="O305" s="37"/>
      <c r="P305" s="37"/>
      <c r="Q305" s="37"/>
      <c r="S305" s="48" t="str">
        <f t="shared" si="15"/>
        <v xml:space="preserve">Avg-wSDGE-vN5-bCA-eMS-mNE-ILtg-Exit-Rpl-20wxInc40w-2wxLEDEl9w - used as proxy </v>
      </c>
      <c r="T305" s="1"/>
      <c r="U305" s="49"/>
      <c r="V305" s="49" t="b">
        <v>1</v>
      </c>
      <c r="W305" s="14" t="s">
        <v>1251</v>
      </c>
      <c r="AB305"/>
      <c r="AC305"/>
      <c r="AD305"/>
      <c r="AE305"/>
      <c r="AG305" s="20" t="s">
        <v>1570</v>
      </c>
    </row>
    <row r="306" spans="2:33" x14ac:dyDescent="0.25">
      <c r="B306" s="27" t="s">
        <v>793</v>
      </c>
      <c r="C306" s="27" t="s">
        <v>794</v>
      </c>
      <c r="D306" s="13" t="str">
        <f t="shared" si="14"/>
        <v>Deemed</v>
      </c>
      <c r="E306" s="29" t="s">
        <v>1</v>
      </c>
      <c r="F306" s="30" t="s">
        <v>1199</v>
      </c>
      <c r="G306" s="49"/>
      <c r="H306" s="49"/>
      <c r="I306" s="49"/>
      <c r="J306" s="32">
        <v>85.5</v>
      </c>
      <c r="K306" s="33">
        <v>-0.221</v>
      </c>
      <c r="L306" s="34">
        <v>15</v>
      </c>
      <c r="M306" s="39">
        <v>0.89</v>
      </c>
      <c r="N306" s="36"/>
      <c r="O306" s="37">
        <v>0.91</v>
      </c>
      <c r="P306" s="37"/>
      <c r="Q306" s="37"/>
      <c r="S306" s="14" t="str">
        <f t="shared" si="15"/>
        <v>Com-Lighting-InGen_T12-48in-102w_T8-48in-93w-B_T8-48in-78w-B</v>
      </c>
      <c r="T306" s="1"/>
      <c r="U306" s="49"/>
      <c r="V306" s="49"/>
      <c r="W306" s="14" t="s">
        <v>1251</v>
      </c>
      <c r="Y306" s="1">
        <f t="shared" ref="Y306:Y312" si="18">MATCH(S306,$AG$4:$AG$819,0)</f>
        <v>320</v>
      </c>
      <c r="AB306"/>
      <c r="AC306"/>
      <c r="AD306"/>
      <c r="AE306"/>
      <c r="AG306" s="20" t="s">
        <v>1571</v>
      </c>
    </row>
    <row r="307" spans="2:33" x14ac:dyDescent="0.25">
      <c r="B307" s="27" t="s">
        <v>795</v>
      </c>
      <c r="C307" s="27" t="s">
        <v>796</v>
      </c>
      <c r="D307" s="13" t="str">
        <f t="shared" si="14"/>
        <v>Deemed</v>
      </c>
      <c r="E307" s="29" t="s">
        <v>1</v>
      </c>
      <c r="F307" s="30" t="s">
        <v>1199</v>
      </c>
      <c r="G307" s="49"/>
      <c r="H307" s="49"/>
      <c r="I307" s="49"/>
      <c r="J307" s="32">
        <v>150</v>
      </c>
      <c r="K307" s="33">
        <v>-0.38700000000000001</v>
      </c>
      <c r="L307" s="34">
        <v>15</v>
      </c>
      <c r="M307" s="39">
        <v>0.89</v>
      </c>
      <c r="N307" s="36"/>
      <c r="O307" s="37">
        <v>0.91</v>
      </c>
      <c r="P307" s="37"/>
      <c r="Q307" s="37"/>
      <c r="S307" s="14" t="str">
        <f t="shared" si="15"/>
        <v>Com-Lighting-InGen_T12-48in-144w-A_T8-48in-118w-B_T8-48in-102w-B</v>
      </c>
      <c r="T307" s="1"/>
      <c r="U307" s="49"/>
      <c r="V307" s="49"/>
      <c r="W307" s="14" t="s">
        <v>1251</v>
      </c>
      <c r="Y307" s="1">
        <f t="shared" si="18"/>
        <v>333</v>
      </c>
      <c r="AB307"/>
      <c r="AC307"/>
      <c r="AD307"/>
      <c r="AE307"/>
      <c r="AG307" s="20" t="s">
        <v>1572</v>
      </c>
    </row>
    <row r="308" spans="2:33" x14ac:dyDescent="0.25">
      <c r="B308" s="27" t="s">
        <v>807</v>
      </c>
      <c r="C308" s="27" t="s">
        <v>808</v>
      </c>
      <c r="D308" s="13" t="str">
        <f t="shared" si="14"/>
        <v>Deemed</v>
      </c>
      <c r="E308" s="29" t="s">
        <v>1</v>
      </c>
      <c r="F308" s="30" t="s">
        <v>1199</v>
      </c>
      <c r="G308" s="49"/>
      <c r="H308" s="49"/>
      <c r="I308" s="49"/>
      <c r="J308" s="32">
        <v>192</v>
      </c>
      <c r="K308" s="33">
        <v>-0.498</v>
      </c>
      <c r="L308" s="34">
        <v>15</v>
      </c>
      <c r="M308" s="39">
        <v>0.89</v>
      </c>
      <c r="N308" s="36"/>
      <c r="O308" s="37">
        <v>0.97</v>
      </c>
      <c r="P308" s="37"/>
      <c r="Q308" s="37"/>
      <c r="S308" s="14" t="str">
        <f t="shared" si="15"/>
        <v>Com-Lighting-InGen_T12-96in-210w_T8-48in-182w-A_T8-48in-156w-B</v>
      </c>
      <c r="T308" s="1"/>
      <c r="U308" s="49"/>
      <c r="V308" s="49"/>
      <c r="W308" s="14" t="s">
        <v>1251</v>
      </c>
      <c r="Y308" s="1">
        <f t="shared" si="18"/>
        <v>344</v>
      </c>
      <c r="AB308"/>
      <c r="AC308"/>
      <c r="AD308"/>
      <c r="AE308"/>
      <c r="AG308" s="20" t="s">
        <v>1573</v>
      </c>
    </row>
    <row r="309" spans="2:33" x14ac:dyDescent="0.25">
      <c r="B309" s="27" t="s">
        <v>809</v>
      </c>
      <c r="C309" s="27" t="s">
        <v>810</v>
      </c>
      <c r="D309" s="13" t="str">
        <f t="shared" si="14"/>
        <v>Deemed</v>
      </c>
      <c r="E309" s="29" t="s">
        <v>1</v>
      </c>
      <c r="F309" s="30" t="s">
        <v>1199</v>
      </c>
      <c r="G309" s="49"/>
      <c r="H309" s="49"/>
      <c r="I309" s="49"/>
      <c r="J309" s="32">
        <v>46.3</v>
      </c>
      <c r="K309" s="33">
        <v>-0.12</v>
      </c>
      <c r="L309" s="34">
        <v>15</v>
      </c>
      <c r="M309" s="39">
        <v>0.89</v>
      </c>
      <c r="N309" s="36"/>
      <c r="O309" s="37">
        <v>0.91</v>
      </c>
      <c r="P309" s="37"/>
      <c r="Q309" s="37"/>
      <c r="S309" s="14" t="str">
        <f t="shared" si="15"/>
        <v>Com-Lighting-InGen_T12-96in-62w-A_T8-96in-55w_T8-96in-49w</v>
      </c>
      <c r="T309" s="1"/>
      <c r="U309" s="49"/>
      <c r="V309" s="49"/>
      <c r="W309" s="14" t="s">
        <v>1251</v>
      </c>
      <c r="Y309" s="1">
        <f t="shared" si="18"/>
        <v>456</v>
      </c>
      <c r="AB309"/>
      <c r="AC309"/>
      <c r="AD309"/>
      <c r="AE309"/>
      <c r="AG309" s="20" t="s">
        <v>1574</v>
      </c>
    </row>
    <row r="310" spans="2:33" x14ac:dyDescent="0.25">
      <c r="B310" s="27" t="s">
        <v>811</v>
      </c>
      <c r="C310" s="27" t="s">
        <v>812</v>
      </c>
      <c r="D310" s="13" t="str">
        <f t="shared" si="14"/>
        <v>Deemed</v>
      </c>
      <c r="E310" s="29" t="s">
        <v>1</v>
      </c>
      <c r="F310" s="30" t="s">
        <v>1199</v>
      </c>
      <c r="G310" s="49"/>
      <c r="H310" s="49"/>
      <c r="I310" s="49"/>
      <c r="J310" s="32">
        <v>89.1</v>
      </c>
      <c r="K310" s="33">
        <v>-0.23100000000000001</v>
      </c>
      <c r="L310" s="34">
        <v>15</v>
      </c>
      <c r="M310" s="39">
        <v>0.89</v>
      </c>
      <c r="N310" s="36"/>
      <c r="O310" s="37">
        <v>0.91</v>
      </c>
      <c r="P310" s="37"/>
      <c r="Q310" s="37"/>
      <c r="S310" s="14" t="str">
        <f t="shared" si="15"/>
        <v>Com-Lighting-InGen_T12-96in-123w-A_T8-96in-109w_T8-96in-98w</v>
      </c>
      <c r="T310" s="1"/>
      <c r="U310" s="49"/>
      <c r="V310" s="49"/>
      <c r="W310" s="14" t="s">
        <v>1251</v>
      </c>
      <c r="Y310" s="1">
        <f t="shared" si="18"/>
        <v>457</v>
      </c>
      <c r="AB310"/>
      <c r="AC310"/>
      <c r="AD310"/>
      <c r="AE310"/>
      <c r="AG310" s="20" t="s">
        <v>1575</v>
      </c>
    </row>
    <row r="311" spans="2:33" x14ac:dyDescent="0.25">
      <c r="B311" s="27" t="s">
        <v>813</v>
      </c>
      <c r="C311" s="27" t="s">
        <v>606</v>
      </c>
      <c r="D311" s="13" t="str">
        <f t="shared" si="14"/>
        <v>Deemed</v>
      </c>
      <c r="E311" s="29" t="s">
        <v>1</v>
      </c>
      <c r="F311" s="30" t="s">
        <v>1199</v>
      </c>
      <c r="G311" s="49"/>
      <c r="H311" s="49"/>
      <c r="I311" s="49"/>
      <c r="J311" s="32">
        <v>467</v>
      </c>
      <c r="K311" s="33">
        <v>-1.21</v>
      </c>
      <c r="L311" s="34">
        <v>15</v>
      </c>
      <c r="M311" s="39">
        <v>0.89</v>
      </c>
      <c r="N311" s="36"/>
      <c r="O311" s="37">
        <v>0.97</v>
      </c>
      <c r="P311" s="37"/>
      <c r="Q311" s="37"/>
      <c r="S311" s="14" t="str">
        <f t="shared" si="15"/>
        <v>Com-Lighting-InGen_MV-455w_PSMH-365w_T5-46in-234w</v>
      </c>
      <c r="T311" s="1"/>
      <c r="U311" s="49"/>
      <c r="V311" s="49"/>
      <c r="W311" s="14" t="s">
        <v>1251</v>
      </c>
      <c r="Y311" s="1">
        <f t="shared" si="18"/>
        <v>293</v>
      </c>
      <c r="AB311"/>
      <c r="AC311"/>
      <c r="AD311"/>
      <c r="AE311"/>
      <c r="AG311" s="20" t="s">
        <v>1576</v>
      </c>
    </row>
    <row r="312" spans="2:33" x14ac:dyDescent="0.25">
      <c r="B312" s="27" t="s">
        <v>814</v>
      </c>
      <c r="C312" s="27" t="s">
        <v>815</v>
      </c>
      <c r="D312" s="13" t="str">
        <f t="shared" si="14"/>
        <v>Deemed</v>
      </c>
      <c r="E312" s="29" t="s">
        <v>1</v>
      </c>
      <c r="F312" s="30" t="s">
        <v>1199</v>
      </c>
      <c r="G312" s="49"/>
      <c r="H312" s="49"/>
      <c r="I312" s="49"/>
      <c r="J312" s="32">
        <v>374</v>
      </c>
      <c r="K312" s="33">
        <v>-0.96899999999999997</v>
      </c>
      <c r="L312" s="34">
        <v>15</v>
      </c>
      <c r="M312" s="39">
        <v>0.89</v>
      </c>
      <c r="N312" s="36"/>
      <c r="O312" s="37">
        <v>0.97</v>
      </c>
      <c r="P312" s="37"/>
      <c r="Q312" s="37"/>
      <c r="S312" s="14" t="str">
        <f t="shared" si="15"/>
        <v>Com-Lighting-InGen_PSMH-456w_PSMH-456w_T5-46in-351w</v>
      </c>
      <c r="T312" s="1"/>
      <c r="U312" s="49"/>
      <c r="V312" s="49"/>
      <c r="W312" s="14" t="s">
        <v>1251</v>
      </c>
      <c r="Y312" s="1">
        <f t="shared" si="18"/>
        <v>290</v>
      </c>
      <c r="AB312"/>
      <c r="AC312"/>
      <c r="AD312"/>
      <c r="AE312"/>
      <c r="AG312" s="20" t="s">
        <v>1577</v>
      </c>
    </row>
    <row r="313" spans="2:33" x14ac:dyDescent="0.25">
      <c r="B313" s="27" t="s">
        <v>270</v>
      </c>
      <c r="C313" s="27" t="s">
        <v>271</v>
      </c>
      <c r="D313" s="13" t="str">
        <f t="shared" si="14"/>
        <v>Deemed</v>
      </c>
      <c r="E313" s="29" t="s">
        <v>0</v>
      </c>
      <c r="F313" s="30" t="s">
        <v>1204</v>
      </c>
      <c r="G313" s="40"/>
      <c r="H313" s="42"/>
      <c r="I313" s="42"/>
      <c r="J313" s="32">
        <v>311</v>
      </c>
      <c r="K313" s="33">
        <v>0</v>
      </c>
      <c r="L313" s="34">
        <v>13</v>
      </c>
      <c r="M313" s="39">
        <v>0.55000000000000004</v>
      </c>
      <c r="N313" s="36"/>
      <c r="O313" s="37"/>
      <c r="P313" s="37"/>
      <c r="Q313" s="37"/>
      <c r="S313" s="14" t="str">
        <f t="shared" si="15"/>
        <v>RE-WtrHt-SmlStrg-Elec-lte12kW-40G-0p94EF</v>
      </c>
      <c r="T313" s="1"/>
      <c r="U313" s="14" t="str">
        <f t="shared" ref="U313:U324" si="19">IF(ISBLANK(W313),IF(ISBLANK(S313),"",S313),"")</f>
        <v/>
      </c>
      <c r="V313" s="45"/>
      <c r="W313" s="14" t="s">
        <v>1251</v>
      </c>
      <c r="Y313" s="1">
        <f>MATCH(S313,$AG$4:$AG$850,0)</f>
        <v>239</v>
      </c>
      <c r="AB313"/>
      <c r="AC313"/>
      <c r="AD313"/>
      <c r="AE313"/>
      <c r="AG313" s="20" t="s">
        <v>1578</v>
      </c>
    </row>
    <row r="314" spans="2:33" x14ac:dyDescent="0.25">
      <c r="B314" s="27" t="s">
        <v>274</v>
      </c>
      <c r="C314" s="27" t="s">
        <v>275</v>
      </c>
      <c r="D314" s="13" t="str">
        <f t="shared" si="14"/>
        <v>Deemed</v>
      </c>
      <c r="E314" s="29" t="s">
        <v>0</v>
      </c>
      <c r="F314" s="30" t="s">
        <v>1208</v>
      </c>
      <c r="G314" s="40"/>
      <c r="H314" s="42"/>
      <c r="I314" s="42"/>
      <c r="J314" s="32">
        <v>82.5</v>
      </c>
      <c r="K314" s="33">
        <v>-1.9</v>
      </c>
      <c r="L314" s="34">
        <v>14</v>
      </c>
      <c r="M314" s="39">
        <v>0.53</v>
      </c>
      <c r="N314" s="36"/>
      <c r="O314" s="37"/>
      <c r="P314" s="37"/>
      <c r="Q314" s="37"/>
      <c r="S314" s="14" t="str">
        <f t="shared" si="15"/>
        <v>RE-Appl-ESRefg-SMMed-703kWh-528kWh</v>
      </c>
      <c r="T314" s="1"/>
      <c r="U314" s="14" t="str">
        <f t="shared" si="19"/>
        <v/>
      </c>
      <c r="V314" s="45"/>
      <c r="W314" s="14" t="s">
        <v>1251</v>
      </c>
      <c r="Y314" s="1">
        <f>MATCH(S314,$AG$4:$AG$850,0)</f>
        <v>154</v>
      </c>
      <c r="AB314"/>
      <c r="AC314"/>
      <c r="AD314"/>
      <c r="AE314"/>
      <c r="AG314" s="20" t="s">
        <v>1579</v>
      </c>
    </row>
    <row r="315" spans="2:33" x14ac:dyDescent="0.25">
      <c r="B315" s="27" t="s">
        <v>276</v>
      </c>
      <c r="C315" s="27" t="s">
        <v>267</v>
      </c>
      <c r="D315" s="13" t="str">
        <f t="shared" si="14"/>
        <v>Deemed</v>
      </c>
      <c r="E315" s="29" t="s">
        <v>0</v>
      </c>
      <c r="F315" s="30" t="s">
        <v>1204</v>
      </c>
      <c r="G315" s="40"/>
      <c r="H315" s="42"/>
      <c r="I315" s="42"/>
      <c r="J315" s="32">
        <v>0</v>
      </c>
      <c r="K315" s="33">
        <v>23.3</v>
      </c>
      <c r="L315" s="34">
        <v>11</v>
      </c>
      <c r="M315" s="39">
        <v>0.23</v>
      </c>
      <c r="N315" s="36"/>
      <c r="O315" s="37"/>
      <c r="P315" s="37"/>
      <c r="Q315" s="37"/>
      <c r="S315" s="14" t="str">
        <f t="shared" si="15"/>
        <v>RG-WtrHt-SmlStrg-Gas-lte75kBtuh-40G-0p67EF</v>
      </c>
      <c r="T315" s="1"/>
      <c r="U315" s="14" t="str">
        <f t="shared" si="19"/>
        <v/>
      </c>
      <c r="V315" s="45"/>
      <c r="W315" s="14" t="s">
        <v>1251</v>
      </c>
      <c r="Y315" s="1">
        <f>MATCH(S315,$AG$4:$AG$850,0)</f>
        <v>226</v>
      </c>
      <c r="AB315"/>
      <c r="AC315"/>
      <c r="AD315"/>
      <c r="AE315"/>
      <c r="AG315" s="20" t="s">
        <v>1186</v>
      </c>
    </row>
    <row r="316" spans="2:33" x14ac:dyDescent="0.25">
      <c r="B316" s="27" t="s">
        <v>277</v>
      </c>
      <c r="C316" s="27" t="s">
        <v>278</v>
      </c>
      <c r="D316" s="13" t="str">
        <f t="shared" si="14"/>
        <v>Deemed</v>
      </c>
      <c r="E316" s="29" t="s">
        <v>0</v>
      </c>
      <c r="F316" s="30" t="s">
        <v>1204</v>
      </c>
      <c r="G316" s="40"/>
      <c r="H316" s="42"/>
      <c r="I316" s="42"/>
      <c r="J316" s="32">
        <v>-28.7</v>
      </c>
      <c r="K316" s="33">
        <v>10</v>
      </c>
      <c r="L316" s="34">
        <v>11</v>
      </c>
      <c r="M316" s="39">
        <v>0.31</v>
      </c>
      <c r="N316" s="36"/>
      <c r="O316" s="37"/>
      <c r="P316" s="37"/>
      <c r="Q316" s="37"/>
      <c r="S316" s="14" t="str">
        <f t="shared" si="15"/>
        <v>ClothesWasher-med-gasDHW-gasCDryer-2p0mef-224</v>
      </c>
      <c r="T316" s="1"/>
      <c r="U316" s="14" t="str">
        <f t="shared" si="19"/>
        <v/>
      </c>
      <c r="V316" s="45"/>
      <c r="W316" s="14" t="s">
        <v>1251</v>
      </c>
      <c r="Y316" s="1">
        <f>MATCH(S316,$AG$4:$AG$819,0)</f>
        <v>135</v>
      </c>
      <c r="AB316"/>
      <c r="AC316"/>
      <c r="AD316"/>
      <c r="AE316"/>
      <c r="AG316" s="20" t="s">
        <v>1580</v>
      </c>
    </row>
    <row r="317" spans="2:33" x14ac:dyDescent="0.25">
      <c r="B317" s="27" t="s">
        <v>279</v>
      </c>
      <c r="C317" s="27" t="s">
        <v>255</v>
      </c>
      <c r="D317" s="13" t="str">
        <f t="shared" si="14"/>
        <v>Deemed</v>
      </c>
      <c r="E317" s="29" t="s">
        <v>0</v>
      </c>
      <c r="F317" s="30" t="s">
        <v>1204</v>
      </c>
      <c r="G317" s="40"/>
      <c r="H317" s="42"/>
      <c r="I317" s="42"/>
      <c r="J317" s="32">
        <v>0</v>
      </c>
      <c r="K317" s="33">
        <v>9.5744500000000006</v>
      </c>
      <c r="L317" s="34">
        <v>11</v>
      </c>
      <c r="M317" s="39">
        <v>0.23</v>
      </c>
      <c r="N317" s="36"/>
      <c r="O317" s="37"/>
      <c r="P317" s="37"/>
      <c r="Q317" s="37"/>
      <c r="S317" s="14" t="str">
        <f t="shared" si="15"/>
        <v>RG-WtrHt-SmlStrg-Gas-lte75kBtuh-40G-0p62EF</v>
      </c>
      <c r="T317" s="1"/>
      <c r="U317" s="14" t="str">
        <f t="shared" si="19"/>
        <v/>
      </c>
      <c r="V317" s="45"/>
      <c r="W317" s="14" t="s">
        <v>1251</v>
      </c>
      <c r="Y317" s="1">
        <f t="shared" ref="Y317:Y327" si="20">MATCH(S317,$AG$4:$AG$850,0)</f>
        <v>225</v>
      </c>
      <c r="AB317"/>
      <c r="AC317"/>
      <c r="AD317"/>
      <c r="AE317"/>
      <c r="AG317" s="20" t="s">
        <v>1581</v>
      </c>
    </row>
    <row r="318" spans="2:33" x14ac:dyDescent="0.25">
      <c r="B318" s="27" t="s">
        <v>333</v>
      </c>
      <c r="C318" s="27" t="s">
        <v>334</v>
      </c>
      <c r="D318" s="13" t="str">
        <f t="shared" si="14"/>
        <v>Deemed</v>
      </c>
      <c r="E318" s="29" t="s">
        <v>0</v>
      </c>
      <c r="F318" s="30" t="s">
        <v>1201</v>
      </c>
      <c r="G318" s="40"/>
      <c r="H318" s="42"/>
      <c r="I318" s="42"/>
      <c r="J318" s="32">
        <v>19.3</v>
      </c>
      <c r="K318" s="33">
        <v>-0.33700000000000002</v>
      </c>
      <c r="L318" s="34">
        <v>5.3</v>
      </c>
      <c r="M318" s="39">
        <v>0.85</v>
      </c>
      <c r="N318" s="36"/>
      <c r="O318" s="37"/>
      <c r="P318" s="37"/>
      <c r="Q318" s="37"/>
      <c r="S318" s="14" t="str">
        <f t="shared" si="15"/>
        <v>Res-Lighting-InGen_CFLratio0347_CFLscw-14w</v>
      </c>
      <c r="T318" s="1"/>
      <c r="U318" s="14" t="str">
        <f t="shared" si="19"/>
        <v/>
      </c>
      <c r="V318" s="45"/>
      <c r="W318" s="14" t="s">
        <v>1251</v>
      </c>
      <c r="Y318" s="1">
        <f t="shared" si="20"/>
        <v>552</v>
      </c>
      <c r="AB318"/>
      <c r="AC318"/>
      <c r="AD318"/>
      <c r="AE318"/>
      <c r="AG318" s="20" t="s">
        <v>1582</v>
      </c>
    </row>
    <row r="319" spans="2:33" x14ac:dyDescent="0.25">
      <c r="B319" s="27" t="s">
        <v>335</v>
      </c>
      <c r="C319" s="27" t="s">
        <v>336</v>
      </c>
      <c r="D319" s="13" t="str">
        <f t="shared" si="14"/>
        <v>Deemed</v>
      </c>
      <c r="E319" s="29" t="s">
        <v>0</v>
      </c>
      <c r="F319" s="30" t="s">
        <v>1201</v>
      </c>
      <c r="G319" s="40"/>
      <c r="H319" s="42"/>
      <c r="I319" s="42"/>
      <c r="J319" s="32">
        <v>37.330655999999998</v>
      </c>
      <c r="K319" s="33">
        <v>-0.73010832000000003</v>
      </c>
      <c r="L319" s="34">
        <v>5.3</v>
      </c>
      <c r="M319" s="39">
        <v>0.85</v>
      </c>
      <c r="N319" s="36"/>
      <c r="O319" s="37"/>
      <c r="P319" s="37"/>
      <c r="Q319" s="37"/>
      <c r="S319" s="14" t="str">
        <f t="shared" si="15"/>
        <v>Res-Lighting-InGen_CFLratio0347_CFLscw-19w</v>
      </c>
      <c r="T319" s="1"/>
      <c r="U319" s="14" t="str">
        <f t="shared" si="19"/>
        <v/>
      </c>
      <c r="V319" s="45"/>
      <c r="W319" s="14" t="s">
        <v>1251</v>
      </c>
      <c r="Y319" s="1">
        <f t="shared" si="20"/>
        <v>557</v>
      </c>
      <c r="AB319"/>
      <c r="AC319"/>
      <c r="AD319"/>
      <c r="AE319"/>
      <c r="AG319" s="20" t="s">
        <v>1583</v>
      </c>
    </row>
    <row r="320" spans="2:33" x14ac:dyDescent="0.25">
      <c r="B320" s="27" t="s">
        <v>337</v>
      </c>
      <c r="C320" s="27" t="s">
        <v>338</v>
      </c>
      <c r="D320" s="13" t="str">
        <f t="shared" si="14"/>
        <v>Deemed</v>
      </c>
      <c r="E320" s="29" t="s">
        <v>0</v>
      </c>
      <c r="F320" s="30" t="s">
        <v>1201</v>
      </c>
      <c r="G320" s="40"/>
      <c r="H320" s="42"/>
      <c r="I320" s="42"/>
      <c r="J320" s="32">
        <v>31.7</v>
      </c>
      <c r="K320" s="33">
        <v>-0.55300000000000005</v>
      </c>
      <c r="L320" s="34">
        <v>5.3</v>
      </c>
      <c r="M320" s="39">
        <v>0.85</v>
      </c>
      <c r="N320" s="36"/>
      <c r="O320" s="37"/>
      <c r="P320" s="37"/>
      <c r="Q320" s="37"/>
      <c r="S320" s="14" t="str">
        <f t="shared" si="15"/>
        <v>Res-Lighting-InGen_CFLratio0347_CFLscw-23w</v>
      </c>
      <c r="T320" s="1"/>
      <c r="U320" s="14" t="str">
        <f t="shared" si="19"/>
        <v/>
      </c>
      <c r="V320" s="45"/>
      <c r="W320" s="14" t="s">
        <v>1251</v>
      </c>
      <c r="Y320" s="1">
        <f t="shared" si="20"/>
        <v>561</v>
      </c>
      <c r="AB320"/>
      <c r="AC320"/>
      <c r="AD320"/>
      <c r="AE320"/>
      <c r="AG320" s="20" t="s">
        <v>1584</v>
      </c>
    </row>
    <row r="321" spans="2:33" x14ac:dyDescent="0.25">
      <c r="B321" s="27" t="s">
        <v>339</v>
      </c>
      <c r="C321" s="27" t="s">
        <v>340</v>
      </c>
      <c r="D321" s="13" t="str">
        <f t="shared" si="14"/>
        <v>Deemed</v>
      </c>
      <c r="E321" s="29" t="s">
        <v>0</v>
      </c>
      <c r="F321" s="30" t="s">
        <v>1201</v>
      </c>
      <c r="G321" s="40"/>
      <c r="H321" s="42"/>
      <c r="I321" s="42"/>
      <c r="J321" s="32">
        <v>25.4</v>
      </c>
      <c r="K321" s="33">
        <v>-0.443</v>
      </c>
      <c r="L321" s="34">
        <v>15</v>
      </c>
      <c r="M321" s="39">
        <v>0.85</v>
      </c>
      <c r="N321" s="36"/>
      <c r="O321" s="37"/>
      <c r="P321" s="37"/>
      <c r="Q321" s="37"/>
      <c r="S321" s="14" t="str">
        <f t="shared" si="15"/>
        <v>Res-Lighting-InGen_CFLratio0353_CFLfixt-18W</v>
      </c>
      <c r="T321" s="1"/>
      <c r="U321" s="14" t="str">
        <f t="shared" si="19"/>
        <v/>
      </c>
      <c r="V321" s="45"/>
      <c r="W321" s="14" t="s">
        <v>1251</v>
      </c>
      <c r="Y321" s="1">
        <f t="shared" si="20"/>
        <v>620</v>
      </c>
      <c r="AB321"/>
      <c r="AC321"/>
      <c r="AD321"/>
      <c r="AE321"/>
      <c r="AG321" s="20" t="s">
        <v>1585</v>
      </c>
    </row>
    <row r="322" spans="2:33" x14ac:dyDescent="0.25">
      <c r="B322" s="27" t="s">
        <v>341</v>
      </c>
      <c r="C322" s="27" t="s">
        <v>342</v>
      </c>
      <c r="D322" s="13" t="str">
        <f t="shared" si="14"/>
        <v>Deemed</v>
      </c>
      <c r="E322" s="29" t="s">
        <v>0</v>
      </c>
      <c r="F322" s="30" t="s">
        <v>1201</v>
      </c>
      <c r="G322" s="40"/>
      <c r="H322" s="42"/>
      <c r="I322" s="42"/>
      <c r="J322" s="32">
        <v>70.731716000000006</v>
      </c>
      <c r="K322" s="33">
        <v>-1.3833671999999999</v>
      </c>
      <c r="L322" s="34">
        <v>15</v>
      </c>
      <c r="M322" s="39">
        <v>0.85</v>
      </c>
      <c r="N322" s="36"/>
      <c r="O322" s="37"/>
      <c r="P322" s="37"/>
      <c r="Q322" s="37"/>
      <c r="S322" s="14" t="str">
        <f t="shared" si="15"/>
        <v>Res-Lighting-InGen_CFLratio0353_CFLfixt-36W</v>
      </c>
      <c r="T322" s="1"/>
      <c r="U322" s="14" t="str">
        <f t="shared" si="19"/>
        <v/>
      </c>
      <c r="V322" s="45"/>
      <c r="W322" s="14" t="s">
        <v>1251</v>
      </c>
      <c r="Y322" s="1">
        <f t="shared" si="20"/>
        <v>630</v>
      </c>
      <c r="AB322"/>
      <c r="AC322"/>
      <c r="AD322"/>
      <c r="AE322"/>
      <c r="AG322" s="20" t="s">
        <v>1586</v>
      </c>
    </row>
    <row r="323" spans="2:33" x14ac:dyDescent="0.25">
      <c r="B323" s="27" t="s">
        <v>343</v>
      </c>
      <c r="C323" s="27" t="s">
        <v>344</v>
      </c>
      <c r="D323" s="13" t="str">
        <f t="shared" si="14"/>
        <v>Deemed</v>
      </c>
      <c r="E323" s="29" t="s">
        <v>0</v>
      </c>
      <c r="F323" s="30" t="s">
        <v>1201</v>
      </c>
      <c r="G323" s="40"/>
      <c r="H323" s="42"/>
      <c r="I323" s="42"/>
      <c r="J323" s="32">
        <v>0</v>
      </c>
      <c r="K323" s="33">
        <v>0</v>
      </c>
      <c r="L323" s="34">
        <v>15</v>
      </c>
      <c r="M323" s="39">
        <v>0.85</v>
      </c>
      <c r="N323" s="36"/>
      <c r="O323" s="37"/>
      <c r="P323" s="37"/>
      <c r="Q323" s="37"/>
      <c r="S323" s="14" t="str">
        <f t="shared" si="15"/>
        <v>Res-Lighting-OutGen_CFLratio0407_CFLfixt-18W</v>
      </c>
      <c r="T323" s="1"/>
      <c r="U323" s="14" t="str">
        <f t="shared" si="19"/>
        <v/>
      </c>
      <c r="V323" s="45"/>
      <c r="W323" s="14" t="s">
        <v>1251</v>
      </c>
      <c r="Y323" s="1">
        <f t="shared" si="20"/>
        <v>685</v>
      </c>
      <c r="AB323"/>
      <c r="AC323"/>
      <c r="AD323"/>
      <c r="AE323"/>
      <c r="AG323" s="20" t="s">
        <v>794</v>
      </c>
    </row>
    <row r="324" spans="2:33" x14ac:dyDescent="0.25">
      <c r="B324" s="27" t="s">
        <v>268</v>
      </c>
      <c r="C324" s="27" t="s">
        <v>269</v>
      </c>
      <c r="D324" s="13" t="str">
        <f t="shared" ref="D324:D387" si="21">IF(OR(J324=1,J324=1000,K324=1,K324=1000),"Custom","Deemed")</f>
        <v>Deemed</v>
      </c>
      <c r="E324" s="29" t="s">
        <v>0</v>
      </c>
      <c r="F324" s="30" t="s">
        <v>1203</v>
      </c>
      <c r="G324" s="40"/>
      <c r="H324" s="42"/>
      <c r="I324" s="42"/>
      <c r="J324" s="32">
        <v>1.78E-2</v>
      </c>
      <c r="K324" s="33">
        <v>7.3000000000000001E-3</v>
      </c>
      <c r="L324" s="34">
        <v>20</v>
      </c>
      <c r="M324" s="39">
        <v>0.85</v>
      </c>
      <c r="N324" s="36"/>
      <c r="O324" s="37">
        <v>0.78200000000000003</v>
      </c>
      <c r="P324" s="37"/>
      <c r="Q324" s="37"/>
      <c r="S324" s="14" t="str">
        <f t="shared" ref="S324:S387" si="22">+C324</f>
        <v>RB-BS-CeilIns-VintR-AddR19</v>
      </c>
      <c r="T324" s="1"/>
      <c r="U324" s="14" t="str">
        <f t="shared" si="19"/>
        <v/>
      </c>
      <c r="V324" s="45"/>
      <c r="W324" s="14" t="s">
        <v>1251</v>
      </c>
      <c r="Y324" s="1">
        <f t="shared" si="20"/>
        <v>182</v>
      </c>
      <c r="AB324"/>
      <c r="AC324"/>
      <c r="AD324"/>
      <c r="AE324"/>
      <c r="AG324" s="20" t="s">
        <v>1587</v>
      </c>
    </row>
    <row r="325" spans="2:33" x14ac:dyDescent="0.25">
      <c r="B325" s="27" t="s">
        <v>866</v>
      </c>
      <c r="C325" s="27" t="s">
        <v>514</v>
      </c>
      <c r="D325" s="13" t="str">
        <f t="shared" si="21"/>
        <v>Deemed</v>
      </c>
      <c r="E325" s="29" t="s">
        <v>1</v>
      </c>
      <c r="F325" s="30" t="s">
        <v>1218</v>
      </c>
      <c r="J325" s="32">
        <v>1.4500000000000001E-2</v>
      </c>
      <c r="K325" s="33">
        <v>0.438</v>
      </c>
      <c r="L325" s="34">
        <v>15</v>
      </c>
      <c r="M325" s="39">
        <v>0.6</v>
      </c>
      <c r="N325" s="36"/>
      <c r="O325" s="37"/>
      <c r="P325" s="37"/>
      <c r="Q325" s="37"/>
      <c r="S325" s="14" t="str">
        <f t="shared" si="22"/>
        <v>NG-WtrHt-SmlStrg-Gas-lte75kBtuh-50G-0p62EF</v>
      </c>
      <c r="T325" s="1"/>
      <c r="W325" s="14" t="s">
        <v>1251</v>
      </c>
      <c r="Y325" s="1">
        <f t="shared" si="20"/>
        <v>84</v>
      </c>
      <c r="AB325"/>
      <c r="AC325"/>
      <c r="AD325"/>
      <c r="AE325"/>
      <c r="AG325" s="20" t="s">
        <v>1588</v>
      </c>
    </row>
    <row r="326" spans="2:33" x14ac:dyDescent="0.25">
      <c r="B326" s="27" t="s">
        <v>868</v>
      </c>
      <c r="C326" s="27" t="s">
        <v>519</v>
      </c>
      <c r="D326" s="13" t="str">
        <f t="shared" si="21"/>
        <v>Deemed</v>
      </c>
      <c r="E326" s="29" t="s">
        <v>1</v>
      </c>
      <c r="F326" s="30" t="s">
        <v>1218</v>
      </c>
      <c r="J326" s="32">
        <v>5.8900000000000001E-2</v>
      </c>
      <c r="K326" s="33">
        <v>2.06</v>
      </c>
      <c r="L326" s="34">
        <v>20</v>
      </c>
      <c r="M326" s="39">
        <v>0.6</v>
      </c>
      <c r="N326" s="36"/>
      <c r="O326" s="37"/>
      <c r="P326" s="37"/>
      <c r="Q326" s="37"/>
      <c r="S326" s="14" t="str">
        <f t="shared" si="22"/>
        <v>NG-WtrHt-SmlInst-Gas-lte75kBtuh-lt2G-0p82EF</v>
      </c>
      <c r="T326" s="1"/>
      <c r="W326" s="14" t="s">
        <v>1251</v>
      </c>
      <c r="Y326" s="1">
        <f t="shared" si="20"/>
        <v>77</v>
      </c>
      <c r="AB326"/>
      <c r="AC326"/>
      <c r="AD326"/>
      <c r="AE326"/>
      <c r="AG326" s="20" t="s">
        <v>1589</v>
      </c>
    </row>
    <row r="327" spans="2:33" x14ac:dyDescent="0.25">
      <c r="B327" s="27" t="s">
        <v>869</v>
      </c>
      <c r="C327" s="27" t="s">
        <v>523</v>
      </c>
      <c r="D327" s="13" t="str">
        <f t="shared" si="21"/>
        <v>Deemed</v>
      </c>
      <c r="E327" s="29" t="s">
        <v>1</v>
      </c>
      <c r="F327" s="30" t="s">
        <v>1218</v>
      </c>
      <c r="J327" s="32">
        <v>2.4E-2</v>
      </c>
      <c r="K327" s="33">
        <v>1.39</v>
      </c>
      <c r="L327" s="34">
        <v>20</v>
      </c>
      <c r="M327" s="39">
        <v>0.6</v>
      </c>
      <c r="N327" s="36"/>
      <c r="O327" s="37"/>
      <c r="P327" s="37"/>
      <c r="Q327" s="37"/>
      <c r="S327" s="14" t="str">
        <f t="shared" si="22"/>
        <v>NG-WtrHt-LrgInst-Gas-gt200kBtuh-0p90Et</v>
      </c>
      <c r="T327" s="1"/>
      <c r="W327" s="14" t="s">
        <v>1251</v>
      </c>
      <c r="Y327" s="1">
        <f t="shared" si="20"/>
        <v>98</v>
      </c>
      <c r="AB327"/>
      <c r="AC327"/>
      <c r="AD327"/>
      <c r="AE327"/>
      <c r="AG327" s="20" t="s">
        <v>1590</v>
      </c>
    </row>
    <row r="328" spans="2:33" x14ac:dyDescent="0.25">
      <c r="B328" s="27" t="s">
        <v>874</v>
      </c>
      <c r="C328" s="27" t="s">
        <v>532</v>
      </c>
      <c r="D328" s="13" t="str">
        <f t="shared" si="21"/>
        <v>Deemed</v>
      </c>
      <c r="E328" s="29" t="s">
        <v>1</v>
      </c>
      <c r="F328" s="30" t="s">
        <v>1228</v>
      </c>
      <c r="J328" s="32">
        <v>12.44</v>
      </c>
      <c r="K328" s="33">
        <v>0</v>
      </c>
      <c r="L328" s="34">
        <v>10</v>
      </c>
      <c r="M328" s="39">
        <v>0.6</v>
      </c>
      <c r="N328" s="36"/>
      <c r="O328" s="37"/>
      <c r="P328" s="37"/>
      <c r="Q328" s="37"/>
      <c r="S328" s="14" t="str">
        <f t="shared" si="22"/>
        <v>D03-020</v>
      </c>
      <c r="T328" s="1"/>
      <c r="W328" s="14" t="s">
        <v>1251</v>
      </c>
      <c r="Y328" s="1">
        <f>MATCH(S328,$AG$4:$AG$819,0)</f>
        <v>739</v>
      </c>
      <c r="AB328"/>
      <c r="AC328"/>
      <c r="AD328"/>
      <c r="AE328"/>
      <c r="AG328" s="20" t="s">
        <v>1591</v>
      </c>
    </row>
    <row r="329" spans="2:33" x14ac:dyDescent="0.25">
      <c r="B329" s="27" t="s">
        <v>875</v>
      </c>
      <c r="C329" s="27" t="s">
        <v>532</v>
      </c>
      <c r="D329" s="13" t="str">
        <f t="shared" si="21"/>
        <v>Deemed</v>
      </c>
      <c r="E329" s="29" t="s">
        <v>1</v>
      </c>
      <c r="F329" s="30" t="s">
        <v>1228</v>
      </c>
      <c r="J329" s="32">
        <v>15.27</v>
      </c>
      <c r="K329" s="33">
        <v>0</v>
      </c>
      <c r="L329" s="34">
        <v>10</v>
      </c>
      <c r="M329" s="39">
        <v>0.6</v>
      </c>
      <c r="N329" s="36"/>
      <c r="O329" s="37"/>
      <c r="P329" s="37"/>
      <c r="Q329" s="37"/>
      <c r="S329" s="14" t="str">
        <f t="shared" si="22"/>
        <v>D03-020</v>
      </c>
      <c r="T329" s="1"/>
      <c r="W329" s="14" t="s">
        <v>1251</v>
      </c>
      <c r="Y329" s="1">
        <f>MATCH(S329,$AG$4:$AG$819,0)</f>
        <v>739</v>
      </c>
      <c r="AB329"/>
      <c r="AC329"/>
      <c r="AD329"/>
      <c r="AE329"/>
      <c r="AG329" s="20" t="s">
        <v>1592</v>
      </c>
    </row>
    <row r="330" spans="2:33" x14ac:dyDescent="0.25">
      <c r="B330" s="27" t="s">
        <v>876</v>
      </c>
      <c r="C330" s="27" t="s">
        <v>535</v>
      </c>
      <c r="D330" s="13" t="str">
        <f t="shared" si="21"/>
        <v>Deemed</v>
      </c>
      <c r="E330" s="29" t="s">
        <v>1</v>
      </c>
      <c r="F330" s="30" t="s">
        <v>1229</v>
      </c>
      <c r="J330" s="32">
        <v>753</v>
      </c>
      <c r="K330" s="33">
        <v>0</v>
      </c>
      <c r="L330" s="34">
        <v>15</v>
      </c>
      <c r="M330" s="39">
        <v>0.6</v>
      </c>
      <c r="N330" s="36"/>
      <c r="O330" s="37"/>
      <c r="P330" s="37"/>
      <c r="Q330" s="37"/>
      <c r="S330" s="14" t="str">
        <f t="shared" si="22"/>
        <v>D03-051</v>
      </c>
      <c r="T330" s="1"/>
      <c r="W330" s="14" t="s">
        <v>1251</v>
      </c>
      <c r="Y330" s="1" t="e">
        <f>MATCH(S330,$AG$4:$AG$819,0)</f>
        <v>#N/A</v>
      </c>
      <c r="AB330"/>
      <c r="AC330"/>
      <c r="AD330"/>
      <c r="AE330"/>
      <c r="AG330" s="20" t="s">
        <v>1593</v>
      </c>
    </row>
    <row r="331" spans="2:33" x14ac:dyDescent="0.25">
      <c r="B331" s="27" t="s">
        <v>879</v>
      </c>
      <c r="C331" s="27" t="s">
        <v>540</v>
      </c>
      <c r="D331" s="13" t="str">
        <f t="shared" si="21"/>
        <v>Deemed</v>
      </c>
      <c r="E331" s="29" t="s">
        <v>1</v>
      </c>
      <c r="F331" s="30" t="s">
        <v>1231</v>
      </c>
      <c r="J331" s="32">
        <v>323.8</v>
      </c>
      <c r="K331" s="33">
        <v>0</v>
      </c>
      <c r="L331" s="34">
        <v>6</v>
      </c>
      <c r="M331" s="39">
        <v>0.6</v>
      </c>
      <c r="N331" s="36"/>
      <c r="O331" s="37"/>
      <c r="P331" s="37"/>
      <c r="Q331" s="37"/>
      <c r="S331" s="14" t="str">
        <f t="shared" si="22"/>
        <v>DEER2005</v>
      </c>
      <c r="T331" s="1"/>
      <c r="V331" s="49" t="b">
        <v>1</v>
      </c>
      <c r="W331" s="14" t="s">
        <v>1251</v>
      </c>
      <c r="Y331" s="46" t="s">
        <v>1299</v>
      </c>
      <c r="Z331" s="46" t="s">
        <v>1300</v>
      </c>
      <c r="AA331" s="46" t="s">
        <v>1301</v>
      </c>
      <c r="AB331"/>
      <c r="AC331"/>
      <c r="AD331"/>
      <c r="AE331"/>
      <c r="AG331" s="20" t="s">
        <v>1594</v>
      </c>
    </row>
    <row r="332" spans="2:33" x14ac:dyDescent="0.25">
      <c r="B332" s="27" t="s">
        <v>882</v>
      </c>
      <c r="C332" s="27" t="s">
        <v>794</v>
      </c>
      <c r="D332" s="13" t="str">
        <f t="shared" si="21"/>
        <v>Deemed</v>
      </c>
      <c r="E332" s="29" t="s">
        <v>1</v>
      </c>
      <c r="F332" s="30" t="s">
        <v>1199</v>
      </c>
      <c r="G332" s="49"/>
      <c r="H332" s="49"/>
      <c r="I332" s="49"/>
      <c r="J332" s="32">
        <v>36.065338474979193</v>
      </c>
      <c r="K332" s="33">
        <v>-0.51940914281592421</v>
      </c>
      <c r="L332" s="34">
        <v>15</v>
      </c>
      <c r="M332" s="39">
        <v>0.7</v>
      </c>
      <c r="N332" s="36"/>
      <c r="O332" s="37"/>
      <c r="P332" s="37"/>
      <c r="Q332" s="37"/>
      <c r="S332" s="14" t="str">
        <f t="shared" si="22"/>
        <v>Com-Lighting-InGen_T12-48in-102w_T8-48in-93w-B_T8-48in-78w-B</v>
      </c>
      <c r="T332" s="1"/>
      <c r="U332" s="49"/>
      <c r="V332" s="49"/>
      <c r="W332" s="14" t="s">
        <v>1251</v>
      </c>
      <c r="Y332" s="1">
        <f>MATCH(S332,$AG$4:$AG$819,0)</f>
        <v>320</v>
      </c>
      <c r="AB332"/>
      <c r="AC332"/>
      <c r="AD332"/>
      <c r="AE332"/>
      <c r="AG332" s="20" t="s">
        <v>1595</v>
      </c>
    </row>
    <row r="333" spans="2:33" x14ac:dyDescent="0.25">
      <c r="B333" s="27" t="s">
        <v>886</v>
      </c>
      <c r="C333" s="27" t="s">
        <v>554</v>
      </c>
      <c r="D333" s="13" t="str">
        <f t="shared" si="21"/>
        <v>Deemed</v>
      </c>
      <c r="E333" s="29" t="s">
        <v>1</v>
      </c>
      <c r="F333" s="30" t="s">
        <v>1227</v>
      </c>
      <c r="G333" s="49"/>
      <c r="H333" s="49"/>
      <c r="I333" s="49"/>
      <c r="J333" s="32">
        <v>133</v>
      </c>
      <c r="K333" s="33">
        <v>-0.33200000000000002</v>
      </c>
      <c r="L333" s="34">
        <v>1.8</v>
      </c>
      <c r="M333" s="39">
        <v>0.53</v>
      </c>
      <c r="N333" s="36"/>
      <c r="O333" s="37">
        <v>0.83</v>
      </c>
      <c r="P333" s="37"/>
      <c r="Q333" s="37"/>
      <c r="S333" s="14" t="str">
        <f t="shared" si="22"/>
        <v>Com-Lighting-InGen_CFLratio0357_CFLscw-15w</v>
      </c>
      <c r="T333" s="1"/>
      <c r="U333" s="49"/>
      <c r="V333" s="49"/>
      <c r="W333" s="14" t="s">
        <v>1251</v>
      </c>
      <c r="Y333" s="1">
        <f>MATCH(S333,$AG$4:$AG$819,0)</f>
        <v>488</v>
      </c>
      <c r="AB333"/>
      <c r="AC333"/>
      <c r="AD333"/>
      <c r="AE333"/>
      <c r="AG333" s="20" t="s">
        <v>1596</v>
      </c>
    </row>
    <row r="334" spans="2:33" x14ac:dyDescent="0.25">
      <c r="B334" s="27" t="s">
        <v>889</v>
      </c>
      <c r="C334" s="27" t="s">
        <v>560</v>
      </c>
      <c r="D334" s="13" t="str">
        <f t="shared" si="21"/>
        <v>Deemed</v>
      </c>
      <c r="E334" s="29" t="s">
        <v>1</v>
      </c>
      <c r="F334" s="30" t="s">
        <v>1222</v>
      </c>
      <c r="G334" s="49"/>
      <c r="H334" s="49"/>
      <c r="I334" s="49"/>
      <c r="J334" s="32">
        <v>450.25150000000002</v>
      </c>
      <c r="K334" s="33">
        <v>-6.5126445000000003E-3</v>
      </c>
      <c r="L334" s="34">
        <v>15</v>
      </c>
      <c r="M334" s="39">
        <v>0.6</v>
      </c>
      <c r="N334" s="36"/>
      <c r="O334" s="37"/>
      <c r="P334" s="37"/>
      <c r="Q334" s="37"/>
      <c r="S334" s="14" t="str">
        <f t="shared" si="22"/>
        <v>CGro0775GEDFM, CGro0785GEDFM, CGro1075GEDFM &amp; CGro1085GEDFM</v>
      </c>
      <c r="T334" s="1"/>
      <c r="U334" s="49"/>
      <c r="V334" s="49" t="b">
        <v>1</v>
      </c>
      <c r="W334" s="14" t="s">
        <v>1251</v>
      </c>
      <c r="Y334" s="47" t="s">
        <v>1291</v>
      </c>
      <c r="AB334"/>
      <c r="AC334"/>
      <c r="AD334"/>
      <c r="AE334"/>
      <c r="AG334" s="20" t="s">
        <v>1597</v>
      </c>
    </row>
    <row r="335" spans="2:33" x14ac:dyDescent="0.25">
      <c r="B335" s="27" t="s">
        <v>891</v>
      </c>
      <c r="C335" s="27" t="s">
        <v>564</v>
      </c>
      <c r="D335" s="13" t="str">
        <f t="shared" si="21"/>
        <v>Deemed</v>
      </c>
      <c r="E335" s="29" t="s">
        <v>1</v>
      </c>
      <c r="F335" s="30" t="s">
        <v>1222</v>
      </c>
      <c r="J335" s="32">
        <v>100.68839</v>
      </c>
      <c r="K335" s="33">
        <v>18.901019999999999</v>
      </c>
      <c r="L335" s="34">
        <v>12</v>
      </c>
      <c r="M335" s="39">
        <v>0.6</v>
      </c>
      <c r="N335" s="36"/>
      <c r="O335" s="37"/>
      <c r="P335" s="37"/>
      <c r="Q335" s="37"/>
      <c r="S335" s="14" t="str">
        <f t="shared" si="22"/>
        <v>D03-206</v>
      </c>
      <c r="T335" s="1"/>
      <c r="W335" s="14" t="s">
        <v>1251</v>
      </c>
      <c r="Y335" s="1" t="e">
        <f>MATCH(S335,$AG$4:$AG$819,0)</f>
        <v>#N/A</v>
      </c>
      <c r="AB335"/>
      <c r="AC335"/>
      <c r="AD335"/>
      <c r="AE335"/>
      <c r="AG335" s="20" t="s">
        <v>1598</v>
      </c>
    </row>
    <row r="336" spans="2:33" x14ac:dyDescent="0.25">
      <c r="B336" s="27" t="s">
        <v>915</v>
      </c>
      <c r="C336" s="27" t="s">
        <v>606</v>
      </c>
      <c r="D336" s="13" t="str">
        <f t="shared" si="21"/>
        <v>Deemed</v>
      </c>
      <c r="E336" s="29" t="s">
        <v>1</v>
      </c>
      <c r="F336" s="30" t="s">
        <v>1216</v>
      </c>
      <c r="G336" s="49"/>
      <c r="H336" s="49"/>
      <c r="I336" s="49"/>
      <c r="J336" s="32">
        <v>787</v>
      </c>
      <c r="K336" s="33">
        <v>-2.04</v>
      </c>
      <c r="L336" s="34">
        <v>15</v>
      </c>
      <c r="M336" s="39">
        <v>0.7</v>
      </c>
      <c r="N336" s="36"/>
      <c r="O336" s="37"/>
      <c r="P336" s="37"/>
      <c r="Q336" s="37"/>
      <c r="S336" s="14" t="str">
        <f t="shared" si="22"/>
        <v>Com-Lighting-InGen_MV-455w_PSMH-365w_T5-46in-234w</v>
      </c>
      <c r="T336" s="1"/>
      <c r="U336" s="49"/>
      <c r="V336" s="49"/>
      <c r="W336" s="14" t="s">
        <v>1251</v>
      </c>
      <c r="Y336" s="1">
        <f>MATCH(S336,$AG$4:$AG$819,0)</f>
        <v>293</v>
      </c>
      <c r="AB336"/>
      <c r="AC336"/>
      <c r="AD336"/>
      <c r="AE336"/>
      <c r="AG336" s="20" t="s">
        <v>796</v>
      </c>
    </row>
    <row r="337" spans="2:33" x14ac:dyDescent="0.25">
      <c r="B337" s="27" t="s">
        <v>916</v>
      </c>
      <c r="C337" s="27" t="s">
        <v>608</v>
      </c>
      <c r="D337" s="13" t="str">
        <f t="shared" si="21"/>
        <v>Deemed</v>
      </c>
      <c r="E337" s="29" t="s">
        <v>1</v>
      </c>
      <c r="F337" s="30" t="s">
        <v>1216</v>
      </c>
      <c r="G337" s="49"/>
      <c r="H337" s="49"/>
      <c r="I337" s="49"/>
      <c r="J337" s="32">
        <v>1530</v>
      </c>
      <c r="K337" s="33">
        <v>-3.96</v>
      </c>
      <c r="L337" s="34">
        <v>15</v>
      </c>
      <c r="M337" s="39">
        <v>0.7</v>
      </c>
      <c r="N337" s="36"/>
      <c r="O337" s="37"/>
      <c r="P337" s="37"/>
      <c r="Q337" s="37"/>
      <c r="S337" s="14" t="str">
        <f t="shared" si="22"/>
        <v>Com-Lighting-InGen_MV-780w_PSMH-456w_T5-46in-351w</v>
      </c>
      <c r="T337" s="1"/>
      <c r="U337" s="49"/>
      <c r="V337" s="49"/>
      <c r="W337" s="14" t="s">
        <v>1251</v>
      </c>
      <c r="Y337" s="1">
        <f>MATCH(S337,$AG$4:$AG$819,0)</f>
        <v>295</v>
      </c>
      <c r="AB337"/>
      <c r="AC337"/>
      <c r="AD337"/>
      <c r="AE337"/>
      <c r="AG337" s="20" t="s">
        <v>1599</v>
      </c>
    </row>
    <row r="338" spans="2:33" x14ac:dyDescent="0.25">
      <c r="B338" s="27" t="s">
        <v>931</v>
      </c>
      <c r="C338" s="27" t="s">
        <v>560</v>
      </c>
      <c r="D338" s="13" t="str">
        <f t="shared" si="21"/>
        <v>Deemed</v>
      </c>
      <c r="E338" s="29" t="s">
        <v>1</v>
      </c>
      <c r="F338" s="30" t="s">
        <v>1222</v>
      </c>
      <c r="G338" s="49"/>
      <c r="H338" s="49"/>
      <c r="I338" s="49"/>
      <c r="J338" s="32">
        <v>349.10700000000003</v>
      </c>
      <c r="K338" s="33">
        <v>-0.34584861</v>
      </c>
      <c r="L338" s="34">
        <v>15</v>
      </c>
      <c r="M338" s="39">
        <v>0.6</v>
      </c>
      <c r="N338" s="36"/>
      <c r="O338" s="37"/>
      <c r="P338" s="37"/>
      <c r="Q338" s="37"/>
      <c r="S338" s="14" t="str">
        <f t="shared" si="22"/>
        <v>CGro0775GEDFM, CGro0785GEDFM, CGro1075GEDFM &amp; CGro1085GEDFM</v>
      </c>
      <c r="T338" s="1"/>
      <c r="U338" s="49"/>
      <c r="V338" s="49" t="b">
        <v>1</v>
      </c>
      <c r="W338" s="14" t="s">
        <v>1251</v>
      </c>
      <c r="Y338" s="47" t="s">
        <v>1291</v>
      </c>
      <c r="AB338"/>
      <c r="AC338"/>
      <c r="AD338"/>
      <c r="AE338"/>
      <c r="AG338" s="20" t="s">
        <v>1600</v>
      </c>
    </row>
    <row r="339" spans="2:33" x14ac:dyDescent="0.25">
      <c r="B339" s="27" t="s">
        <v>932</v>
      </c>
      <c r="C339" s="27" t="s">
        <v>560</v>
      </c>
      <c r="D339" s="13" t="str">
        <f t="shared" si="21"/>
        <v>Deemed</v>
      </c>
      <c r="E339" s="29" t="s">
        <v>1</v>
      </c>
      <c r="F339" s="30" t="s">
        <v>1222</v>
      </c>
      <c r="G339" s="49"/>
      <c r="H339" s="49"/>
      <c r="I339" s="49"/>
      <c r="J339" s="32">
        <v>349.10700000000003</v>
      </c>
      <c r="K339" s="33">
        <v>-0.34584861</v>
      </c>
      <c r="L339" s="34">
        <v>15</v>
      </c>
      <c r="M339" s="39">
        <v>0.6</v>
      </c>
      <c r="N339" s="36"/>
      <c r="O339" s="37"/>
      <c r="P339" s="37"/>
      <c r="Q339" s="37"/>
      <c r="S339" s="14" t="str">
        <f t="shared" si="22"/>
        <v>CGro0775GEDFM, CGro0785GEDFM, CGro1075GEDFM &amp; CGro1085GEDFM</v>
      </c>
      <c r="T339" s="1"/>
      <c r="U339" s="49"/>
      <c r="V339" s="49" t="b">
        <v>1</v>
      </c>
      <c r="W339" s="14" t="s">
        <v>1251</v>
      </c>
      <c r="Y339" s="47" t="s">
        <v>1291</v>
      </c>
      <c r="AB339"/>
      <c r="AC339"/>
      <c r="AD339"/>
      <c r="AE339"/>
      <c r="AG339" s="20" t="s">
        <v>1188</v>
      </c>
    </row>
    <row r="340" spans="2:33" x14ac:dyDescent="0.25">
      <c r="B340" s="27" t="s">
        <v>934</v>
      </c>
      <c r="C340" s="27" t="s">
        <v>560</v>
      </c>
      <c r="D340" s="13" t="str">
        <f t="shared" si="21"/>
        <v>Deemed</v>
      </c>
      <c r="E340" s="29" t="s">
        <v>1</v>
      </c>
      <c r="F340" s="30" t="s">
        <v>1222</v>
      </c>
      <c r="G340" s="49"/>
      <c r="H340" s="49"/>
      <c r="I340" s="49"/>
      <c r="J340" s="32">
        <v>604.32839999999999</v>
      </c>
      <c r="K340" s="33">
        <v>-8.8760404999999997E-3</v>
      </c>
      <c r="L340" s="34">
        <v>16</v>
      </c>
      <c r="M340" s="39">
        <v>0.6</v>
      </c>
      <c r="N340" s="36"/>
      <c r="O340" s="37"/>
      <c r="P340" s="37"/>
      <c r="Q340" s="37"/>
      <c r="S340" s="14" t="str">
        <f t="shared" si="22"/>
        <v>CGro0775GEDFM, CGro0785GEDFM, CGro1075GEDFM &amp; CGro1085GEDFM</v>
      </c>
      <c r="T340" s="1"/>
      <c r="U340" s="49"/>
      <c r="V340" s="49" t="b">
        <v>1</v>
      </c>
      <c r="W340" s="14" t="s">
        <v>1251</v>
      </c>
      <c r="Y340" s="47" t="s">
        <v>1291</v>
      </c>
      <c r="AB340"/>
      <c r="AC340"/>
      <c r="AD340"/>
      <c r="AE340"/>
      <c r="AG340" s="20" t="s">
        <v>1601</v>
      </c>
    </row>
    <row r="341" spans="2:33" x14ac:dyDescent="0.25">
      <c r="B341" s="27" t="s">
        <v>945</v>
      </c>
      <c r="C341" s="27" t="s">
        <v>665</v>
      </c>
      <c r="D341" s="13" t="str">
        <f t="shared" si="21"/>
        <v>Deemed</v>
      </c>
      <c r="E341" s="29" t="s">
        <v>1239</v>
      </c>
      <c r="F341" s="30"/>
      <c r="J341" s="32">
        <v>0</v>
      </c>
      <c r="K341" s="33">
        <v>0.32</v>
      </c>
      <c r="L341" s="34">
        <v>5</v>
      </c>
      <c r="M341" s="39">
        <v>0.63</v>
      </c>
      <c r="N341" s="36"/>
      <c r="O341" s="37"/>
      <c r="P341" s="37"/>
      <c r="Q341" s="37"/>
      <c r="S341" s="14" t="str">
        <f t="shared" si="22"/>
        <v>Grnhs-Shell-Tcurt_to_LIR_Tcurt</v>
      </c>
      <c r="T341" s="1"/>
      <c r="W341" s="14" t="s">
        <v>1251</v>
      </c>
      <c r="Y341" s="1">
        <f>MATCH(S341,$AG$4:$AG$850,0)</f>
        <v>248</v>
      </c>
      <c r="Z341" s="20"/>
      <c r="AA341" s="20"/>
      <c r="AB341"/>
      <c r="AC341"/>
      <c r="AD341"/>
      <c r="AE341"/>
      <c r="AG341" s="20" t="s">
        <v>1602</v>
      </c>
    </row>
    <row r="342" spans="2:33" x14ac:dyDescent="0.25">
      <c r="B342" s="27" t="s">
        <v>946</v>
      </c>
      <c r="C342" s="27" t="s">
        <v>667</v>
      </c>
      <c r="D342" s="13" t="str">
        <f t="shared" si="21"/>
        <v>Deemed</v>
      </c>
      <c r="E342" s="29" t="s">
        <v>1239</v>
      </c>
      <c r="F342" s="30"/>
      <c r="J342" s="32">
        <v>0</v>
      </c>
      <c r="K342" s="33">
        <v>4.9000000000000002E-2</v>
      </c>
      <c r="L342" s="34">
        <v>5</v>
      </c>
      <c r="M342" s="39">
        <v>0.46</v>
      </c>
      <c r="N342" s="36"/>
      <c r="O342" s="37"/>
      <c r="P342" s="37"/>
      <c r="Q342" s="37"/>
      <c r="S342" s="14" t="str">
        <f t="shared" si="22"/>
        <v>Grnhs-Shell-ThermCurt</v>
      </c>
      <c r="T342" s="1"/>
      <c r="W342" s="14" t="s">
        <v>1251</v>
      </c>
      <c r="Y342" s="1">
        <f>MATCH(S342,$AG$4:$AG$850,0)</f>
        <v>246</v>
      </c>
      <c r="Z342" s="20"/>
      <c r="AA342" s="20"/>
      <c r="AB342"/>
      <c r="AC342"/>
      <c r="AD342"/>
      <c r="AE342"/>
      <c r="AG342" s="20" t="s">
        <v>1603</v>
      </c>
    </row>
    <row r="343" spans="2:33" x14ac:dyDescent="0.25">
      <c r="B343" s="27" t="s">
        <v>995</v>
      </c>
      <c r="C343" s="27" t="s">
        <v>514</v>
      </c>
      <c r="D343" s="13" t="str">
        <f t="shared" si="21"/>
        <v>Deemed</v>
      </c>
      <c r="E343" s="29" t="s">
        <v>1</v>
      </c>
      <c r="F343" s="30" t="s">
        <v>1218</v>
      </c>
      <c r="J343" s="32">
        <v>1.4500000000000001E-2</v>
      </c>
      <c r="K343" s="33">
        <v>0.438</v>
      </c>
      <c r="L343" s="34">
        <v>15</v>
      </c>
      <c r="M343" s="39">
        <v>0.6</v>
      </c>
      <c r="N343" s="36"/>
      <c r="O343" s="37"/>
      <c r="P343" s="37"/>
      <c r="Q343" s="37"/>
      <c r="S343" s="14" t="str">
        <f t="shared" si="22"/>
        <v>NG-WtrHt-SmlStrg-Gas-lte75kBtuh-50G-0p62EF</v>
      </c>
      <c r="T343" s="1"/>
      <c r="W343" s="14" t="s">
        <v>1251</v>
      </c>
      <c r="Y343" s="1">
        <f>MATCH(S343,$AG$4:$AG$850,0)</f>
        <v>84</v>
      </c>
      <c r="AB343"/>
      <c r="AC343"/>
      <c r="AD343"/>
      <c r="AE343"/>
      <c r="AG343" s="20" t="s">
        <v>1604</v>
      </c>
    </row>
    <row r="344" spans="2:33" x14ac:dyDescent="0.25">
      <c r="B344" s="27" t="s">
        <v>997</v>
      </c>
      <c r="C344" s="27" t="s">
        <v>519</v>
      </c>
      <c r="D344" s="13" t="str">
        <f t="shared" si="21"/>
        <v>Deemed</v>
      </c>
      <c r="E344" s="29" t="s">
        <v>1</v>
      </c>
      <c r="F344" s="30" t="s">
        <v>1218</v>
      </c>
      <c r="J344" s="32">
        <v>5.8900000000000001E-2</v>
      </c>
      <c r="K344" s="33">
        <v>2.06</v>
      </c>
      <c r="L344" s="34">
        <v>20</v>
      </c>
      <c r="M344" s="39">
        <v>0.6</v>
      </c>
      <c r="N344" s="36"/>
      <c r="O344" s="37"/>
      <c r="P344" s="37"/>
      <c r="Q344" s="37"/>
      <c r="S344" s="14" t="str">
        <f t="shared" si="22"/>
        <v>NG-WtrHt-SmlInst-Gas-lte75kBtuh-lt2G-0p82EF</v>
      </c>
      <c r="T344" s="1"/>
      <c r="W344" s="14" t="s">
        <v>1251</v>
      </c>
      <c r="Y344" s="1">
        <f>MATCH(S344,$AG$4:$AG$850,0)</f>
        <v>77</v>
      </c>
      <c r="AB344"/>
      <c r="AC344"/>
      <c r="AD344"/>
      <c r="AE344"/>
      <c r="AG344" s="20" t="s">
        <v>1605</v>
      </c>
    </row>
    <row r="345" spans="2:33" x14ac:dyDescent="0.25">
      <c r="B345" s="27" t="s">
        <v>998</v>
      </c>
      <c r="C345" s="27" t="s">
        <v>523</v>
      </c>
      <c r="D345" s="13" t="str">
        <f t="shared" si="21"/>
        <v>Deemed</v>
      </c>
      <c r="E345" s="29" t="s">
        <v>1</v>
      </c>
      <c r="F345" s="30" t="s">
        <v>1218</v>
      </c>
      <c r="J345" s="32">
        <v>2.4E-2</v>
      </c>
      <c r="K345" s="33">
        <v>1.39</v>
      </c>
      <c r="L345" s="34">
        <v>20</v>
      </c>
      <c r="M345" s="39">
        <v>0.6</v>
      </c>
      <c r="N345" s="36"/>
      <c r="O345" s="37"/>
      <c r="P345" s="37"/>
      <c r="Q345" s="37"/>
      <c r="S345" s="14" t="str">
        <f t="shared" si="22"/>
        <v>NG-WtrHt-LrgInst-Gas-gt200kBtuh-0p90Et</v>
      </c>
      <c r="T345" s="1"/>
      <c r="W345" s="14" t="s">
        <v>1251</v>
      </c>
      <c r="Y345" s="1">
        <f>MATCH(S345,$AG$4:$AG$850,0)</f>
        <v>98</v>
      </c>
      <c r="AB345"/>
      <c r="AC345"/>
      <c r="AD345"/>
      <c r="AE345"/>
      <c r="AG345" s="20" t="s">
        <v>1606</v>
      </c>
    </row>
    <row r="346" spans="2:33" x14ac:dyDescent="0.25">
      <c r="B346" s="27" t="s">
        <v>1002</v>
      </c>
      <c r="C346" s="27" t="s">
        <v>532</v>
      </c>
      <c r="D346" s="13" t="str">
        <f t="shared" si="21"/>
        <v>Deemed</v>
      </c>
      <c r="E346" s="29" t="s">
        <v>1</v>
      </c>
      <c r="F346" s="30" t="s">
        <v>1228</v>
      </c>
      <c r="J346" s="32">
        <v>12.44</v>
      </c>
      <c r="K346" s="33">
        <v>0</v>
      </c>
      <c r="L346" s="34">
        <v>10</v>
      </c>
      <c r="M346" s="39">
        <v>0.6</v>
      </c>
      <c r="N346" s="36"/>
      <c r="O346" s="37"/>
      <c r="P346" s="37"/>
      <c r="Q346" s="37"/>
      <c r="S346" s="14" t="str">
        <f t="shared" si="22"/>
        <v>D03-020</v>
      </c>
      <c r="T346" s="1"/>
      <c r="W346" s="14" t="s">
        <v>1251</v>
      </c>
      <c r="Y346" s="1">
        <f>MATCH(S346,$AG$4:$AG$819,0)</f>
        <v>739</v>
      </c>
      <c r="AB346"/>
      <c r="AC346"/>
      <c r="AD346"/>
      <c r="AE346"/>
      <c r="AG346" s="20" t="s">
        <v>1607</v>
      </c>
    </row>
    <row r="347" spans="2:33" x14ac:dyDescent="0.25">
      <c r="B347" s="27" t="s">
        <v>1003</v>
      </c>
      <c r="C347" s="27" t="s">
        <v>532</v>
      </c>
      <c r="D347" s="13" t="str">
        <f t="shared" si="21"/>
        <v>Deemed</v>
      </c>
      <c r="E347" s="29" t="s">
        <v>1</v>
      </c>
      <c r="F347" s="30" t="s">
        <v>1228</v>
      </c>
      <c r="J347" s="32">
        <v>15.27</v>
      </c>
      <c r="K347" s="33">
        <v>0</v>
      </c>
      <c r="L347" s="34">
        <v>10</v>
      </c>
      <c r="M347" s="39">
        <v>0.6</v>
      </c>
      <c r="N347" s="36"/>
      <c r="O347" s="37"/>
      <c r="P347" s="37"/>
      <c r="Q347" s="37"/>
      <c r="S347" s="14" t="str">
        <f t="shared" si="22"/>
        <v>D03-020</v>
      </c>
      <c r="T347" s="1"/>
      <c r="W347" s="14" t="s">
        <v>1251</v>
      </c>
      <c r="Y347" s="1">
        <f>MATCH(S347,$AG$4:$AG$819,0)</f>
        <v>739</v>
      </c>
      <c r="AB347"/>
      <c r="AC347"/>
      <c r="AD347"/>
      <c r="AE347"/>
      <c r="AG347" s="20" t="s">
        <v>808</v>
      </c>
    </row>
    <row r="348" spans="2:33" x14ac:dyDescent="0.25">
      <c r="B348" s="27" t="s">
        <v>1004</v>
      </c>
      <c r="C348" s="27" t="s">
        <v>535</v>
      </c>
      <c r="D348" s="13" t="str">
        <f t="shared" si="21"/>
        <v>Deemed</v>
      </c>
      <c r="E348" s="29" t="s">
        <v>1</v>
      </c>
      <c r="F348" s="30" t="s">
        <v>1229</v>
      </c>
      <c r="J348" s="32">
        <v>753</v>
      </c>
      <c r="K348" s="33">
        <v>0</v>
      </c>
      <c r="L348" s="34">
        <v>15</v>
      </c>
      <c r="M348" s="39">
        <v>0.6</v>
      </c>
      <c r="N348" s="36"/>
      <c r="O348" s="37"/>
      <c r="P348" s="37"/>
      <c r="Q348" s="37"/>
      <c r="S348" s="14" t="str">
        <f t="shared" si="22"/>
        <v>D03-051</v>
      </c>
      <c r="T348" s="1"/>
      <c r="W348" s="14" t="s">
        <v>1251</v>
      </c>
      <c r="Y348" s="1" t="e">
        <f>MATCH(S348,$AG$4:$AG$819,0)</f>
        <v>#N/A</v>
      </c>
      <c r="AB348"/>
      <c r="AC348"/>
      <c r="AD348"/>
      <c r="AE348"/>
      <c r="AG348" s="20" t="s">
        <v>1608</v>
      </c>
    </row>
    <row r="349" spans="2:33" x14ac:dyDescent="0.25">
      <c r="B349" s="27" t="s">
        <v>1007</v>
      </c>
      <c r="C349" s="27" t="s">
        <v>540</v>
      </c>
      <c r="D349" s="13" t="str">
        <f t="shared" si="21"/>
        <v>Deemed</v>
      </c>
      <c r="E349" s="29" t="s">
        <v>1</v>
      </c>
      <c r="F349" s="30" t="s">
        <v>1231</v>
      </c>
      <c r="J349" s="32">
        <v>323.8</v>
      </c>
      <c r="K349" s="33">
        <v>0</v>
      </c>
      <c r="L349" s="34">
        <v>6</v>
      </c>
      <c r="M349" s="39">
        <v>0.6</v>
      </c>
      <c r="N349" s="36"/>
      <c r="O349" s="37"/>
      <c r="P349" s="37"/>
      <c r="Q349" s="37"/>
      <c r="S349" s="14" t="str">
        <f t="shared" si="22"/>
        <v>DEER2005</v>
      </c>
      <c r="T349" s="1"/>
      <c r="V349" s="49" t="b">
        <v>1</v>
      </c>
      <c r="W349" s="14" t="s">
        <v>1251</v>
      </c>
      <c r="Y349" s="46" t="s">
        <v>1299</v>
      </c>
      <c r="Z349" s="46" t="s">
        <v>1300</v>
      </c>
      <c r="AA349" s="46" t="s">
        <v>1301</v>
      </c>
      <c r="AB349"/>
      <c r="AC349"/>
      <c r="AD349"/>
      <c r="AE349"/>
      <c r="AG349" s="20" t="s">
        <v>1609</v>
      </c>
    </row>
    <row r="350" spans="2:33" x14ac:dyDescent="0.25">
      <c r="B350" s="27" t="s">
        <v>1010</v>
      </c>
      <c r="C350" s="27" t="s">
        <v>794</v>
      </c>
      <c r="D350" s="13" t="str">
        <f t="shared" si="21"/>
        <v>Deemed</v>
      </c>
      <c r="E350" s="29" t="s">
        <v>1</v>
      </c>
      <c r="F350" s="30" t="s">
        <v>1199</v>
      </c>
      <c r="G350" s="49"/>
      <c r="H350" s="49"/>
      <c r="I350" s="49"/>
      <c r="J350" s="32">
        <v>36.065338474979193</v>
      </c>
      <c r="K350" s="33">
        <v>-0.51940914281592421</v>
      </c>
      <c r="L350" s="34">
        <v>15</v>
      </c>
      <c r="M350" s="39">
        <v>0.7</v>
      </c>
      <c r="N350" s="36"/>
      <c r="O350" s="37"/>
      <c r="P350" s="37"/>
      <c r="Q350" s="37"/>
      <c r="S350" s="14" t="str">
        <f t="shared" si="22"/>
        <v>Com-Lighting-InGen_T12-48in-102w_T8-48in-93w-B_T8-48in-78w-B</v>
      </c>
      <c r="T350" s="1"/>
      <c r="U350" s="49"/>
      <c r="V350" s="49"/>
      <c r="W350" s="14" t="s">
        <v>1251</v>
      </c>
      <c r="Y350" s="1">
        <f>MATCH(S350,$AG$4:$AG$819,0)</f>
        <v>320</v>
      </c>
      <c r="AB350"/>
      <c r="AC350"/>
      <c r="AD350"/>
      <c r="AE350"/>
      <c r="AG350" s="20" t="s">
        <v>1610</v>
      </c>
    </row>
    <row r="351" spans="2:33" x14ac:dyDescent="0.25">
      <c r="B351" s="27" t="s">
        <v>1014</v>
      </c>
      <c r="C351" s="27" t="s">
        <v>554</v>
      </c>
      <c r="D351" s="13" t="str">
        <f t="shared" si="21"/>
        <v>Deemed</v>
      </c>
      <c r="E351" s="29" t="s">
        <v>1</v>
      </c>
      <c r="F351" s="30" t="s">
        <v>1227</v>
      </c>
      <c r="G351" s="49"/>
      <c r="H351" s="49"/>
      <c r="I351" s="49"/>
      <c r="J351" s="32">
        <v>133</v>
      </c>
      <c r="K351" s="33">
        <v>-0.33200000000000002</v>
      </c>
      <c r="L351" s="34">
        <v>1.8</v>
      </c>
      <c r="M351" s="39">
        <v>0.53</v>
      </c>
      <c r="N351" s="36"/>
      <c r="O351" s="37">
        <v>0.83</v>
      </c>
      <c r="P351" s="37"/>
      <c r="Q351" s="37"/>
      <c r="S351" s="14" t="str">
        <f t="shared" si="22"/>
        <v>Com-Lighting-InGen_CFLratio0357_CFLscw-15w</v>
      </c>
      <c r="T351" s="1"/>
      <c r="U351" s="49"/>
      <c r="V351" s="49"/>
      <c r="W351" s="14" t="s">
        <v>1251</v>
      </c>
      <c r="Y351" s="1">
        <f>MATCH(S351,$AG$4:$AG$819,0)</f>
        <v>488</v>
      </c>
      <c r="AB351"/>
      <c r="AC351"/>
      <c r="AD351"/>
      <c r="AE351"/>
      <c r="AG351" s="20" t="s">
        <v>1611</v>
      </c>
    </row>
    <row r="352" spans="2:33" x14ac:dyDescent="0.25">
      <c r="B352" s="27" t="s">
        <v>1017</v>
      </c>
      <c r="C352" s="27" t="s">
        <v>560</v>
      </c>
      <c r="D352" s="13" t="str">
        <f t="shared" si="21"/>
        <v>Deemed</v>
      </c>
      <c r="E352" s="29" t="s">
        <v>1</v>
      </c>
      <c r="F352" s="30" t="s">
        <v>1222</v>
      </c>
      <c r="G352" s="49"/>
      <c r="H352" s="49"/>
      <c r="I352" s="49"/>
      <c r="J352" s="32">
        <v>450.25150000000002</v>
      </c>
      <c r="K352" s="33">
        <v>-6.5126445000000003E-3</v>
      </c>
      <c r="L352" s="34">
        <v>15</v>
      </c>
      <c r="M352" s="39">
        <v>0.6</v>
      </c>
      <c r="N352" s="36"/>
      <c r="O352" s="37"/>
      <c r="P352" s="37"/>
      <c r="Q352" s="37"/>
      <c r="S352" s="14" t="str">
        <f t="shared" si="22"/>
        <v>CGro0775GEDFM, CGro0785GEDFM, CGro1075GEDFM &amp; CGro1085GEDFM</v>
      </c>
      <c r="T352" s="1"/>
      <c r="U352" s="49"/>
      <c r="V352" s="49" t="b">
        <v>1</v>
      </c>
      <c r="W352" s="14" t="s">
        <v>1251</v>
      </c>
      <c r="Y352" s="47" t="s">
        <v>1291</v>
      </c>
      <c r="AB352"/>
      <c r="AC352"/>
      <c r="AD352"/>
      <c r="AE352"/>
      <c r="AG352" s="20" t="s">
        <v>1612</v>
      </c>
    </row>
    <row r="353" spans="2:33" x14ac:dyDescent="0.25">
      <c r="B353" s="27" t="s">
        <v>1019</v>
      </c>
      <c r="C353" s="27" t="s">
        <v>564</v>
      </c>
      <c r="D353" s="13" t="str">
        <f t="shared" si="21"/>
        <v>Deemed</v>
      </c>
      <c r="E353" s="29" t="s">
        <v>1</v>
      </c>
      <c r="F353" s="30" t="s">
        <v>1222</v>
      </c>
      <c r="J353" s="32">
        <v>100.68839</v>
      </c>
      <c r="K353" s="33">
        <v>18.901019999999999</v>
      </c>
      <c r="L353" s="34">
        <v>12</v>
      </c>
      <c r="M353" s="39">
        <v>0.6</v>
      </c>
      <c r="N353" s="36"/>
      <c r="O353" s="37"/>
      <c r="P353" s="37"/>
      <c r="Q353" s="37"/>
      <c r="S353" s="14" t="str">
        <f t="shared" si="22"/>
        <v>D03-206</v>
      </c>
      <c r="T353" s="1"/>
      <c r="W353" s="14" t="s">
        <v>1251</v>
      </c>
      <c r="Y353" s="1" t="e">
        <f>MATCH(S353,$AG$4:$AG$819,0)</f>
        <v>#N/A</v>
      </c>
      <c r="AB353"/>
      <c r="AC353"/>
      <c r="AD353"/>
      <c r="AE353"/>
      <c r="AG353" s="20" t="s">
        <v>1613</v>
      </c>
    </row>
    <row r="354" spans="2:33" x14ac:dyDescent="0.25">
      <c r="B354" s="27" t="s">
        <v>1039</v>
      </c>
      <c r="C354" s="27" t="s">
        <v>606</v>
      </c>
      <c r="D354" s="13" t="str">
        <f t="shared" si="21"/>
        <v>Deemed</v>
      </c>
      <c r="E354" s="29" t="s">
        <v>1</v>
      </c>
      <c r="F354" s="30" t="s">
        <v>1216</v>
      </c>
      <c r="G354" s="49"/>
      <c r="H354" s="49"/>
      <c r="I354" s="49"/>
      <c r="J354" s="32">
        <v>787</v>
      </c>
      <c r="K354" s="33">
        <v>-2.04</v>
      </c>
      <c r="L354" s="34">
        <v>15</v>
      </c>
      <c r="M354" s="39">
        <v>0.7</v>
      </c>
      <c r="N354" s="36"/>
      <c r="O354" s="37"/>
      <c r="P354" s="37"/>
      <c r="Q354" s="37"/>
      <c r="S354" s="14" t="str">
        <f t="shared" si="22"/>
        <v>Com-Lighting-InGen_MV-455w_PSMH-365w_T5-46in-234w</v>
      </c>
      <c r="T354" s="1"/>
      <c r="U354" s="49"/>
      <c r="V354" s="49"/>
      <c r="W354" s="14" t="s">
        <v>1251</v>
      </c>
      <c r="Y354" s="1">
        <f>MATCH(S354,$AG$4:$AG$819,0)</f>
        <v>293</v>
      </c>
      <c r="AB354"/>
      <c r="AC354"/>
      <c r="AD354"/>
      <c r="AE354"/>
      <c r="AG354" s="20" t="s">
        <v>1614</v>
      </c>
    </row>
    <row r="355" spans="2:33" x14ac:dyDescent="0.25">
      <c r="B355" s="27" t="s">
        <v>1040</v>
      </c>
      <c r="C355" s="27" t="s">
        <v>608</v>
      </c>
      <c r="D355" s="13" t="str">
        <f t="shared" si="21"/>
        <v>Deemed</v>
      </c>
      <c r="E355" s="29" t="s">
        <v>1</v>
      </c>
      <c r="F355" s="30" t="s">
        <v>1216</v>
      </c>
      <c r="G355" s="49"/>
      <c r="H355" s="49"/>
      <c r="I355" s="49"/>
      <c r="J355" s="32">
        <v>1530</v>
      </c>
      <c r="K355" s="33">
        <v>-3.96</v>
      </c>
      <c r="L355" s="34">
        <v>15</v>
      </c>
      <c r="M355" s="39">
        <v>0.7</v>
      </c>
      <c r="N355" s="36"/>
      <c r="O355" s="37"/>
      <c r="P355" s="37"/>
      <c r="Q355" s="37"/>
      <c r="S355" s="14" t="str">
        <f t="shared" si="22"/>
        <v>Com-Lighting-InGen_MV-780w_PSMH-456w_T5-46in-351w</v>
      </c>
      <c r="T355" s="1"/>
      <c r="U355" s="49"/>
      <c r="V355" s="49"/>
      <c r="W355" s="14" t="s">
        <v>1251</v>
      </c>
      <c r="Y355" s="1">
        <f>MATCH(S355,$AG$4:$AG$819,0)</f>
        <v>295</v>
      </c>
      <c r="AB355"/>
      <c r="AC355"/>
      <c r="AD355"/>
      <c r="AE355"/>
      <c r="AG355" s="20" t="s">
        <v>1615</v>
      </c>
    </row>
    <row r="356" spans="2:33" x14ac:dyDescent="0.25">
      <c r="B356" s="27" t="s">
        <v>1053</v>
      </c>
      <c r="C356" s="27" t="s">
        <v>560</v>
      </c>
      <c r="D356" s="13" t="str">
        <f t="shared" si="21"/>
        <v>Deemed</v>
      </c>
      <c r="E356" s="29" t="s">
        <v>1</v>
      </c>
      <c r="F356" s="30" t="s">
        <v>1222</v>
      </c>
      <c r="G356" s="49"/>
      <c r="H356" s="49"/>
      <c r="I356" s="49"/>
      <c r="J356" s="32">
        <v>349.10700000000003</v>
      </c>
      <c r="K356" s="33">
        <v>-0.34584861</v>
      </c>
      <c r="L356" s="34">
        <v>15</v>
      </c>
      <c r="M356" s="39">
        <v>0.6</v>
      </c>
      <c r="N356" s="36"/>
      <c r="O356" s="37"/>
      <c r="P356" s="37"/>
      <c r="Q356" s="37"/>
      <c r="S356" s="14" t="str">
        <f t="shared" si="22"/>
        <v>CGro0775GEDFM, CGro0785GEDFM, CGro1075GEDFM &amp; CGro1085GEDFM</v>
      </c>
      <c r="T356" s="1"/>
      <c r="U356" s="49"/>
      <c r="V356" s="49" t="b">
        <v>1</v>
      </c>
      <c r="W356" s="14" t="s">
        <v>1251</v>
      </c>
      <c r="Y356" s="47" t="s">
        <v>1291</v>
      </c>
      <c r="AB356"/>
      <c r="AC356"/>
      <c r="AD356"/>
      <c r="AE356"/>
      <c r="AG356" s="20" t="s">
        <v>1616</v>
      </c>
    </row>
    <row r="357" spans="2:33" x14ac:dyDescent="0.25">
      <c r="B357" s="27" t="s">
        <v>1054</v>
      </c>
      <c r="C357" s="27" t="s">
        <v>560</v>
      </c>
      <c r="D357" s="13" t="str">
        <f t="shared" si="21"/>
        <v>Deemed</v>
      </c>
      <c r="E357" s="29" t="s">
        <v>1</v>
      </c>
      <c r="F357" s="30" t="s">
        <v>1222</v>
      </c>
      <c r="G357" s="49"/>
      <c r="H357" s="49"/>
      <c r="I357" s="49"/>
      <c r="J357" s="32">
        <v>349.10700000000003</v>
      </c>
      <c r="K357" s="33">
        <v>-0.34584861</v>
      </c>
      <c r="L357" s="34">
        <v>15</v>
      </c>
      <c r="M357" s="39">
        <v>0.6</v>
      </c>
      <c r="N357" s="36"/>
      <c r="O357" s="37"/>
      <c r="P357" s="37"/>
      <c r="Q357" s="37"/>
      <c r="S357" s="14" t="str">
        <f t="shared" si="22"/>
        <v>CGro0775GEDFM, CGro0785GEDFM, CGro1075GEDFM &amp; CGro1085GEDFM</v>
      </c>
      <c r="T357" s="1"/>
      <c r="U357" s="49"/>
      <c r="V357" s="49" t="b">
        <v>1</v>
      </c>
      <c r="W357" s="14" t="s">
        <v>1251</v>
      </c>
      <c r="Y357" s="47" t="s">
        <v>1291</v>
      </c>
      <c r="AB357"/>
      <c r="AC357"/>
      <c r="AD357"/>
      <c r="AE357"/>
      <c r="AG357" s="20" t="s">
        <v>1617</v>
      </c>
    </row>
    <row r="358" spans="2:33" x14ac:dyDescent="0.25">
      <c r="B358" s="27" t="s">
        <v>1056</v>
      </c>
      <c r="C358" s="27" t="s">
        <v>560</v>
      </c>
      <c r="D358" s="13" t="str">
        <f t="shared" si="21"/>
        <v>Deemed</v>
      </c>
      <c r="E358" s="29" t="s">
        <v>1</v>
      </c>
      <c r="F358" s="30" t="s">
        <v>1222</v>
      </c>
      <c r="G358" s="49"/>
      <c r="H358" s="49"/>
      <c r="I358" s="49"/>
      <c r="J358" s="32">
        <v>604.32839999999999</v>
      </c>
      <c r="K358" s="33">
        <v>-8.8760404999999997E-3</v>
      </c>
      <c r="L358" s="34">
        <v>16</v>
      </c>
      <c r="M358" s="39">
        <v>0.6</v>
      </c>
      <c r="N358" s="36"/>
      <c r="O358" s="37"/>
      <c r="P358" s="37"/>
      <c r="Q358" s="37"/>
      <c r="S358" s="14" t="str">
        <f t="shared" si="22"/>
        <v>CGro0775GEDFM, CGro0785GEDFM, CGro1075GEDFM &amp; CGro1085GEDFM</v>
      </c>
      <c r="T358" s="1"/>
      <c r="U358" s="49"/>
      <c r="V358" s="49" t="b">
        <v>1</v>
      </c>
      <c r="W358" s="14" t="s">
        <v>1251</v>
      </c>
      <c r="Y358" s="47" t="s">
        <v>1291</v>
      </c>
      <c r="AB358"/>
      <c r="AC358"/>
      <c r="AD358"/>
      <c r="AE358"/>
      <c r="AG358" s="20" t="s">
        <v>1618</v>
      </c>
    </row>
    <row r="359" spans="2:33" x14ac:dyDescent="0.25">
      <c r="B359" s="27" t="s">
        <v>1067</v>
      </c>
      <c r="C359" s="27" t="s">
        <v>665</v>
      </c>
      <c r="D359" s="13" t="str">
        <f t="shared" si="21"/>
        <v>Deemed</v>
      </c>
      <c r="E359" s="29" t="s">
        <v>1239</v>
      </c>
      <c r="F359" s="30"/>
      <c r="J359" s="32">
        <v>0</v>
      </c>
      <c r="K359" s="33">
        <v>0.32</v>
      </c>
      <c r="L359" s="34">
        <v>5</v>
      </c>
      <c r="M359" s="39">
        <v>0.63</v>
      </c>
      <c r="N359" s="36"/>
      <c r="O359" s="37"/>
      <c r="P359" s="37"/>
      <c r="Q359" s="37"/>
      <c r="S359" s="14" t="str">
        <f t="shared" si="22"/>
        <v>Grnhs-Shell-Tcurt_to_LIR_Tcurt</v>
      </c>
      <c r="T359" s="1"/>
      <c r="W359" s="14" t="s">
        <v>1251</v>
      </c>
      <c r="Y359" s="1">
        <f>MATCH(S359,$AG$4:$AG$850,0)</f>
        <v>248</v>
      </c>
      <c r="AB359"/>
      <c r="AC359"/>
      <c r="AD359"/>
      <c r="AE359"/>
      <c r="AG359" s="20" t="s">
        <v>1619</v>
      </c>
    </row>
    <row r="360" spans="2:33" x14ac:dyDescent="0.25">
      <c r="B360" s="27" t="s">
        <v>1068</v>
      </c>
      <c r="C360" s="27" t="s">
        <v>667</v>
      </c>
      <c r="D360" s="13" t="str">
        <f t="shared" si="21"/>
        <v>Deemed</v>
      </c>
      <c r="E360" s="29" t="s">
        <v>1239</v>
      </c>
      <c r="F360" s="30"/>
      <c r="J360" s="32">
        <v>0</v>
      </c>
      <c r="K360" s="33">
        <v>4.9000000000000002E-2</v>
      </c>
      <c r="L360" s="34">
        <v>5</v>
      </c>
      <c r="M360" s="39">
        <v>0.46</v>
      </c>
      <c r="N360" s="36"/>
      <c r="O360" s="37"/>
      <c r="P360" s="37"/>
      <c r="Q360" s="37"/>
      <c r="S360" s="14" t="str">
        <f t="shared" si="22"/>
        <v>Grnhs-Shell-ThermCurt</v>
      </c>
      <c r="T360" s="1"/>
      <c r="W360" s="14" t="s">
        <v>1251</v>
      </c>
      <c r="Y360" s="1">
        <f>MATCH(S360,$AG$4:$AG$850,0)</f>
        <v>246</v>
      </c>
      <c r="AB360"/>
      <c r="AC360"/>
      <c r="AD360"/>
      <c r="AE360"/>
      <c r="AG360" s="20" t="s">
        <v>1620</v>
      </c>
    </row>
    <row r="361" spans="2:33" x14ac:dyDescent="0.25">
      <c r="B361" s="27" t="s">
        <v>331</v>
      </c>
      <c r="C361" s="27" t="s">
        <v>332</v>
      </c>
      <c r="D361" s="13" t="str">
        <f t="shared" si="21"/>
        <v>Deemed</v>
      </c>
      <c r="E361" s="29" t="s">
        <v>0</v>
      </c>
      <c r="F361" s="30" t="s">
        <v>1209</v>
      </c>
      <c r="G361" s="40"/>
      <c r="H361" s="42"/>
      <c r="I361" s="42"/>
      <c r="J361" s="32">
        <v>66.459999999999994</v>
      </c>
      <c r="K361" s="33">
        <v>0</v>
      </c>
      <c r="L361" s="34">
        <v>16</v>
      </c>
      <c r="M361" s="39">
        <v>0.85</v>
      </c>
      <c r="N361" s="36"/>
      <c r="O361" s="37"/>
      <c r="P361" s="37"/>
      <c r="Q361" s="37"/>
      <c r="S361" s="14" t="str">
        <f t="shared" si="22"/>
        <v>Low Income M&amp;V Study - placeholder</v>
      </c>
      <c r="T361" s="1"/>
      <c r="U361" s="14" t="str">
        <f t="shared" ref="U361:U392" si="23">IF(ISBLANK(W361),IF(ISBLANK(S361),"",S361),"")</f>
        <v/>
      </c>
      <c r="V361" s="45"/>
      <c r="W361" s="14" t="s">
        <v>1253</v>
      </c>
      <c r="AB361"/>
      <c r="AC361"/>
      <c r="AD361"/>
      <c r="AE361"/>
      <c r="AG361" s="20" t="s">
        <v>1621</v>
      </c>
    </row>
    <row r="362" spans="2:33" x14ac:dyDescent="0.25">
      <c r="B362" s="27" t="s">
        <v>345</v>
      </c>
      <c r="C362" s="27" t="s">
        <v>332</v>
      </c>
      <c r="D362" s="13" t="str">
        <f t="shared" si="21"/>
        <v>Deemed</v>
      </c>
      <c r="E362" s="29" t="s">
        <v>0</v>
      </c>
      <c r="F362" s="30" t="s">
        <v>1201</v>
      </c>
      <c r="G362" s="40"/>
      <c r="H362" s="42"/>
      <c r="I362" s="42"/>
      <c r="J362" s="32">
        <v>84.6</v>
      </c>
      <c r="K362" s="33">
        <v>-1.48</v>
      </c>
      <c r="L362" s="34">
        <v>15</v>
      </c>
      <c r="M362" s="39">
        <v>0.85</v>
      </c>
      <c r="N362" s="36"/>
      <c r="O362" s="37"/>
      <c r="P362" s="37"/>
      <c r="Q362" s="37"/>
      <c r="S362" s="14" t="str">
        <f t="shared" si="22"/>
        <v>Low Income M&amp;V Study - placeholder</v>
      </c>
      <c r="T362" s="1"/>
      <c r="U362" s="14" t="str">
        <f t="shared" si="23"/>
        <v/>
      </c>
      <c r="V362" s="45"/>
      <c r="W362" s="14" t="s">
        <v>1253</v>
      </c>
      <c r="AB362"/>
      <c r="AC362"/>
      <c r="AD362"/>
      <c r="AE362"/>
      <c r="AG362" s="20" t="s">
        <v>1622</v>
      </c>
    </row>
    <row r="363" spans="2:33" x14ac:dyDescent="0.25">
      <c r="B363" s="27" t="s">
        <v>346</v>
      </c>
      <c r="C363" s="27" t="s">
        <v>332</v>
      </c>
      <c r="D363" s="13" t="str">
        <f t="shared" si="21"/>
        <v>Deemed</v>
      </c>
      <c r="E363" s="29" t="s">
        <v>0</v>
      </c>
      <c r="F363" s="30" t="s">
        <v>1203</v>
      </c>
      <c r="G363" s="40"/>
      <c r="H363" s="42"/>
      <c r="I363" s="42"/>
      <c r="J363" s="32">
        <v>7.9248447900000005E-2</v>
      </c>
      <c r="K363" s="33">
        <v>2.2667148299999999E-2</v>
      </c>
      <c r="L363" s="34">
        <v>20</v>
      </c>
      <c r="M363" s="39">
        <v>0.85</v>
      </c>
      <c r="N363" s="36"/>
      <c r="O363" s="37"/>
      <c r="P363" s="37"/>
      <c r="Q363" s="37"/>
      <c r="S363" s="14" t="str">
        <f t="shared" si="22"/>
        <v>Low Income M&amp;V Study - placeholder</v>
      </c>
      <c r="T363" s="1"/>
      <c r="U363" s="14" t="str">
        <f t="shared" si="23"/>
        <v/>
      </c>
      <c r="V363" s="45"/>
      <c r="W363" s="14" t="s">
        <v>1253</v>
      </c>
      <c r="AB363"/>
      <c r="AC363"/>
      <c r="AD363"/>
      <c r="AE363"/>
      <c r="AG363" s="20" t="s">
        <v>1623</v>
      </c>
    </row>
    <row r="364" spans="2:33" x14ac:dyDescent="0.25">
      <c r="B364" s="27" t="s">
        <v>347</v>
      </c>
      <c r="C364" s="27" t="s">
        <v>332</v>
      </c>
      <c r="D364" s="13" t="str">
        <f t="shared" si="21"/>
        <v>Deemed</v>
      </c>
      <c r="E364" s="29" t="s">
        <v>0</v>
      </c>
      <c r="F364" s="30" t="s">
        <v>1203</v>
      </c>
      <c r="G364" s="40"/>
      <c r="H364" s="42"/>
      <c r="I364" s="42"/>
      <c r="J364" s="32">
        <v>7.9248447900000005E-2</v>
      </c>
      <c r="K364" s="33">
        <v>2.2667148299999999E-2</v>
      </c>
      <c r="L364" s="34">
        <v>20</v>
      </c>
      <c r="M364" s="39">
        <v>0.85</v>
      </c>
      <c r="N364" s="36"/>
      <c r="O364" s="37"/>
      <c r="P364" s="37"/>
      <c r="Q364" s="37"/>
      <c r="S364" s="14" t="str">
        <f t="shared" si="22"/>
        <v>Low Income M&amp;V Study - placeholder</v>
      </c>
      <c r="T364" s="1"/>
      <c r="U364" s="14" t="str">
        <f t="shared" si="23"/>
        <v/>
      </c>
      <c r="V364" s="45"/>
      <c r="W364" s="14" t="s">
        <v>1253</v>
      </c>
      <c r="AB364"/>
      <c r="AC364"/>
      <c r="AD364"/>
      <c r="AE364"/>
      <c r="AG364" s="20" t="s">
        <v>1624</v>
      </c>
    </row>
    <row r="365" spans="2:33" x14ac:dyDescent="0.25">
      <c r="B365" s="27" t="s">
        <v>348</v>
      </c>
      <c r="C365" s="27" t="s">
        <v>332</v>
      </c>
      <c r="D365" s="13" t="str">
        <f t="shared" si="21"/>
        <v>Deemed</v>
      </c>
      <c r="E365" s="29" t="s">
        <v>0</v>
      </c>
      <c r="F365" s="30" t="s">
        <v>1203</v>
      </c>
      <c r="G365" s="40"/>
      <c r="H365" s="42"/>
      <c r="I365" s="42"/>
      <c r="J365" s="32">
        <v>0.3364535192</v>
      </c>
      <c r="K365" s="33">
        <v>0.100805732</v>
      </c>
      <c r="L365" s="34">
        <v>20</v>
      </c>
      <c r="M365" s="39">
        <v>0.85</v>
      </c>
      <c r="N365" s="36"/>
      <c r="O365" s="37"/>
      <c r="P365" s="37"/>
      <c r="Q365" s="37"/>
      <c r="S365" s="14" t="str">
        <f t="shared" si="22"/>
        <v>Low Income M&amp;V Study - placeholder</v>
      </c>
      <c r="T365" s="1"/>
      <c r="U365" s="14" t="str">
        <f t="shared" si="23"/>
        <v/>
      </c>
      <c r="V365" s="45"/>
      <c r="W365" s="14" t="s">
        <v>1253</v>
      </c>
      <c r="AB365"/>
      <c r="AC365"/>
      <c r="AD365"/>
      <c r="AE365"/>
      <c r="AG365" s="20" t="s">
        <v>1625</v>
      </c>
    </row>
    <row r="366" spans="2:33" x14ac:dyDescent="0.25">
      <c r="B366" s="27" t="s">
        <v>349</v>
      </c>
      <c r="C366" s="27" t="s">
        <v>332</v>
      </c>
      <c r="D366" s="13" t="str">
        <f t="shared" si="21"/>
        <v>Deemed</v>
      </c>
      <c r="E366" s="29" t="s">
        <v>0</v>
      </c>
      <c r="F366" s="30" t="s">
        <v>1203</v>
      </c>
      <c r="G366" s="40"/>
      <c r="H366" s="42"/>
      <c r="I366" s="42"/>
      <c r="J366" s="32">
        <v>7.9248447900000005E-2</v>
      </c>
      <c r="K366" s="33">
        <v>2.2667148299999999E-2</v>
      </c>
      <c r="L366" s="34">
        <v>20</v>
      </c>
      <c r="M366" s="39">
        <v>0.85</v>
      </c>
      <c r="N366" s="36"/>
      <c r="O366" s="37"/>
      <c r="P366" s="37"/>
      <c r="Q366" s="37"/>
      <c r="S366" s="14" t="str">
        <f t="shared" si="22"/>
        <v>Low Income M&amp;V Study - placeholder</v>
      </c>
      <c r="T366" s="1"/>
      <c r="U366" s="14" t="str">
        <f t="shared" si="23"/>
        <v/>
      </c>
      <c r="V366" s="45"/>
      <c r="W366" s="14" t="s">
        <v>1253</v>
      </c>
      <c r="AB366"/>
      <c r="AC366"/>
      <c r="AD366"/>
      <c r="AE366"/>
      <c r="AG366" s="20" t="s">
        <v>1626</v>
      </c>
    </row>
    <row r="367" spans="2:33" x14ac:dyDescent="0.25">
      <c r="B367" s="27" t="s">
        <v>350</v>
      </c>
      <c r="C367" s="27" t="s">
        <v>332</v>
      </c>
      <c r="D367" s="13" t="str">
        <f t="shared" si="21"/>
        <v>Deemed</v>
      </c>
      <c r="E367" s="29" t="s">
        <v>0</v>
      </c>
      <c r="F367" s="30" t="s">
        <v>1213</v>
      </c>
      <c r="G367" s="40"/>
      <c r="H367" s="42"/>
      <c r="I367" s="42"/>
      <c r="J367" s="32">
        <v>2.4403299999999999</v>
      </c>
      <c r="K367" s="33">
        <v>5.8534300000000004</v>
      </c>
      <c r="L367" s="34">
        <v>18</v>
      </c>
      <c r="M367" s="39">
        <v>0.85</v>
      </c>
      <c r="N367" s="36"/>
      <c r="O367" s="37"/>
      <c r="P367" s="37"/>
      <c r="Q367" s="37"/>
      <c r="S367" s="14" t="str">
        <f t="shared" si="22"/>
        <v>Low Income M&amp;V Study - placeholder</v>
      </c>
      <c r="T367" s="1"/>
      <c r="U367" s="14" t="str">
        <f t="shared" si="23"/>
        <v/>
      </c>
      <c r="V367" s="45"/>
      <c r="W367" s="14" t="s">
        <v>1253</v>
      </c>
      <c r="AB367"/>
      <c r="AC367"/>
      <c r="AD367"/>
      <c r="AE367"/>
      <c r="AG367" s="20" t="s">
        <v>1627</v>
      </c>
    </row>
    <row r="368" spans="2:33" x14ac:dyDescent="0.25">
      <c r="B368" s="27" t="s">
        <v>351</v>
      </c>
      <c r="C368" s="27" t="s">
        <v>332</v>
      </c>
      <c r="D368" s="13" t="str">
        <f t="shared" si="21"/>
        <v>Deemed</v>
      </c>
      <c r="E368" s="29" t="s">
        <v>0</v>
      </c>
      <c r="F368" s="30" t="s">
        <v>1213</v>
      </c>
      <c r="G368" s="40"/>
      <c r="H368" s="42"/>
      <c r="I368" s="42"/>
      <c r="J368" s="32">
        <v>68.537700000000001</v>
      </c>
      <c r="K368" s="33">
        <v>8.2519500000000008</v>
      </c>
      <c r="L368" s="34">
        <v>18</v>
      </c>
      <c r="M368" s="39">
        <v>0.85</v>
      </c>
      <c r="N368" s="36"/>
      <c r="O368" s="37"/>
      <c r="P368" s="37"/>
      <c r="Q368" s="37"/>
      <c r="S368" s="14" t="str">
        <f t="shared" si="22"/>
        <v>Low Income M&amp;V Study - placeholder</v>
      </c>
      <c r="T368" s="1"/>
      <c r="U368" s="14" t="str">
        <f t="shared" si="23"/>
        <v/>
      </c>
      <c r="V368" s="45"/>
      <c r="W368" s="14" t="s">
        <v>1253</v>
      </c>
      <c r="AB368"/>
      <c r="AC368"/>
      <c r="AD368"/>
      <c r="AE368"/>
      <c r="AG368" s="20" t="s">
        <v>1628</v>
      </c>
    </row>
    <row r="369" spans="2:33" x14ac:dyDescent="0.25">
      <c r="B369" s="27" t="s">
        <v>352</v>
      </c>
      <c r="C369" s="27" t="s">
        <v>332</v>
      </c>
      <c r="D369" s="13" t="str">
        <f t="shared" si="21"/>
        <v>Deemed</v>
      </c>
      <c r="E369" s="29" t="s">
        <v>0</v>
      </c>
      <c r="F369" s="30" t="s">
        <v>1213</v>
      </c>
      <c r="G369" s="40"/>
      <c r="H369" s="42"/>
      <c r="I369" s="42"/>
      <c r="J369" s="32">
        <v>6.0472000000000001</v>
      </c>
      <c r="K369" s="33">
        <v>14.3371</v>
      </c>
      <c r="L369" s="34">
        <v>18</v>
      </c>
      <c r="M369" s="39">
        <v>0.85</v>
      </c>
      <c r="N369" s="36"/>
      <c r="O369" s="37"/>
      <c r="P369" s="37"/>
      <c r="Q369" s="37"/>
      <c r="S369" s="14" t="str">
        <f t="shared" si="22"/>
        <v>Low Income M&amp;V Study - placeholder</v>
      </c>
      <c r="T369" s="1"/>
      <c r="U369" s="14" t="str">
        <f t="shared" si="23"/>
        <v/>
      </c>
      <c r="V369" s="45"/>
      <c r="W369" s="14" t="s">
        <v>1253</v>
      </c>
      <c r="AB369"/>
      <c r="AC369"/>
      <c r="AD369"/>
      <c r="AE369"/>
      <c r="AG369" s="20" t="s">
        <v>1629</v>
      </c>
    </row>
    <row r="370" spans="2:33" x14ac:dyDescent="0.25">
      <c r="B370" s="27" t="s">
        <v>353</v>
      </c>
      <c r="C370" s="27" t="s">
        <v>332</v>
      </c>
      <c r="D370" s="13" t="str">
        <f t="shared" si="21"/>
        <v>Deemed</v>
      </c>
      <c r="E370" s="29" t="s">
        <v>0</v>
      </c>
      <c r="F370" s="30" t="s">
        <v>1213</v>
      </c>
      <c r="G370" s="40"/>
      <c r="H370" s="42"/>
      <c r="I370" s="42"/>
      <c r="J370" s="32">
        <v>165.70099999999999</v>
      </c>
      <c r="K370" s="33">
        <v>20.234400000000001</v>
      </c>
      <c r="L370" s="34">
        <v>18</v>
      </c>
      <c r="M370" s="39">
        <v>0.85</v>
      </c>
      <c r="N370" s="36"/>
      <c r="O370" s="37"/>
      <c r="P370" s="37"/>
      <c r="Q370" s="37"/>
      <c r="S370" s="14" t="str">
        <f t="shared" si="22"/>
        <v>Low Income M&amp;V Study - placeholder</v>
      </c>
      <c r="T370" s="1"/>
      <c r="U370" s="14" t="str">
        <f t="shared" si="23"/>
        <v/>
      </c>
      <c r="V370" s="45"/>
      <c r="W370" s="14" t="s">
        <v>1253</v>
      </c>
      <c r="AB370"/>
      <c r="AC370"/>
      <c r="AD370"/>
      <c r="AE370"/>
      <c r="AG370" s="20" t="s">
        <v>1630</v>
      </c>
    </row>
    <row r="371" spans="2:33" x14ac:dyDescent="0.25">
      <c r="B371" s="27" t="s">
        <v>354</v>
      </c>
      <c r="C371" s="27" t="s">
        <v>332</v>
      </c>
      <c r="D371" s="13" t="str">
        <f t="shared" si="21"/>
        <v>Deemed</v>
      </c>
      <c r="E371" s="29" t="s">
        <v>0</v>
      </c>
      <c r="F371" s="30" t="s">
        <v>1213</v>
      </c>
      <c r="G371" s="40"/>
      <c r="H371" s="42"/>
      <c r="I371" s="42"/>
      <c r="J371" s="32">
        <v>0</v>
      </c>
      <c r="K371" s="33">
        <v>12.969659999999999</v>
      </c>
      <c r="L371" s="34">
        <v>10</v>
      </c>
      <c r="M371" s="39">
        <v>0.85</v>
      </c>
      <c r="N371" s="36"/>
      <c r="O371" s="37"/>
      <c r="P371" s="37"/>
      <c r="Q371" s="37"/>
      <c r="S371" s="14" t="str">
        <f t="shared" si="22"/>
        <v>Low Income M&amp;V Study - placeholder</v>
      </c>
      <c r="T371" s="1"/>
      <c r="U371" s="14" t="str">
        <f t="shared" si="23"/>
        <v/>
      </c>
      <c r="V371" s="45"/>
      <c r="W371" s="14" t="s">
        <v>1253</v>
      </c>
      <c r="AB371"/>
      <c r="AC371"/>
      <c r="AD371"/>
      <c r="AE371"/>
      <c r="AG371" s="20" t="s">
        <v>1631</v>
      </c>
    </row>
    <row r="372" spans="2:33" x14ac:dyDescent="0.25">
      <c r="B372" s="27" t="s">
        <v>355</v>
      </c>
      <c r="C372" s="27" t="s">
        <v>332</v>
      </c>
      <c r="D372" s="13" t="str">
        <f t="shared" si="21"/>
        <v>Deemed</v>
      </c>
      <c r="E372" s="29" t="s">
        <v>0</v>
      </c>
      <c r="F372" s="30" t="s">
        <v>1213</v>
      </c>
      <c r="G372" s="40"/>
      <c r="H372" s="42"/>
      <c r="I372" s="42"/>
      <c r="J372" s="32">
        <v>-18.33315</v>
      </c>
      <c r="K372" s="33">
        <v>12.969659999999999</v>
      </c>
      <c r="L372" s="34">
        <v>10</v>
      </c>
      <c r="M372" s="39">
        <v>0.85</v>
      </c>
      <c r="N372" s="36"/>
      <c r="O372" s="37"/>
      <c r="P372" s="37"/>
      <c r="Q372" s="37"/>
      <c r="S372" s="14" t="str">
        <f t="shared" si="22"/>
        <v>Low Income M&amp;V Study - placeholder</v>
      </c>
      <c r="T372" s="1"/>
      <c r="U372" s="14" t="str">
        <f t="shared" si="23"/>
        <v/>
      </c>
      <c r="V372" s="45"/>
      <c r="W372" s="14" t="s">
        <v>1253</v>
      </c>
      <c r="AB372"/>
      <c r="AC372"/>
      <c r="AD372"/>
      <c r="AE372"/>
      <c r="AG372" s="20" t="s">
        <v>1632</v>
      </c>
    </row>
    <row r="373" spans="2:33" x14ac:dyDescent="0.25">
      <c r="B373" s="27" t="s">
        <v>356</v>
      </c>
      <c r="C373" s="27" t="s">
        <v>332</v>
      </c>
      <c r="D373" s="13" t="str">
        <f t="shared" si="21"/>
        <v>Deemed</v>
      </c>
      <c r="E373" s="29" t="s">
        <v>0</v>
      </c>
      <c r="F373" s="30"/>
      <c r="G373" s="40"/>
      <c r="H373" s="42"/>
      <c r="I373" s="42"/>
      <c r="J373" s="32">
        <v>0</v>
      </c>
      <c r="K373" s="33">
        <v>5.5650000000000004</v>
      </c>
      <c r="L373" s="34">
        <v>10</v>
      </c>
      <c r="M373" s="39">
        <v>0.85</v>
      </c>
      <c r="N373" s="36"/>
      <c r="O373" s="37"/>
      <c r="P373" s="37"/>
      <c r="Q373" s="37"/>
      <c r="S373" s="14" t="str">
        <f t="shared" si="22"/>
        <v>Low Income M&amp;V Study - placeholder</v>
      </c>
      <c r="T373" s="1"/>
      <c r="U373" s="14" t="str">
        <f t="shared" si="23"/>
        <v/>
      </c>
      <c r="V373" s="45"/>
      <c r="W373" s="14" t="s">
        <v>1253</v>
      </c>
      <c r="AB373"/>
      <c r="AC373"/>
      <c r="AD373"/>
      <c r="AE373"/>
      <c r="AG373" s="20" t="s">
        <v>1633</v>
      </c>
    </row>
    <row r="374" spans="2:33" x14ac:dyDescent="0.25">
      <c r="B374" s="27" t="s">
        <v>357</v>
      </c>
      <c r="C374" s="27" t="s">
        <v>332</v>
      </c>
      <c r="D374" s="13" t="str">
        <f t="shared" si="21"/>
        <v>Deemed</v>
      </c>
      <c r="E374" s="29" t="s">
        <v>0</v>
      </c>
      <c r="F374" s="30"/>
      <c r="G374" s="40"/>
      <c r="H374" s="42"/>
      <c r="I374" s="42"/>
      <c r="J374" s="32">
        <v>0</v>
      </c>
      <c r="K374" s="33">
        <v>7.42</v>
      </c>
      <c r="L374" s="34">
        <v>10</v>
      </c>
      <c r="M374" s="39">
        <v>0.85</v>
      </c>
      <c r="N374" s="36"/>
      <c r="O374" s="37"/>
      <c r="P374" s="37"/>
      <c r="Q374" s="37"/>
      <c r="S374" s="14" t="str">
        <f t="shared" si="22"/>
        <v>Low Income M&amp;V Study - placeholder</v>
      </c>
      <c r="T374" s="1"/>
      <c r="U374" s="14" t="str">
        <f t="shared" si="23"/>
        <v/>
      </c>
      <c r="V374" s="45"/>
      <c r="W374" s="14" t="s">
        <v>1253</v>
      </c>
      <c r="AB374"/>
      <c r="AC374"/>
      <c r="AD374"/>
      <c r="AE374"/>
      <c r="AG374" s="20" t="s">
        <v>1634</v>
      </c>
    </row>
    <row r="375" spans="2:33" x14ac:dyDescent="0.25">
      <c r="B375" s="27" t="s">
        <v>358</v>
      </c>
      <c r="C375" s="27" t="s">
        <v>332</v>
      </c>
      <c r="D375" s="13" t="str">
        <f t="shared" si="21"/>
        <v>Deemed</v>
      </c>
      <c r="E375" s="29" t="s">
        <v>0</v>
      </c>
      <c r="F375" s="30"/>
      <c r="G375" s="40"/>
      <c r="H375" s="42"/>
      <c r="I375" s="42"/>
      <c r="J375" s="32">
        <v>0</v>
      </c>
      <c r="K375" s="33">
        <v>7.42</v>
      </c>
      <c r="L375" s="34">
        <v>10</v>
      </c>
      <c r="M375" s="39">
        <v>0.85</v>
      </c>
      <c r="N375" s="36"/>
      <c r="O375" s="37"/>
      <c r="P375" s="37"/>
      <c r="Q375" s="37"/>
      <c r="S375" s="14" t="str">
        <f t="shared" si="22"/>
        <v>Low Income M&amp;V Study - placeholder</v>
      </c>
      <c r="T375" s="1"/>
      <c r="U375" s="14" t="str">
        <f t="shared" si="23"/>
        <v/>
      </c>
      <c r="V375" s="45"/>
      <c r="W375" s="14" t="s">
        <v>1253</v>
      </c>
      <c r="AB375"/>
      <c r="AC375"/>
      <c r="AD375"/>
      <c r="AE375"/>
      <c r="AG375" s="20" t="s">
        <v>1635</v>
      </c>
    </row>
    <row r="376" spans="2:33" x14ac:dyDescent="0.25">
      <c r="B376" s="27" t="s">
        <v>359</v>
      </c>
      <c r="C376" s="27" t="s">
        <v>332</v>
      </c>
      <c r="D376" s="13" t="str">
        <f t="shared" si="21"/>
        <v>Deemed</v>
      </c>
      <c r="E376" s="29" t="s">
        <v>0</v>
      </c>
      <c r="F376" s="30"/>
      <c r="G376" s="40"/>
      <c r="H376" s="42"/>
      <c r="I376" s="42"/>
      <c r="J376" s="32">
        <v>0</v>
      </c>
      <c r="K376" s="33">
        <v>0</v>
      </c>
      <c r="L376" s="34">
        <v>10</v>
      </c>
      <c r="M376" s="39">
        <v>0.85</v>
      </c>
      <c r="N376" s="36"/>
      <c r="O376" s="37"/>
      <c r="P376" s="37"/>
      <c r="Q376" s="37"/>
      <c r="S376" s="14" t="str">
        <f t="shared" si="22"/>
        <v>Low Income M&amp;V Study - placeholder</v>
      </c>
      <c r="T376" s="1"/>
      <c r="U376" s="14" t="str">
        <f t="shared" si="23"/>
        <v/>
      </c>
      <c r="V376" s="45"/>
      <c r="W376" s="14" t="s">
        <v>1253</v>
      </c>
      <c r="AB376"/>
      <c r="AC376"/>
      <c r="AD376"/>
      <c r="AE376"/>
      <c r="AG376" s="20" t="s">
        <v>1636</v>
      </c>
    </row>
    <row r="377" spans="2:33" x14ac:dyDescent="0.25">
      <c r="B377" s="27" t="s">
        <v>360</v>
      </c>
      <c r="C377" s="27" t="s">
        <v>332</v>
      </c>
      <c r="D377" s="13" t="str">
        <f t="shared" si="21"/>
        <v>Deemed</v>
      </c>
      <c r="E377" s="29" t="s">
        <v>0</v>
      </c>
      <c r="F377" s="30"/>
      <c r="G377" s="40"/>
      <c r="H377" s="42"/>
      <c r="I377" s="42"/>
      <c r="J377" s="32">
        <v>0</v>
      </c>
      <c r="K377" s="33">
        <v>0</v>
      </c>
      <c r="L377" s="34">
        <v>10</v>
      </c>
      <c r="M377" s="39">
        <v>0.85</v>
      </c>
      <c r="N377" s="36"/>
      <c r="O377" s="37"/>
      <c r="P377" s="37"/>
      <c r="Q377" s="37"/>
      <c r="S377" s="14" t="str">
        <f t="shared" si="22"/>
        <v>Low Income M&amp;V Study - placeholder</v>
      </c>
      <c r="T377" s="1"/>
      <c r="U377" s="14" t="str">
        <f t="shared" si="23"/>
        <v/>
      </c>
      <c r="V377" s="45"/>
      <c r="W377" s="14" t="s">
        <v>1253</v>
      </c>
      <c r="AB377"/>
      <c r="AC377"/>
      <c r="AD377"/>
      <c r="AE377"/>
      <c r="AG377" s="20" t="s">
        <v>1637</v>
      </c>
    </row>
    <row r="378" spans="2:33" x14ac:dyDescent="0.25">
      <c r="B378" s="27" t="s">
        <v>361</v>
      </c>
      <c r="C378" s="27" t="s">
        <v>332</v>
      </c>
      <c r="D378" s="13" t="str">
        <f t="shared" si="21"/>
        <v>Deemed</v>
      </c>
      <c r="E378" s="29" t="s">
        <v>0</v>
      </c>
      <c r="F378" s="30"/>
      <c r="G378" s="40"/>
      <c r="H378" s="42"/>
      <c r="I378" s="42"/>
      <c r="J378" s="32">
        <v>0</v>
      </c>
      <c r="K378" s="33">
        <v>7.42</v>
      </c>
      <c r="L378" s="34">
        <v>11</v>
      </c>
      <c r="M378" s="39">
        <v>0.85</v>
      </c>
      <c r="N378" s="36"/>
      <c r="O378" s="37"/>
      <c r="P378" s="37"/>
      <c r="Q378" s="37"/>
      <c r="S378" s="14" t="str">
        <f t="shared" si="22"/>
        <v>Low Income M&amp;V Study - placeholder</v>
      </c>
      <c r="T378" s="1"/>
      <c r="U378" s="14" t="str">
        <f t="shared" si="23"/>
        <v/>
      </c>
      <c r="V378" s="45"/>
      <c r="W378" s="14" t="s">
        <v>1253</v>
      </c>
      <c r="AB378"/>
      <c r="AC378"/>
      <c r="AD378"/>
      <c r="AE378"/>
      <c r="AG378" s="20" t="s">
        <v>1638</v>
      </c>
    </row>
    <row r="379" spans="2:33" x14ac:dyDescent="0.25">
      <c r="B379" s="27" t="s">
        <v>362</v>
      </c>
      <c r="C379" s="27" t="s">
        <v>332</v>
      </c>
      <c r="D379" s="13" t="str">
        <f t="shared" si="21"/>
        <v>Deemed</v>
      </c>
      <c r="E379" s="29" t="s">
        <v>0</v>
      </c>
      <c r="F379" s="30"/>
      <c r="G379" s="40"/>
      <c r="H379" s="42"/>
      <c r="I379" s="42"/>
      <c r="J379" s="32">
        <v>0</v>
      </c>
      <c r="K379" s="33">
        <v>7.42</v>
      </c>
      <c r="L379" s="34">
        <v>10</v>
      </c>
      <c r="M379" s="39">
        <v>0.85</v>
      </c>
      <c r="N379" s="36"/>
      <c r="O379" s="37"/>
      <c r="P379" s="37"/>
      <c r="Q379" s="37"/>
      <c r="S379" s="14" t="str">
        <f t="shared" si="22"/>
        <v>Low Income M&amp;V Study - placeholder</v>
      </c>
      <c r="T379" s="1"/>
      <c r="U379" s="14" t="str">
        <f t="shared" si="23"/>
        <v/>
      </c>
      <c r="V379" s="45"/>
      <c r="W379" s="14" t="s">
        <v>1253</v>
      </c>
      <c r="AB379"/>
      <c r="AC379"/>
      <c r="AD379"/>
      <c r="AE379"/>
      <c r="AG379" s="20" t="s">
        <v>1639</v>
      </c>
    </row>
    <row r="380" spans="2:33" x14ac:dyDescent="0.25">
      <c r="B380" s="27" t="s">
        <v>363</v>
      </c>
      <c r="C380" s="27" t="s">
        <v>332</v>
      </c>
      <c r="D380" s="13" t="str">
        <f t="shared" si="21"/>
        <v>Deemed</v>
      </c>
      <c r="E380" s="29" t="s">
        <v>0</v>
      </c>
      <c r="F380" s="30"/>
      <c r="G380" s="40"/>
      <c r="H380" s="42"/>
      <c r="I380" s="42"/>
      <c r="J380" s="32">
        <v>0</v>
      </c>
      <c r="K380" s="33">
        <v>7.42</v>
      </c>
      <c r="L380" s="34">
        <v>10</v>
      </c>
      <c r="M380" s="39">
        <v>0.85</v>
      </c>
      <c r="N380" s="36"/>
      <c r="O380" s="37"/>
      <c r="P380" s="37"/>
      <c r="Q380" s="37"/>
      <c r="S380" s="14" t="str">
        <f t="shared" si="22"/>
        <v>Low Income M&amp;V Study - placeholder</v>
      </c>
      <c r="T380" s="1"/>
      <c r="U380" s="14" t="str">
        <f t="shared" si="23"/>
        <v/>
      </c>
      <c r="V380" s="45"/>
      <c r="W380" s="14" t="s">
        <v>1253</v>
      </c>
      <c r="AB380"/>
      <c r="AC380"/>
      <c r="AD380"/>
      <c r="AE380"/>
      <c r="AG380" s="20" t="s">
        <v>1640</v>
      </c>
    </row>
    <row r="381" spans="2:33" x14ac:dyDescent="0.25">
      <c r="B381" s="27" t="s">
        <v>364</v>
      </c>
      <c r="C381" s="27" t="s">
        <v>332</v>
      </c>
      <c r="D381" s="13" t="str">
        <f t="shared" si="21"/>
        <v>Deemed</v>
      </c>
      <c r="E381" s="29" t="s">
        <v>0</v>
      </c>
      <c r="F381" s="30"/>
      <c r="G381" s="40"/>
      <c r="H381" s="42"/>
      <c r="I381" s="42"/>
      <c r="J381" s="32">
        <v>0</v>
      </c>
      <c r="K381" s="33">
        <v>0</v>
      </c>
      <c r="L381" s="34">
        <v>0</v>
      </c>
      <c r="M381" s="39">
        <v>0.85</v>
      </c>
      <c r="N381" s="36"/>
      <c r="O381" s="37"/>
      <c r="P381" s="37"/>
      <c r="Q381" s="37"/>
      <c r="S381" s="14" t="str">
        <f t="shared" si="22"/>
        <v>Low Income M&amp;V Study - placeholder</v>
      </c>
      <c r="T381" s="1"/>
      <c r="U381" s="14" t="str">
        <f t="shared" si="23"/>
        <v/>
      </c>
      <c r="V381" s="45"/>
      <c r="W381" s="14" t="s">
        <v>1253</v>
      </c>
      <c r="AB381"/>
      <c r="AC381"/>
      <c r="AD381"/>
      <c r="AE381"/>
      <c r="AG381" s="20" t="s">
        <v>1641</v>
      </c>
    </row>
    <row r="382" spans="2:33" x14ac:dyDescent="0.25">
      <c r="B382" s="27" t="s">
        <v>365</v>
      </c>
      <c r="C382" s="27" t="s">
        <v>332</v>
      </c>
      <c r="D382" s="13" t="str">
        <f t="shared" si="21"/>
        <v>Deemed</v>
      </c>
      <c r="E382" s="29" t="s">
        <v>0</v>
      </c>
      <c r="F382" s="30"/>
      <c r="G382" s="40"/>
      <c r="H382" s="42"/>
      <c r="I382" s="42"/>
      <c r="J382" s="32">
        <v>0</v>
      </c>
      <c r="K382" s="33">
        <v>0</v>
      </c>
      <c r="L382" s="34">
        <v>0</v>
      </c>
      <c r="M382" s="39">
        <v>0.85</v>
      </c>
      <c r="N382" s="36"/>
      <c r="O382" s="37"/>
      <c r="P382" s="37"/>
      <c r="Q382" s="37"/>
      <c r="S382" s="14" t="str">
        <f t="shared" si="22"/>
        <v>Low Income M&amp;V Study - placeholder</v>
      </c>
      <c r="T382" s="1"/>
      <c r="U382" s="14" t="str">
        <f t="shared" si="23"/>
        <v/>
      </c>
      <c r="V382" s="45"/>
      <c r="W382" s="14" t="s">
        <v>1253</v>
      </c>
      <c r="AB382"/>
      <c r="AC382"/>
      <c r="AD382"/>
      <c r="AE382"/>
      <c r="AG382" s="20" t="s">
        <v>1642</v>
      </c>
    </row>
    <row r="383" spans="2:33" x14ac:dyDescent="0.25">
      <c r="B383" s="27" t="s">
        <v>366</v>
      </c>
      <c r="C383" s="27" t="s">
        <v>332</v>
      </c>
      <c r="D383" s="13" t="str">
        <f t="shared" si="21"/>
        <v>Deemed</v>
      </c>
      <c r="E383" s="29" t="s">
        <v>0</v>
      </c>
      <c r="F383" s="30"/>
      <c r="G383" s="40"/>
      <c r="H383" s="42"/>
      <c r="I383" s="42"/>
      <c r="J383" s="32">
        <v>0</v>
      </c>
      <c r="K383" s="33">
        <v>0</v>
      </c>
      <c r="L383" s="34">
        <v>0</v>
      </c>
      <c r="M383" s="39">
        <v>0.85</v>
      </c>
      <c r="N383" s="36"/>
      <c r="O383" s="37"/>
      <c r="P383" s="37"/>
      <c r="Q383" s="37"/>
      <c r="S383" s="14" t="str">
        <f t="shared" si="22"/>
        <v>Low Income M&amp;V Study - placeholder</v>
      </c>
      <c r="T383" s="1"/>
      <c r="U383" s="14" t="str">
        <f t="shared" si="23"/>
        <v/>
      </c>
      <c r="V383" s="45"/>
      <c r="W383" s="14" t="s">
        <v>1253</v>
      </c>
      <c r="AB383"/>
      <c r="AC383"/>
      <c r="AD383"/>
      <c r="AE383"/>
      <c r="AG383" s="20" t="s">
        <v>1643</v>
      </c>
    </row>
    <row r="384" spans="2:33" x14ac:dyDescent="0.25">
      <c r="B384" s="27" t="s">
        <v>367</v>
      </c>
      <c r="C384" s="27" t="s">
        <v>332</v>
      </c>
      <c r="D384" s="13" t="str">
        <f t="shared" si="21"/>
        <v>Deemed</v>
      </c>
      <c r="E384" s="29" t="s">
        <v>0</v>
      </c>
      <c r="F384" s="30"/>
      <c r="G384" s="40"/>
      <c r="H384" s="42"/>
      <c r="I384" s="42"/>
      <c r="J384" s="32">
        <v>0</v>
      </c>
      <c r="K384" s="33">
        <v>0</v>
      </c>
      <c r="L384" s="34">
        <v>0</v>
      </c>
      <c r="M384" s="39">
        <v>0.85</v>
      </c>
      <c r="N384" s="36"/>
      <c r="O384" s="37"/>
      <c r="P384" s="37"/>
      <c r="Q384" s="37"/>
      <c r="S384" s="14" t="str">
        <f t="shared" si="22"/>
        <v>Low Income M&amp;V Study - placeholder</v>
      </c>
      <c r="T384" s="1"/>
      <c r="U384" s="14" t="str">
        <f t="shared" si="23"/>
        <v/>
      </c>
      <c r="V384" s="45"/>
      <c r="W384" s="14" t="s">
        <v>1253</v>
      </c>
      <c r="AB384"/>
      <c r="AC384"/>
      <c r="AD384"/>
      <c r="AE384"/>
      <c r="AG384" s="20" t="s">
        <v>1644</v>
      </c>
    </row>
    <row r="385" spans="2:33" x14ac:dyDescent="0.25">
      <c r="B385" s="27" t="s">
        <v>368</v>
      </c>
      <c r="C385" s="27" t="s">
        <v>332</v>
      </c>
      <c r="D385" s="13" t="str">
        <f t="shared" si="21"/>
        <v>Deemed</v>
      </c>
      <c r="E385" s="29" t="s">
        <v>0</v>
      </c>
      <c r="F385" s="30"/>
      <c r="G385" s="40"/>
      <c r="H385" s="42"/>
      <c r="I385" s="42"/>
      <c r="J385" s="32">
        <v>0</v>
      </c>
      <c r="K385" s="33">
        <v>0</v>
      </c>
      <c r="L385" s="34">
        <v>0</v>
      </c>
      <c r="M385" s="39">
        <v>0.85</v>
      </c>
      <c r="N385" s="36"/>
      <c r="O385" s="37"/>
      <c r="P385" s="37"/>
      <c r="Q385" s="37"/>
      <c r="S385" s="14" t="str">
        <f t="shared" si="22"/>
        <v>Low Income M&amp;V Study - placeholder</v>
      </c>
      <c r="T385" s="1"/>
      <c r="U385" s="14" t="str">
        <f t="shared" si="23"/>
        <v/>
      </c>
      <c r="V385" s="45"/>
      <c r="W385" s="14" t="s">
        <v>1253</v>
      </c>
      <c r="AB385"/>
      <c r="AC385"/>
      <c r="AD385"/>
      <c r="AE385"/>
      <c r="AG385" s="20" t="s">
        <v>1645</v>
      </c>
    </row>
    <row r="386" spans="2:33" x14ac:dyDescent="0.25">
      <c r="B386" s="27" t="s">
        <v>369</v>
      </c>
      <c r="C386" s="27" t="s">
        <v>332</v>
      </c>
      <c r="D386" s="13" t="str">
        <f t="shared" si="21"/>
        <v>Deemed</v>
      </c>
      <c r="E386" s="29" t="s">
        <v>0</v>
      </c>
      <c r="F386" s="30"/>
      <c r="G386" s="40"/>
      <c r="H386" s="42"/>
      <c r="I386" s="42"/>
      <c r="J386" s="32">
        <v>0</v>
      </c>
      <c r="K386" s="33">
        <v>0</v>
      </c>
      <c r="L386" s="34">
        <v>0</v>
      </c>
      <c r="M386" s="39">
        <v>0.85</v>
      </c>
      <c r="N386" s="36"/>
      <c r="O386" s="37"/>
      <c r="P386" s="37"/>
      <c r="Q386" s="37"/>
      <c r="S386" s="14" t="str">
        <f t="shared" si="22"/>
        <v>Low Income M&amp;V Study - placeholder</v>
      </c>
      <c r="T386" s="1"/>
      <c r="U386" s="14" t="str">
        <f t="shared" si="23"/>
        <v/>
      </c>
      <c r="V386" s="45"/>
      <c r="W386" s="14" t="s">
        <v>1253</v>
      </c>
      <c r="AB386"/>
      <c r="AC386"/>
      <c r="AD386"/>
      <c r="AE386"/>
      <c r="AG386" s="20" t="s">
        <v>1646</v>
      </c>
    </row>
    <row r="387" spans="2:33" x14ac:dyDescent="0.25">
      <c r="B387" s="27" t="s">
        <v>370</v>
      </c>
      <c r="C387" s="27" t="s">
        <v>332</v>
      </c>
      <c r="D387" s="13" t="str">
        <f t="shared" si="21"/>
        <v>Deemed</v>
      </c>
      <c r="E387" s="29" t="s">
        <v>0</v>
      </c>
      <c r="F387" s="30"/>
      <c r="G387" s="40"/>
      <c r="H387" s="42"/>
      <c r="I387" s="42"/>
      <c r="J387" s="32">
        <v>0</v>
      </c>
      <c r="K387" s="33">
        <v>0</v>
      </c>
      <c r="L387" s="34">
        <v>0</v>
      </c>
      <c r="M387" s="39">
        <v>0.85</v>
      </c>
      <c r="N387" s="36"/>
      <c r="O387" s="37"/>
      <c r="P387" s="37"/>
      <c r="Q387" s="37"/>
      <c r="S387" s="14" t="str">
        <f t="shared" si="22"/>
        <v>Low Income M&amp;V Study - placeholder</v>
      </c>
      <c r="T387" s="1"/>
      <c r="U387" s="14" t="str">
        <f t="shared" si="23"/>
        <v/>
      </c>
      <c r="V387" s="45"/>
      <c r="W387" s="14" t="s">
        <v>1253</v>
      </c>
      <c r="AB387"/>
      <c r="AC387"/>
      <c r="AD387"/>
      <c r="AE387"/>
      <c r="AG387" s="20" t="s">
        <v>1647</v>
      </c>
    </row>
    <row r="388" spans="2:33" x14ac:dyDescent="0.25">
      <c r="B388" s="27" t="s">
        <v>371</v>
      </c>
      <c r="C388" s="27" t="s">
        <v>332</v>
      </c>
      <c r="D388" s="13" t="str">
        <f t="shared" ref="D388:D451" si="24">IF(OR(J388=1,J388=1000,K388=1,K388=1000),"Custom","Deemed")</f>
        <v>Deemed</v>
      </c>
      <c r="E388" s="29" t="s">
        <v>0</v>
      </c>
      <c r="F388" s="30"/>
      <c r="G388" s="40"/>
      <c r="H388" s="42"/>
      <c r="I388" s="42"/>
      <c r="J388" s="32">
        <v>0</v>
      </c>
      <c r="K388" s="33">
        <v>0</v>
      </c>
      <c r="L388" s="34">
        <v>0</v>
      </c>
      <c r="M388" s="39">
        <v>0.85</v>
      </c>
      <c r="N388" s="36"/>
      <c r="O388" s="37"/>
      <c r="P388" s="37"/>
      <c r="Q388" s="37"/>
      <c r="S388" s="14" t="str">
        <f t="shared" ref="S388:S451" si="25">+C388</f>
        <v>Low Income M&amp;V Study - placeholder</v>
      </c>
      <c r="T388" s="1"/>
      <c r="U388" s="14" t="str">
        <f t="shared" si="23"/>
        <v/>
      </c>
      <c r="V388" s="45"/>
      <c r="W388" s="14" t="s">
        <v>1253</v>
      </c>
      <c r="AB388"/>
      <c r="AC388"/>
      <c r="AD388"/>
      <c r="AE388"/>
      <c r="AG388" s="20" t="s">
        <v>1648</v>
      </c>
    </row>
    <row r="389" spans="2:33" x14ac:dyDescent="0.25">
      <c r="B389" s="27" t="s">
        <v>372</v>
      </c>
      <c r="C389" s="27" t="s">
        <v>332</v>
      </c>
      <c r="D389" s="13" t="str">
        <f t="shared" si="24"/>
        <v>Deemed</v>
      </c>
      <c r="E389" s="29" t="s">
        <v>0</v>
      </c>
      <c r="F389" s="30"/>
      <c r="G389" s="40"/>
      <c r="H389" s="42"/>
      <c r="I389" s="42"/>
      <c r="J389" s="32">
        <v>0</v>
      </c>
      <c r="K389" s="33">
        <v>0</v>
      </c>
      <c r="L389" s="34">
        <v>0</v>
      </c>
      <c r="M389" s="39">
        <v>0.85</v>
      </c>
      <c r="N389" s="36"/>
      <c r="O389" s="37"/>
      <c r="P389" s="37"/>
      <c r="Q389" s="37"/>
      <c r="S389" s="14" t="str">
        <f t="shared" si="25"/>
        <v>Low Income M&amp;V Study - placeholder</v>
      </c>
      <c r="T389" s="1"/>
      <c r="U389" s="14" t="str">
        <f t="shared" si="23"/>
        <v/>
      </c>
      <c r="V389" s="45"/>
      <c r="W389" s="14" t="s">
        <v>1253</v>
      </c>
      <c r="AB389"/>
      <c r="AC389"/>
      <c r="AD389"/>
      <c r="AE389"/>
      <c r="AG389" s="20" t="s">
        <v>1649</v>
      </c>
    </row>
    <row r="390" spans="2:33" x14ac:dyDescent="0.25">
      <c r="B390" s="27" t="s">
        <v>373</v>
      </c>
      <c r="C390" s="27" t="s">
        <v>332</v>
      </c>
      <c r="D390" s="13" t="str">
        <f t="shared" si="24"/>
        <v>Deemed</v>
      </c>
      <c r="E390" s="29" t="s">
        <v>0</v>
      </c>
      <c r="F390" s="30"/>
      <c r="G390" s="40"/>
      <c r="H390" s="42"/>
      <c r="I390" s="42"/>
      <c r="J390" s="32">
        <v>0</v>
      </c>
      <c r="K390" s="33">
        <v>0</v>
      </c>
      <c r="L390" s="34">
        <v>0</v>
      </c>
      <c r="M390" s="39">
        <v>0.85</v>
      </c>
      <c r="N390" s="36"/>
      <c r="O390" s="37"/>
      <c r="P390" s="37"/>
      <c r="Q390" s="37"/>
      <c r="S390" s="14" t="str">
        <f t="shared" si="25"/>
        <v>Low Income M&amp;V Study - placeholder</v>
      </c>
      <c r="T390" s="1"/>
      <c r="U390" s="14" t="str">
        <f t="shared" si="23"/>
        <v/>
      </c>
      <c r="V390" s="45"/>
      <c r="W390" s="14" t="s">
        <v>1253</v>
      </c>
      <c r="AB390"/>
      <c r="AC390"/>
      <c r="AD390"/>
      <c r="AE390"/>
      <c r="AG390" s="20" t="s">
        <v>1650</v>
      </c>
    </row>
    <row r="391" spans="2:33" x14ac:dyDescent="0.25">
      <c r="B391" s="27" t="s">
        <v>374</v>
      </c>
      <c r="C391" s="27" t="s">
        <v>332</v>
      </c>
      <c r="D391" s="13" t="str">
        <f t="shared" si="24"/>
        <v>Deemed</v>
      </c>
      <c r="E391" s="29" t="s">
        <v>0</v>
      </c>
      <c r="F391" s="30"/>
      <c r="G391" s="40"/>
      <c r="H391" s="42"/>
      <c r="I391" s="42"/>
      <c r="J391" s="32">
        <v>0</v>
      </c>
      <c r="K391" s="33">
        <v>0</v>
      </c>
      <c r="L391" s="34">
        <v>0</v>
      </c>
      <c r="M391" s="39">
        <v>0.85</v>
      </c>
      <c r="N391" s="36"/>
      <c r="O391" s="37"/>
      <c r="P391" s="37"/>
      <c r="Q391" s="37"/>
      <c r="S391" s="14" t="str">
        <f t="shared" si="25"/>
        <v>Low Income M&amp;V Study - placeholder</v>
      </c>
      <c r="T391" s="1"/>
      <c r="U391" s="14" t="str">
        <f t="shared" si="23"/>
        <v/>
      </c>
      <c r="V391" s="45"/>
      <c r="W391" s="14" t="s">
        <v>1253</v>
      </c>
      <c r="AB391"/>
      <c r="AC391"/>
      <c r="AD391"/>
      <c r="AE391"/>
      <c r="AG391" s="20" t="s">
        <v>1651</v>
      </c>
    </row>
    <row r="392" spans="2:33" x14ac:dyDescent="0.25">
      <c r="B392" s="27" t="s">
        <v>375</v>
      </c>
      <c r="C392" s="27" t="s">
        <v>332</v>
      </c>
      <c r="D392" s="13" t="str">
        <f t="shared" si="24"/>
        <v>Deemed</v>
      </c>
      <c r="E392" s="29" t="s">
        <v>0</v>
      </c>
      <c r="F392" s="30"/>
      <c r="G392" s="40"/>
      <c r="H392" s="42"/>
      <c r="I392" s="42"/>
      <c r="J392" s="32">
        <v>0</v>
      </c>
      <c r="K392" s="33">
        <v>0</v>
      </c>
      <c r="L392" s="34">
        <v>0</v>
      </c>
      <c r="M392" s="39">
        <v>0.85</v>
      </c>
      <c r="N392" s="36"/>
      <c r="O392" s="37"/>
      <c r="P392" s="37"/>
      <c r="Q392" s="37"/>
      <c r="S392" s="14" t="str">
        <f t="shared" si="25"/>
        <v>Low Income M&amp;V Study - placeholder</v>
      </c>
      <c r="T392" s="1"/>
      <c r="U392" s="14" t="str">
        <f t="shared" si="23"/>
        <v/>
      </c>
      <c r="V392" s="45"/>
      <c r="W392" s="14" t="s">
        <v>1253</v>
      </c>
      <c r="AB392"/>
      <c r="AC392"/>
      <c r="AD392"/>
      <c r="AE392"/>
      <c r="AG392" s="20" t="s">
        <v>1652</v>
      </c>
    </row>
    <row r="393" spans="2:33" x14ac:dyDescent="0.25">
      <c r="B393" s="27" t="s">
        <v>376</v>
      </c>
      <c r="C393" s="27" t="s">
        <v>332</v>
      </c>
      <c r="D393" s="13" t="str">
        <f t="shared" si="24"/>
        <v>Deemed</v>
      </c>
      <c r="E393" s="29" t="s">
        <v>0</v>
      </c>
      <c r="F393" s="30"/>
      <c r="G393" s="40"/>
      <c r="H393" s="42"/>
      <c r="I393" s="42"/>
      <c r="J393" s="32">
        <v>0</v>
      </c>
      <c r="K393" s="33">
        <v>0</v>
      </c>
      <c r="L393" s="34">
        <v>0</v>
      </c>
      <c r="M393" s="39">
        <v>0.85</v>
      </c>
      <c r="N393" s="36"/>
      <c r="O393" s="37"/>
      <c r="P393" s="37"/>
      <c r="Q393" s="37"/>
      <c r="S393" s="14" t="str">
        <f t="shared" si="25"/>
        <v>Low Income M&amp;V Study - placeholder</v>
      </c>
      <c r="T393" s="1"/>
      <c r="U393" s="14" t="str">
        <f t="shared" ref="U393:U415" si="26">IF(ISBLANK(W393),IF(ISBLANK(S393),"",S393),"")</f>
        <v/>
      </c>
      <c r="V393" s="45"/>
      <c r="W393" s="14" t="s">
        <v>1253</v>
      </c>
      <c r="AB393"/>
      <c r="AC393"/>
      <c r="AD393"/>
      <c r="AE393"/>
      <c r="AG393" s="20" t="s">
        <v>1653</v>
      </c>
    </row>
    <row r="394" spans="2:33" x14ac:dyDescent="0.25">
      <c r="B394" s="27" t="s">
        <v>377</v>
      </c>
      <c r="C394" s="27" t="s">
        <v>332</v>
      </c>
      <c r="D394" s="13" t="str">
        <f t="shared" si="24"/>
        <v>Deemed</v>
      </c>
      <c r="E394" s="29" t="s">
        <v>0</v>
      </c>
      <c r="F394" s="30"/>
      <c r="G394" s="40"/>
      <c r="H394" s="42"/>
      <c r="I394" s="42"/>
      <c r="J394" s="32">
        <v>0</v>
      </c>
      <c r="K394" s="33">
        <v>0</v>
      </c>
      <c r="L394" s="34">
        <v>0</v>
      </c>
      <c r="M394" s="39">
        <v>0.85</v>
      </c>
      <c r="N394" s="36"/>
      <c r="O394" s="37"/>
      <c r="P394" s="37"/>
      <c r="Q394" s="37"/>
      <c r="S394" s="14" t="str">
        <f t="shared" si="25"/>
        <v>Low Income M&amp;V Study - placeholder</v>
      </c>
      <c r="T394" s="1"/>
      <c r="U394" s="14" t="str">
        <f t="shared" si="26"/>
        <v/>
      </c>
      <c r="V394" s="45"/>
      <c r="W394" s="14" t="s">
        <v>1253</v>
      </c>
      <c r="AB394"/>
      <c r="AC394"/>
      <c r="AD394"/>
      <c r="AE394"/>
      <c r="AG394" s="20" t="s">
        <v>1654</v>
      </c>
    </row>
    <row r="395" spans="2:33" x14ac:dyDescent="0.25">
      <c r="B395" s="27" t="s">
        <v>378</v>
      </c>
      <c r="C395" s="27" t="s">
        <v>332</v>
      </c>
      <c r="D395" s="13" t="str">
        <f t="shared" si="24"/>
        <v>Deemed</v>
      </c>
      <c r="E395" s="29" t="s">
        <v>0</v>
      </c>
      <c r="F395" s="30"/>
      <c r="G395" s="40"/>
      <c r="H395" s="42"/>
      <c r="I395" s="42"/>
      <c r="J395" s="32">
        <v>0</v>
      </c>
      <c r="K395" s="33">
        <v>0</v>
      </c>
      <c r="L395" s="34">
        <v>0</v>
      </c>
      <c r="M395" s="39">
        <v>0.85</v>
      </c>
      <c r="N395" s="36"/>
      <c r="O395" s="37"/>
      <c r="P395" s="37"/>
      <c r="Q395" s="37"/>
      <c r="S395" s="14" t="str">
        <f t="shared" si="25"/>
        <v>Low Income M&amp;V Study - placeholder</v>
      </c>
      <c r="T395" s="1"/>
      <c r="U395" s="14" t="str">
        <f t="shared" si="26"/>
        <v/>
      </c>
      <c r="V395" s="45"/>
      <c r="W395" s="14" t="s">
        <v>1253</v>
      </c>
      <c r="AB395"/>
      <c r="AC395"/>
      <c r="AD395"/>
      <c r="AE395"/>
      <c r="AG395" s="20" t="s">
        <v>1655</v>
      </c>
    </row>
    <row r="396" spans="2:33" x14ac:dyDescent="0.25">
      <c r="B396" s="27" t="s">
        <v>379</v>
      </c>
      <c r="C396" s="27" t="s">
        <v>332</v>
      </c>
      <c r="D396" s="13" t="str">
        <f t="shared" si="24"/>
        <v>Deemed</v>
      </c>
      <c r="E396" s="29" t="s">
        <v>0</v>
      </c>
      <c r="F396" s="30"/>
      <c r="G396" s="40"/>
      <c r="H396" s="42"/>
      <c r="I396" s="42"/>
      <c r="J396" s="32">
        <v>0</v>
      </c>
      <c r="K396" s="33">
        <v>0</v>
      </c>
      <c r="L396" s="34">
        <v>0</v>
      </c>
      <c r="M396" s="39">
        <v>0.85</v>
      </c>
      <c r="N396" s="36"/>
      <c r="O396" s="37"/>
      <c r="P396" s="37"/>
      <c r="Q396" s="37"/>
      <c r="S396" s="14" t="str">
        <f t="shared" si="25"/>
        <v>Low Income M&amp;V Study - placeholder</v>
      </c>
      <c r="T396" s="1"/>
      <c r="U396" s="14" t="str">
        <f t="shared" si="26"/>
        <v/>
      </c>
      <c r="V396" s="45"/>
      <c r="W396" s="14" t="s">
        <v>1253</v>
      </c>
      <c r="AB396"/>
      <c r="AC396"/>
      <c r="AD396"/>
      <c r="AE396"/>
      <c r="AG396" s="20" t="s">
        <v>1656</v>
      </c>
    </row>
    <row r="397" spans="2:33" x14ac:dyDescent="0.25">
      <c r="B397" s="27" t="s">
        <v>380</v>
      </c>
      <c r="C397" s="27" t="s">
        <v>332</v>
      </c>
      <c r="D397" s="13" t="str">
        <f t="shared" si="24"/>
        <v>Deemed</v>
      </c>
      <c r="E397" s="29" t="s">
        <v>0</v>
      </c>
      <c r="F397" s="30"/>
      <c r="G397" s="40"/>
      <c r="H397" s="42"/>
      <c r="I397" s="42"/>
      <c r="J397" s="32">
        <v>0</v>
      </c>
      <c r="K397" s="33">
        <v>0</v>
      </c>
      <c r="L397" s="34">
        <v>0</v>
      </c>
      <c r="M397" s="39">
        <v>0.85</v>
      </c>
      <c r="N397" s="36"/>
      <c r="O397" s="37"/>
      <c r="P397" s="37"/>
      <c r="Q397" s="37"/>
      <c r="S397" s="14" t="str">
        <f t="shared" si="25"/>
        <v>Low Income M&amp;V Study - placeholder</v>
      </c>
      <c r="T397" s="1"/>
      <c r="U397" s="14" t="str">
        <f t="shared" si="26"/>
        <v/>
      </c>
      <c r="V397" s="45"/>
      <c r="W397" s="14" t="s">
        <v>1253</v>
      </c>
      <c r="AB397"/>
      <c r="AC397"/>
      <c r="AD397"/>
      <c r="AE397"/>
      <c r="AG397" s="20" t="s">
        <v>1657</v>
      </c>
    </row>
    <row r="398" spans="2:33" x14ac:dyDescent="0.25">
      <c r="B398" s="27" t="s">
        <v>381</v>
      </c>
      <c r="C398" s="27" t="s">
        <v>332</v>
      </c>
      <c r="D398" s="13" t="str">
        <f t="shared" si="24"/>
        <v>Deemed</v>
      </c>
      <c r="E398" s="29" t="s">
        <v>0</v>
      </c>
      <c r="F398" s="30"/>
      <c r="G398" s="40"/>
      <c r="H398" s="42"/>
      <c r="I398" s="42"/>
      <c r="J398" s="32">
        <v>0</v>
      </c>
      <c r="K398" s="33">
        <v>0</v>
      </c>
      <c r="L398" s="34">
        <v>0</v>
      </c>
      <c r="M398" s="39">
        <v>0.85</v>
      </c>
      <c r="N398" s="36"/>
      <c r="O398" s="37"/>
      <c r="P398" s="37"/>
      <c r="Q398" s="37"/>
      <c r="S398" s="14" t="str">
        <f t="shared" si="25"/>
        <v>Low Income M&amp;V Study - placeholder</v>
      </c>
      <c r="T398" s="1"/>
      <c r="U398" s="14" t="str">
        <f t="shared" si="26"/>
        <v/>
      </c>
      <c r="V398" s="45"/>
      <c r="W398" s="14" t="s">
        <v>1253</v>
      </c>
      <c r="AB398"/>
      <c r="AC398"/>
      <c r="AD398"/>
      <c r="AE398"/>
      <c r="AG398" s="20" t="s">
        <v>1658</v>
      </c>
    </row>
    <row r="399" spans="2:33" x14ac:dyDescent="0.25">
      <c r="B399" s="27" t="s">
        <v>382</v>
      </c>
      <c r="C399" s="27" t="s">
        <v>332</v>
      </c>
      <c r="D399" s="13" t="str">
        <f t="shared" si="24"/>
        <v>Deemed</v>
      </c>
      <c r="E399" s="29" t="s">
        <v>0</v>
      </c>
      <c r="F399" s="30"/>
      <c r="G399" s="40"/>
      <c r="H399" s="42"/>
      <c r="I399" s="42"/>
      <c r="J399" s="32">
        <v>0</v>
      </c>
      <c r="K399" s="33">
        <v>0</v>
      </c>
      <c r="L399" s="34">
        <v>0</v>
      </c>
      <c r="M399" s="39">
        <v>0.85</v>
      </c>
      <c r="N399" s="36"/>
      <c r="O399" s="37"/>
      <c r="P399" s="37"/>
      <c r="Q399" s="37"/>
      <c r="S399" s="14" t="str">
        <f t="shared" si="25"/>
        <v>Low Income M&amp;V Study - placeholder</v>
      </c>
      <c r="T399" s="1"/>
      <c r="U399" s="14" t="str">
        <f t="shared" si="26"/>
        <v/>
      </c>
      <c r="V399" s="45"/>
      <c r="W399" s="14" t="s">
        <v>1253</v>
      </c>
      <c r="AB399"/>
      <c r="AC399"/>
      <c r="AD399"/>
      <c r="AE399"/>
      <c r="AG399" s="20" t="s">
        <v>1659</v>
      </c>
    </row>
    <row r="400" spans="2:33" x14ac:dyDescent="0.25">
      <c r="B400" s="27" t="s">
        <v>383</v>
      </c>
      <c r="C400" s="27" t="s">
        <v>332</v>
      </c>
      <c r="D400" s="13" t="str">
        <f t="shared" si="24"/>
        <v>Deemed</v>
      </c>
      <c r="E400" s="29" t="s">
        <v>0</v>
      </c>
      <c r="F400" s="30"/>
      <c r="G400" s="40"/>
      <c r="H400" s="42"/>
      <c r="I400" s="42"/>
      <c r="J400" s="32">
        <v>0</v>
      </c>
      <c r="K400" s="33">
        <v>0</v>
      </c>
      <c r="L400" s="34">
        <v>0</v>
      </c>
      <c r="M400" s="39">
        <v>0.85</v>
      </c>
      <c r="N400" s="36"/>
      <c r="O400" s="37"/>
      <c r="P400" s="37"/>
      <c r="Q400" s="37"/>
      <c r="S400" s="14" t="str">
        <f t="shared" si="25"/>
        <v>Low Income M&amp;V Study - placeholder</v>
      </c>
      <c r="T400" s="1"/>
      <c r="U400" s="14" t="str">
        <f t="shared" si="26"/>
        <v/>
      </c>
      <c r="V400" s="45"/>
      <c r="W400" s="14" t="s">
        <v>1253</v>
      </c>
      <c r="AB400"/>
      <c r="AC400"/>
      <c r="AD400"/>
      <c r="AE400"/>
      <c r="AG400" s="20" t="s">
        <v>1660</v>
      </c>
    </row>
    <row r="401" spans="2:33" x14ac:dyDescent="0.25">
      <c r="B401" s="27" t="s">
        <v>384</v>
      </c>
      <c r="C401" s="27" t="s">
        <v>332</v>
      </c>
      <c r="D401" s="13" t="str">
        <f t="shared" si="24"/>
        <v>Deemed</v>
      </c>
      <c r="E401" s="29" t="s">
        <v>0</v>
      </c>
      <c r="F401" s="30"/>
      <c r="G401" s="40"/>
      <c r="H401" s="42"/>
      <c r="I401" s="42"/>
      <c r="J401" s="32">
        <v>0</v>
      </c>
      <c r="K401" s="33">
        <v>0</v>
      </c>
      <c r="L401" s="34">
        <v>0</v>
      </c>
      <c r="M401" s="39">
        <v>0.85</v>
      </c>
      <c r="N401" s="36"/>
      <c r="O401" s="37"/>
      <c r="P401" s="37"/>
      <c r="Q401" s="37"/>
      <c r="S401" s="14" t="str">
        <f t="shared" si="25"/>
        <v>Low Income M&amp;V Study - placeholder</v>
      </c>
      <c r="T401" s="1"/>
      <c r="U401" s="14" t="str">
        <f t="shared" si="26"/>
        <v/>
      </c>
      <c r="V401" s="45"/>
      <c r="W401" s="14" t="s">
        <v>1253</v>
      </c>
      <c r="AB401"/>
      <c r="AC401"/>
      <c r="AD401"/>
      <c r="AE401"/>
      <c r="AG401" s="20" t="s">
        <v>1661</v>
      </c>
    </row>
    <row r="402" spans="2:33" x14ac:dyDescent="0.25">
      <c r="B402" s="27" t="s">
        <v>385</v>
      </c>
      <c r="C402" s="27" t="s">
        <v>332</v>
      </c>
      <c r="D402" s="13" t="str">
        <f t="shared" si="24"/>
        <v>Deemed</v>
      </c>
      <c r="E402" s="29" t="s">
        <v>0</v>
      </c>
      <c r="F402" s="30"/>
      <c r="G402" s="40"/>
      <c r="H402" s="42"/>
      <c r="I402" s="42"/>
      <c r="J402" s="32">
        <v>0</v>
      </c>
      <c r="K402" s="33">
        <v>0</v>
      </c>
      <c r="L402" s="34">
        <v>0</v>
      </c>
      <c r="M402" s="39">
        <v>0.85</v>
      </c>
      <c r="N402" s="36"/>
      <c r="O402" s="37"/>
      <c r="P402" s="37"/>
      <c r="Q402" s="37"/>
      <c r="S402" s="14" t="str">
        <f t="shared" si="25"/>
        <v>Low Income M&amp;V Study - placeholder</v>
      </c>
      <c r="T402" s="1"/>
      <c r="U402" s="14" t="str">
        <f t="shared" si="26"/>
        <v/>
      </c>
      <c r="V402" s="45"/>
      <c r="W402" s="14" t="s">
        <v>1253</v>
      </c>
      <c r="AB402"/>
      <c r="AC402"/>
      <c r="AD402"/>
      <c r="AE402"/>
      <c r="AG402" s="20" t="s">
        <v>1662</v>
      </c>
    </row>
    <row r="403" spans="2:33" x14ac:dyDescent="0.25">
      <c r="B403" s="27" t="s">
        <v>386</v>
      </c>
      <c r="C403" s="27" t="s">
        <v>332</v>
      </c>
      <c r="D403" s="13" t="str">
        <f t="shared" si="24"/>
        <v>Deemed</v>
      </c>
      <c r="E403" s="29" t="s">
        <v>0</v>
      </c>
      <c r="F403" s="30"/>
      <c r="G403" s="40"/>
      <c r="H403" s="42"/>
      <c r="I403" s="42"/>
      <c r="J403" s="32">
        <v>0</v>
      </c>
      <c r="K403" s="33">
        <v>0</v>
      </c>
      <c r="L403" s="34">
        <v>0</v>
      </c>
      <c r="M403" s="39">
        <v>0.85</v>
      </c>
      <c r="N403" s="36"/>
      <c r="O403" s="37"/>
      <c r="P403" s="37"/>
      <c r="Q403" s="37"/>
      <c r="S403" s="14" t="str">
        <f t="shared" si="25"/>
        <v>Low Income M&amp;V Study - placeholder</v>
      </c>
      <c r="T403" s="1"/>
      <c r="U403" s="14" t="str">
        <f t="shared" si="26"/>
        <v/>
      </c>
      <c r="V403" s="45"/>
      <c r="W403" s="14" t="s">
        <v>1253</v>
      </c>
      <c r="AB403"/>
      <c r="AC403"/>
      <c r="AD403"/>
      <c r="AE403"/>
      <c r="AG403" s="20" t="s">
        <v>1663</v>
      </c>
    </row>
    <row r="404" spans="2:33" x14ac:dyDescent="0.25">
      <c r="B404" s="27" t="s">
        <v>387</v>
      </c>
      <c r="C404" s="27" t="s">
        <v>332</v>
      </c>
      <c r="D404" s="13" t="str">
        <f t="shared" si="24"/>
        <v>Deemed</v>
      </c>
      <c r="E404" s="29" t="s">
        <v>0</v>
      </c>
      <c r="F404" s="30"/>
      <c r="G404" s="40"/>
      <c r="H404" s="42"/>
      <c r="I404" s="42"/>
      <c r="J404" s="32">
        <v>0</v>
      </c>
      <c r="K404" s="33">
        <v>0</v>
      </c>
      <c r="L404" s="34">
        <v>0</v>
      </c>
      <c r="M404" s="39">
        <v>0.85</v>
      </c>
      <c r="N404" s="36"/>
      <c r="O404" s="37"/>
      <c r="P404" s="37"/>
      <c r="Q404" s="37"/>
      <c r="S404" s="14" t="str">
        <f t="shared" si="25"/>
        <v>Low Income M&amp;V Study - placeholder</v>
      </c>
      <c r="T404" s="1"/>
      <c r="U404" s="14" t="str">
        <f t="shared" si="26"/>
        <v/>
      </c>
      <c r="V404" s="45"/>
      <c r="W404" s="14" t="s">
        <v>1253</v>
      </c>
      <c r="AB404"/>
      <c r="AC404"/>
      <c r="AD404"/>
      <c r="AE404"/>
      <c r="AG404" s="20" t="s">
        <v>1664</v>
      </c>
    </row>
    <row r="405" spans="2:33" x14ac:dyDescent="0.25">
      <c r="B405" s="27" t="s">
        <v>388</v>
      </c>
      <c r="C405" s="27" t="s">
        <v>332</v>
      </c>
      <c r="D405" s="13" t="str">
        <f t="shared" si="24"/>
        <v>Deemed</v>
      </c>
      <c r="E405" s="29" t="s">
        <v>0</v>
      </c>
      <c r="F405" s="30"/>
      <c r="G405" s="40"/>
      <c r="H405" s="42"/>
      <c r="I405" s="42"/>
      <c r="J405" s="32">
        <v>0</v>
      </c>
      <c r="K405" s="33">
        <v>0</v>
      </c>
      <c r="L405" s="34">
        <v>0</v>
      </c>
      <c r="M405" s="39">
        <v>0.85</v>
      </c>
      <c r="N405" s="36"/>
      <c r="O405" s="37"/>
      <c r="P405" s="37"/>
      <c r="Q405" s="37"/>
      <c r="S405" s="14" t="str">
        <f t="shared" si="25"/>
        <v>Low Income M&amp;V Study - placeholder</v>
      </c>
      <c r="T405" s="1"/>
      <c r="U405" s="14" t="str">
        <f t="shared" si="26"/>
        <v/>
      </c>
      <c r="V405" s="45"/>
      <c r="W405" s="14" t="s">
        <v>1253</v>
      </c>
      <c r="AB405"/>
      <c r="AC405"/>
      <c r="AD405"/>
      <c r="AE405"/>
      <c r="AG405" s="20" t="s">
        <v>1665</v>
      </c>
    </row>
    <row r="406" spans="2:33" x14ac:dyDescent="0.25">
      <c r="B406" s="27" t="s">
        <v>389</v>
      </c>
      <c r="C406" s="27" t="s">
        <v>332</v>
      </c>
      <c r="D406" s="13" t="str">
        <f t="shared" si="24"/>
        <v>Deemed</v>
      </c>
      <c r="E406" s="29" t="s">
        <v>0</v>
      </c>
      <c r="F406" s="30"/>
      <c r="G406" s="40"/>
      <c r="H406" s="42"/>
      <c r="I406" s="42"/>
      <c r="J406" s="32">
        <v>0</v>
      </c>
      <c r="K406" s="33">
        <v>0</v>
      </c>
      <c r="L406" s="34">
        <v>0</v>
      </c>
      <c r="M406" s="39">
        <v>0.85</v>
      </c>
      <c r="N406" s="36"/>
      <c r="O406" s="37"/>
      <c r="P406" s="37"/>
      <c r="Q406" s="37"/>
      <c r="S406" s="14" t="str">
        <f t="shared" si="25"/>
        <v>Low Income M&amp;V Study - placeholder</v>
      </c>
      <c r="T406" s="1"/>
      <c r="U406" s="14" t="str">
        <f t="shared" si="26"/>
        <v/>
      </c>
      <c r="V406" s="45"/>
      <c r="W406" s="14" t="s">
        <v>1253</v>
      </c>
      <c r="AB406"/>
      <c r="AC406"/>
      <c r="AD406"/>
      <c r="AE406"/>
      <c r="AG406" s="20" t="s">
        <v>1666</v>
      </c>
    </row>
    <row r="407" spans="2:33" x14ac:dyDescent="0.25">
      <c r="B407" s="27" t="s">
        <v>390</v>
      </c>
      <c r="C407" s="27" t="s">
        <v>332</v>
      </c>
      <c r="D407" s="13" t="str">
        <f t="shared" si="24"/>
        <v>Deemed</v>
      </c>
      <c r="E407" s="29" t="s">
        <v>0</v>
      </c>
      <c r="F407" s="30"/>
      <c r="G407" s="40"/>
      <c r="H407" s="42"/>
      <c r="I407" s="42"/>
      <c r="J407" s="32">
        <v>0</v>
      </c>
      <c r="K407" s="33">
        <v>0</v>
      </c>
      <c r="L407" s="34">
        <v>0</v>
      </c>
      <c r="M407" s="39">
        <v>0.85</v>
      </c>
      <c r="N407" s="36"/>
      <c r="O407" s="37"/>
      <c r="P407" s="37"/>
      <c r="Q407" s="37"/>
      <c r="S407" s="14" t="str">
        <f t="shared" si="25"/>
        <v>Low Income M&amp;V Study - placeholder</v>
      </c>
      <c r="T407" s="1"/>
      <c r="U407" s="14" t="str">
        <f t="shared" si="26"/>
        <v/>
      </c>
      <c r="V407" s="45"/>
      <c r="W407" s="14" t="s">
        <v>1253</v>
      </c>
      <c r="AB407"/>
      <c r="AC407"/>
      <c r="AD407"/>
      <c r="AE407"/>
      <c r="AG407" s="20" t="s">
        <v>1667</v>
      </c>
    </row>
    <row r="408" spans="2:33" x14ac:dyDescent="0.25">
      <c r="B408" s="27" t="s">
        <v>391</v>
      </c>
      <c r="C408" s="27" t="s">
        <v>332</v>
      </c>
      <c r="D408" s="13" t="str">
        <f t="shared" si="24"/>
        <v>Deemed</v>
      </c>
      <c r="E408" s="29" t="s">
        <v>0</v>
      </c>
      <c r="F408" s="30"/>
      <c r="G408" s="40"/>
      <c r="H408" s="42"/>
      <c r="I408" s="42"/>
      <c r="J408" s="32">
        <v>0</v>
      </c>
      <c r="K408" s="33">
        <v>0</v>
      </c>
      <c r="L408" s="34">
        <v>0</v>
      </c>
      <c r="M408" s="39">
        <v>0.85</v>
      </c>
      <c r="N408" s="36"/>
      <c r="O408" s="37"/>
      <c r="P408" s="37"/>
      <c r="Q408" s="37"/>
      <c r="S408" s="14" t="str">
        <f t="shared" si="25"/>
        <v>Low Income M&amp;V Study - placeholder</v>
      </c>
      <c r="T408" s="1"/>
      <c r="U408" s="14" t="str">
        <f t="shared" si="26"/>
        <v/>
      </c>
      <c r="V408" s="45"/>
      <c r="W408" s="14" t="s">
        <v>1253</v>
      </c>
      <c r="AB408"/>
      <c r="AC408"/>
      <c r="AD408"/>
      <c r="AE408"/>
      <c r="AG408" s="20" t="s">
        <v>1668</v>
      </c>
    </row>
    <row r="409" spans="2:33" x14ac:dyDescent="0.25">
      <c r="B409" s="27" t="s">
        <v>392</v>
      </c>
      <c r="C409" s="27" t="s">
        <v>332</v>
      </c>
      <c r="D409" s="13" t="str">
        <f t="shared" si="24"/>
        <v>Deemed</v>
      </c>
      <c r="E409" s="29" t="s">
        <v>0</v>
      </c>
      <c r="F409" s="30"/>
      <c r="G409" s="40"/>
      <c r="H409" s="42"/>
      <c r="I409" s="42"/>
      <c r="J409" s="32">
        <v>0</v>
      </c>
      <c r="K409" s="33">
        <v>0</v>
      </c>
      <c r="L409" s="34">
        <v>0</v>
      </c>
      <c r="M409" s="39">
        <v>0.85</v>
      </c>
      <c r="N409" s="36"/>
      <c r="O409" s="37"/>
      <c r="P409" s="37"/>
      <c r="Q409" s="37"/>
      <c r="S409" s="14" t="str">
        <f t="shared" si="25"/>
        <v>Low Income M&amp;V Study - placeholder</v>
      </c>
      <c r="T409" s="1"/>
      <c r="U409" s="14" t="str">
        <f t="shared" si="26"/>
        <v/>
      </c>
      <c r="V409" s="45"/>
      <c r="W409" s="14" t="s">
        <v>1253</v>
      </c>
      <c r="AB409"/>
      <c r="AC409"/>
      <c r="AD409"/>
      <c r="AE409"/>
      <c r="AG409" s="20" t="s">
        <v>1669</v>
      </c>
    </row>
    <row r="410" spans="2:33" x14ac:dyDescent="0.25">
      <c r="B410" s="27" t="s">
        <v>393</v>
      </c>
      <c r="C410" s="27" t="s">
        <v>332</v>
      </c>
      <c r="D410" s="13" t="str">
        <f t="shared" si="24"/>
        <v>Deemed</v>
      </c>
      <c r="E410" s="29" t="s">
        <v>0</v>
      </c>
      <c r="F410" s="30"/>
      <c r="G410" s="40"/>
      <c r="H410" s="42"/>
      <c r="I410" s="42"/>
      <c r="J410" s="32">
        <v>0</v>
      </c>
      <c r="K410" s="33">
        <v>0</v>
      </c>
      <c r="L410" s="34">
        <v>0</v>
      </c>
      <c r="M410" s="39">
        <v>0.85</v>
      </c>
      <c r="N410" s="36"/>
      <c r="O410" s="37"/>
      <c r="P410" s="37"/>
      <c r="Q410" s="37"/>
      <c r="S410" s="14" t="str">
        <f t="shared" si="25"/>
        <v>Low Income M&amp;V Study - placeholder</v>
      </c>
      <c r="T410" s="1"/>
      <c r="U410" s="14" t="str">
        <f t="shared" si="26"/>
        <v/>
      </c>
      <c r="V410" s="45"/>
      <c r="W410" s="14" t="s">
        <v>1253</v>
      </c>
      <c r="AB410"/>
      <c r="AC410"/>
      <c r="AD410"/>
      <c r="AE410"/>
      <c r="AG410" s="20" t="s">
        <v>1670</v>
      </c>
    </row>
    <row r="411" spans="2:33" x14ac:dyDescent="0.25">
      <c r="B411" s="27" t="s">
        <v>394</v>
      </c>
      <c r="C411" s="27" t="s">
        <v>332</v>
      </c>
      <c r="D411" s="13" t="str">
        <f t="shared" si="24"/>
        <v>Deemed</v>
      </c>
      <c r="E411" s="29" t="s">
        <v>0</v>
      </c>
      <c r="F411" s="30"/>
      <c r="G411" s="40"/>
      <c r="H411" s="42"/>
      <c r="I411" s="42"/>
      <c r="J411" s="32">
        <v>0</v>
      </c>
      <c r="K411" s="33">
        <v>0</v>
      </c>
      <c r="L411" s="34">
        <v>0</v>
      </c>
      <c r="M411" s="39">
        <v>0.85</v>
      </c>
      <c r="N411" s="36"/>
      <c r="O411" s="37"/>
      <c r="P411" s="37"/>
      <c r="Q411" s="37"/>
      <c r="S411" s="14" t="str">
        <f t="shared" si="25"/>
        <v>Low Income M&amp;V Study - placeholder</v>
      </c>
      <c r="T411" s="1"/>
      <c r="U411" s="14" t="str">
        <f t="shared" si="26"/>
        <v/>
      </c>
      <c r="V411" s="45"/>
      <c r="W411" s="14" t="s">
        <v>1253</v>
      </c>
      <c r="AB411"/>
      <c r="AC411"/>
      <c r="AD411"/>
      <c r="AE411"/>
      <c r="AG411" s="20" t="s">
        <v>1671</v>
      </c>
    </row>
    <row r="412" spans="2:33" x14ac:dyDescent="0.25">
      <c r="B412" s="27" t="s">
        <v>395</v>
      </c>
      <c r="C412" s="27" t="s">
        <v>332</v>
      </c>
      <c r="D412" s="13" t="str">
        <f t="shared" si="24"/>
        <v>Deemed</v>
      </c>
      <c r="E412" s="29" t="s">
        <v>0</v>
      </c>
      <c r="F412" s="30"/>
      <c r="G412" s="40"/>
      <c r="H412" s="42"/>
      <c r="I412" s="42"/>
      <c r="J412" s="32">
        <v>0</v>
      </c>
      <c r="K412" s="33">
        <v>0</v>
      </c>
      <c r="L412" s="34">
        <v>0</v>
      </c>
      <c r="M412" s="39">
        <v>0.85</v>
      </c>
      <c r="N412" s="36"/>
      <c r="O412" s="37"/>
      <c r="P412" s="37"/>
      <c r="Q412" s="37"/>
      <c r="S412" s="14" t="str">
        <f t="shared" si="25"/>
        <v>Low Income M&amp;V Study - placeholder</v>
      </c>
      <c r="T412" s="1"/>
      <c r="U412" s="14" t="str">
        <f t="shared" si="26"/>
        <v/>
      </c>
      <c r="V412" s="45"/>
      <c r="W412" s="14" t="s">
        <v>1253</v>
      </c>
      <c r="AB412"/>
      <c r="AC412"/>
      <c r="AD412"/>
      <c r="AE412"/>
      <c r="AG412" s="20" t="s">
        <v>1672</v>
      </c>
    </row>
    <row r="413" spans="2:33" x14ac:dyDescent="0.25">
      <c r="B413" s="27" t="s">
        <v>396</v>
      </c>
      <c r="C413" s="27" t="s">
        <v>332</v>
      </c>
      <c r="D413" s="13" t="str">
        <f t="shared" si="24"/>
        <v>Deemed</v>
      </c>
      <c r="E413" s="29" t="s">
        <v>0</v>
      </c>
      <c r="F413" s="30"/>
      <c r="G413" s="40"/>
      <c r="H413" s="42"/>
      <c r="I413" s="42"/>
      <c r="J413" s="32">
        <v>0</v>
      </c>
      <c r="K413" s="33">
        <v>0</v>
      </c>
      <c r="L413" s="34">
        <v>0</v>
      </c>
      <c r="M413" s="39">
        <v>0.85</v>
      </c>
      <c r="N413" s="36"/>
      <c r="O413" s="37"/>
      <c r="P413" s="37"/>
      <c r="Q413" s="37"/>
      <c r="S413" s="14" t="str">
        <f t="shared" si="25"/>
        <v>Low Income M&amp;V Study - placeholder</v>
      </c>
      <c r="T413" s="1"/>
      <c r="U413" s="14" t="str">
        <f t="shared" si="26"/>
        <v/>
      </c>
      <c r="V413" s="45"/>
      <c r="W413" s="14" t="s">
        <v>1253</v>
      </c>
      <c r="AB413"/>
      <c r="AC413"/>
      <c r="AD413"/>
      <c r="AE413"/>
      <c r="AG413" s="20" t="s">
        <v>1673</v>
      </c>
    </row>
    <row r="414" spans="2:33" x14ac:dyDescent="0.25">
      <c r="B414" s="27" t="s">
        <v>397</v>
      </c>
      <c r="C414" s="27" t="s">
        <v>332</v>
      </c>
      <c r="D414" s="13" t="str">
        <f t="shared" si="24"/>
        <v>Deemed</v>
      </c>
      <c r="E414" s="29" t="s">
        <v>0</v>
      </c>
      <c r="F414" s="30"/>
      <c r="G414" s="40"/>
      <c r="H414" s="42"/>
      <c r="I414" s="42"/>
      <c r="J414" s="32">
        <v>0</v>
      </c>
      <c r="K414" s="33">
        <v>0</v>
      </c>
      <c r="L414" s="34">
        <v>1</v>
      </c>
      <c r="M414" s="39">
        <v>0.85</v>
      </c>
      <c r="N414" s="36"/>
      <c r="O414" s="37"/>
      <c r="P414" s="37"/>
      <c r="Q414" s="37"/>
      <c r="S414" s="14" t="str">
        <f t="shared" si="25"/>
        <v>Low Income M&amp;V Study - placeholder</v>
      </c>
      <c r="T414" s="1"/>
      <c r="U414" s="14" t="str">
        <f t="shared" si="26"/>
        <v/>
      </c>
      <c r="V414" s="45"/>
      <c r="W414" s="14" t="s">
        <v>1253</v>
      </c>
      <c r="AB414"/>
      <c r="AC414"/>
      <c r="AD414"/>
      <c r="AE414"/>
      <c r="AG414" s="20" t="s">
        <v>1674</v>
      </c>
    </row>
    <row r="415" spans="2:33" x14ac:dyDescent="0.25">
      <c r="B415" s="27" t="s">
        <v>398</v>
      </c>
      <c r="C415" s="27" t="s">
        <v>332</v>
      </c>
      <c r="D415" s="13" t="str">
        <f t="shared" si="24"/>
        <v>Deemed</v>
      </c>
      <c r="E415" s="29" t="s">
        <v>0</v>
      </c>
      <c r="F415" s="30"/>
      <c r="G415" s="40"/>
      <c r="H415" s="42"/>
      <c r="I415" s="42"/>
      <c r="J415" s="32">
        <v>0</v>
      </c>
      <c r="K415" s="33">
        <v>0</v>
      </c>
      <c r="L415" s="34">
        <v>1</v>
      </c>
      <c r="M415" s="39">
        <v>0.85</v>
      </c>
      <c r="N415" s="36"/>
      <c r="O415" s="37"/>
      <c r="P415" s="37"/>
      <c r="Q415" s="37"/>
      <c r="S415" s="14" t="str">
        <f t="shared" si="25"/>
        <v>Low Income M&amp;V Study - placeholder</v>
      </c>
      <c r="T415" s="1"/>
      <c r="U415" s="14" t="str">
        <f t="shared" si="26"/>
        <v/>
      </c>
      <c r="V415" s="45"/>
      <c r="W415" s="14" t="s">
        <v>1253</v>
      </c>
      <c r="AB415"/>
      <c r="AC415"/>
      <c r="AD415"/>
      <c r="AE415"/>
      <c r="AG415" s="20" t="s">
        <v>1675</v>
      </c>
    </row>
    <row r="416" spans="2:33" x14ac:dyDescent="0.25">
      <c r="B416" s="27" t="s">
        <v>511</v>
      </c>
      <c r="C416" s="27" t="s">
        <v>32</v>
      </c>
      <c r="D416" s="13" t="str">
        <f t="shared" si="24"/>
        <v>Deemed</v>
      </c>
      <c r="E416" s="29" t="s">
        <v>1</v>
      </c>
      <c r="F416" s="30" t="s">
        <v>1218</v>
      </c>
      <c r="J416" s="32">
        <v>4486</v>
      </c>
      <c r="K416" s="33">
        <v>0</v>
      </c>
      <c r="L416" s="34">
        <v>11</v>
      </c>
      <c r="M416" s="39">
        <v>0.6</v>
      </c>
      <c r="N416" s="36"/>
      <c r="O416" s="37"/>
      <c r="P416" s="37"/>
      <c r="Q416" s="37"/>
      <c r="S416" s="14" t="str">
        <f t="shared" si="25"/>
        <v>N/A</v>
      </c>
      <c r="T416" s="1"/>
      <c r="V416" s="49" t="b">
        <v>1</v>
      </c>
      <c r="W416" s="14" t="s">
        <v>1254</v>
      </c>
      <c r="AB416"/>
      <c r="AC416"/>
      <c r="AD416"/>
      <c r="AE416"/>
      <c r="AG416" s="20" t="s">
        <v>1676</v>
      </c>
    </row>
    <row r="417" spans="2:33" x14ac:dyDescent="0.25">
      <c r="B417" s="27" t="s">
        <v>512</v>
      </c>
      <c r="C417" s="27" t="s">
        <v>32</v>
      </c>
      <c r="D417" s="13" t="str">
        <f t="shared" si="24"/>
        <v>Deemed</v>
      </c>
      <c r="E417" s="29" t="s">
        <v>1</v>
      </c>
      <c r="F417" s="30" t="s">
        <v>1225</v>
      </c>
      <c r="J417" s="32">
        <v>4486</v>
      </c>
      <c r="K417" s="33">
        <v>0</v>
      </c>
      <c r="L417" s="34">
        <v>15</v>
      </c>
      <c r="M417" s="39">
        <v>0.6</v>
      </c>
      <c r="N417" s="36"/>
      <c r="O417" s="37"/>
      <c r="P417" s="37"/>
      <c r="Q417" s="37"/>
      <c r="S417" s="14" t="str">
        <f t="shared" si="25"/>
        <v>N/A</v>
      </c>
      <c r="T417" s="1"/>
      <c r="V417" s="49" t="b">
        <v>1</v>
      </c>
      <c r="W417" s="14" t="s">
        <v>1254</v>
      </c>
      <c r="AB417"/>
      <c r="AC417"/>
      <c r="AD417"/>
      <c r="AE417"/>
      <c r="AG417" s="20" t="s">
        <v>1677</v>
      </c>
    </row>
    <row r="418" spans="2:33" x14ac:dyDescent="0.25">
      <c r="B418" s="27" t="s">
        <v>541</v>
      </c>
      <c r="C418" s="27" t="s">
        <v>32</v>
      </c>
      <c r="D418" s="13" t="str">
        <f t="shared" si="24"/>
        <v>Deemed</v>
      </c>
      <c r="E418" s="29" t="s">
        <v>1</v>
      </c>
      <c r="F418" s="30" t="s">
        <v>1232</v>
      </c>
      <c r="J418" s="32">
        <v>1040.576979133496</v>
      </c>
      <c r="K418" s="33">
        <v>0</v>
      </c>
      <c r="L418" s="34">
        <v>5</v>
      </c>
      <c r="M418" s="39">
        <v>0.6</v>
      </c>
      <c r="N418" s="36"/>
      <c r="O418" s="37"/>
      <c r="P418" s="37"/>
      <c r="Q418" s="37"/>
      <c r="S418" s="14" t="str">
        <f t="shared" si="25"/>
        <v>N/A</v>
      </c>
      <c r="T418" s="1"/>
      <c r="V418" s="49" t="b">
        <v>1</v>
      </c>
      <c r="W418" s="14" t="s">
        <v>1254</v>
      </c>
      <c r="AB418"/>
      <c r="AC418"/>
      <c r="AD418"/>
      <c r="AE418"/>
      <c r="AG418" s="20" t="s">
        <v>1678</v>
      </c>
    </row>
    <row r="419" spans="2:33" x14ac:dyDescent="0.25">
      <c r="B419" s="27" t="s">
        <v>637</v>
      </c>
      <c r="C419" s="27" t="s">
        <v>32</v>
      </c>
      <c r="D419" s="13" t="str">
        <f t="shared" si="24"/>
        <v>Deemed</v>
      </c>
      <c r="E419" s="29" t="s">
        <v>1</v>
      </c>
      <c r="F419" s="30" t="s">
        <v>1218</v>
      </c>
      <c r="J419" s="32">
        <v>276.79989999999998</v>
      </c>
      <c r="K419" s="33">
        <v>0</v>
      </c>
      <c r="L419" s="34">
        <v>15</v>
      </c>
      <c r="M419" s="39">
        <v>0.6</v>
      </c>
      <c r="N419" s="36"/>
      <c r="O419" s="37"/>
      <c r="P419" s="37"/>
      <c r="Q419" s="37"/>
      <c r="S419" s="14" t="str">
        <f t="shared" si="25"/>
        <v>N/A</v>
      </c>
      <c r="T419" s="1"/>
      <c r="V419" s="49" t="b">
        <v>1</v>
      </c>
      <c r="W419" s="14" t="s">
        <v>1254</v>
      </c>
      <c r="AB419"/>
      <c r="AC419"/>
      <c r="AD419"/>
      <c r="AE419"/>
      <c r="AG419" s="20" t="s">
        <v>1679</v>
      </c>
    </row>
    <row r="420" spans="2:33" x14ac:dyDescent="0.25">
      <c r="B420" s="27" t="s">
        <v>638</v>
      </c>
      <c r="C420" s="27" t="s">
        <v>32</v>
      </c>
      <c r="D420" s="13" t="str">
        <f t="shared" si="24"/>
        <v>Deemed</v>
      </c>
      <c r="E420" s="29" t="s">
        <v>1</v>
      </c>
      <c r="F420" s="30" t="s">
        <v>1218</v>
      </c>
      <c r="J420" s="32">
        <v>1221.9999</v>
      </c>
      <c r="K420" s="33">
        <v>0</v>
      </c>
      <c r="L420" s="34">
        <v>15</v>
      </c>
      <c r="M420" s="39">
        <v>0.6</v>
      </c>
      <c r="N420" s="36"/>
      <c r="O420" s="37"/>
      <c r="P420" s="37"/>
      <c r="Q420" s="37"/>
      <c r="S420" s="14" t="str">
        <f t="shared" si="25"/>
        <v>N/A</v>
      </c>
      <c r="T420" s="1"/>
      <c r="V420" s="49" t="b">
        <v>1</v>
      </c>
      <c r="W420" s="14" t="s">
        <v>1254</v>
      </c>
      <c r="AB420"/>
      <c r="AC420"/>
      <c r="AD420"/>
      <c r="AE420"/>
      <c r="AG420" s="20" t="s">
        <v>1680</v>
      </c>
    </row>
    <row r="421" spans="2:33" x14ac:dyDescent="0.25">
      <c r="B421" s="27" t="s">
        <v>1145</v>
      </c>
      <c r="C421" s="27" t="s">
        <v>1146</v>
      </c>
      <c r="D421" s="13" t="str">
        <f t="shared" si="24"/>
        <v>Deemed</v>
      </c>
      <c r="E421" s="29" t="s">
        <v>1</v>
      </c>
      <c r="F421" s="30" t="s">
        <v>1215</v>
      </c>
      <c r="J421" s="32">
        <v>106.848</v>
      </c>
      <c r="K421" s="33">
        <v>-0.28143000000000001</v>
      </c>
      <c r="L421" s="34">
        <v>15</v>
      </c>
      <c r="M421" s="39">
        <v>0.6</v>
      </c>
      <c r="N421" s="36"/>
      <c r="O421" s="37">
        <v>0.81</v>
      </c>
      <c r="P421" s="37"/>
      <c r="Q421" s="37"/>
      <c r="S421" s="14" t="str">
        <f t="shared" si="25"/>
        <v>Placeholder</v>
      </c>
      <c r="T421" s="1"/>
      <c r="V421" s="49" t="b">
        <v>1</v>
      </c>
      <c r="W421" s="14" t="s">
        <v>1254</v>
      </c>
      <c r="AB421"/>
      <c r="AC421"/>
      <c r="AD421"/>
      <c r="AE421"/>
      <c r="AG421" s="20" t="s">
        <v>1681</v>
      </c>
    </row>
    <row r="422" spans="2:33" x14ac:dyDescent="0.25">
      <c r="B422" s="27" t="s">
        <v>737</v>
      </c>
      <c r="C422" s="27" t="s">
        <v>32</v>
      </c>
      <c r="D422" s="13" t="str">
        <f t="shared" si="24"/>
        <v>Deemed</v>
      </c>
      <c r="E422" s="29" t="s">
        <v>1</v>
      </c>
      <c r="F422" s="30"/>
      <c r="J422" s="32">
        <v>0</v>
      </c>
      <c r="K422" s="33">
        <v>1.35</v>
      </c>
      <c r="L422" s="34">
        <v>13</v>
      </c>
      <c r="M422" s="39">
        <v>0.85</v>
      </c>
      <c r="N422" s="36"/>
      <c r="O422" s="37"/>
      <c r="P422" s="37"/>
      <c r="Q422" s="37"/>
      <c r="S422" s="14" t="str">
        <f t="shared" si="25"/>
        <v>N/A</v>
      </c>
      <c r="T422" s="1"/>
      <c r="V422" s="49" t="b">
        <v>1</v>
      </c>
      <c r="W422" s="14" t="s">
        <v>1254</v>
      </c>
      <c r="AB422"/>
      <c r="AC422"/>
      <c r="AD422"/>
      <c r="AE422"/>
      <c r="AG422" s="20" t="s">
        <v>1682</v>
      </c>
    </row>
    <row r="423" spans="2:33" x14ac:dyDescent="0.25">
      <c r="B423" s="27" t="s">
        <v>880</v>
      </c>
      <c r="C423" s="27" t="s">
        <v>32</v>
      </c>
      <c r="D423" s="13" t="str">
        <f t="shared" si="24"/>
        <v>Deemed</v>
      </c>
      <c r="E423" s="29" t="s">
        <v>1</v>
      </c>
      <c r="F423" s="30" t="s">
        <v>1232</v>
      </c>
      <c r="J423" s="32">
        <v>1040.576979133496</v>
      </c>
      <c r="K423" s="33">
        <v>0</v>
      </c>
      <c r="L423" s="34">
        <v>5</v>
      </c>
      <c r="M423" s="39">
        <v>0.6</v>
      </c>
      <c r="N423" s="36"/>
      <c r="O423" s="37"/>
      <c r="P423" s="37"/>
      <c r="Q423" s="37"/>
      <c r="S423" s="14" t="str">
        <f t="shared" si="25"/>
        <v>N/A</v>
      </c>
      <c r="T423" s="1"/>
      <c r="V423" s="49" t="b">
        <v>1</v>
      </c>
      <c r="W423" s="14" t="s">
        <v>1254</v>
      </c>
      <c r="AB423"/>
      <c r="AC423"/>
      <c r="AD423"/>
      <c r="AE423"/>
      <c r="AG423" s="20" t="s">
        <v>1683</v>
      </c>
    </row>
    <row r="424" spans="2:33" x14ac:dyDescent="0.25">
      <c r="B424" s="27" t="s">
        <v>927</v>
      </c>
      <c r="C424" s="27" t="s">
        <v>32</v>
      </c>
      <c r="D424" s="13" t="str">
        <f t="shared" si="24"/>
        <v>Deemed</v>
      </c>
      <c r="E424" s="29" t="s">
        <v>1</v>
      </c>
      <c r="F424" s="30" t="s">
        <v>1218</v>
      </c>
      <c r="J424" s="32">
        <v>276.79989999999998</v>
      </c>
      <c r="K424" s="33">
        <v>0</v>
      </c>
      <c r="L424" s="34">
        <v>15</v>
      </c>
      <c r="M424" s="39">
        <v>0.6</v>
      </c>
      <c r="N424" s="36"/>
      <c r="O424" s="37"/>
      <c r="P424" s="37"/>
      <c r="Q424" s="37"/>
      <c r="S424" s="14" t="str">
        <f t="shared" si="25"/>
        <v>N/A</v>
      </c>
      <c r="T424" s="1"/>
      <c r="V424" s="49" t="b">
        <v>1</v>
      </c>
      <c r="W424" s="14" t="s">
        <v>1254</v>
      </c>
      <c r="AB424"/>
      <c r="AC424"/>
      <c r="AD424"/>
      <c r="AE424"/>
      <c r="AG424" s="20" t="s">
        <v>1684</v>
      </c>
    </row>
    <row r="425" spans="2:33" x14ac:dyDescent="0.25">
      <c r="B425" s="27" t="s">
        <v>1008</v>
      </c>
      <c r="C425" s="27" t="s">
        <v>32</v>
      </c>
      <c r="D425" s="13" t="str">
        <f t="shared" si="24"/>
        <v>Deemed</v>
      </c>
      <c r="E425" s="29" t="s">
        <v>1</v>
      </c>
      <c r="F425" s="30" t="s">
        <v>1232</v>
      </c>
      <c r="J425" s="32">
        <v>1040.576979133496</v>
      </c>
      <c r="K425" s="33">
        <v>0</v>
      </c>
      <c r="L425" s="34">
        <v>5</v>
      </c>
      <c r="M425" s="39">
        <v>0.6</v>
      </c>
      <c r="N425" s="36"/>
      <c r="O425" s="37"/>
      <c r="P425" s="37"/>
      <c r="Q425" s="37"/>
      <c r="S425" s="14" t="str">
        <f t="shared" si="25"/>
        <v>N/A</v>
      </c>
      <c r="T425" s="1"/>
      <c r="V425" s="49" t="b">
        <v>1</v>
      </c>
      <c r="W425" s="14" t="s">
        <v>1254</v>
      </c>
      <c r="Y425" s="8" t="s">
        <v>2045</v>
      </c>
      <c r="Z425" s="8" t="s">
        <v>2046</v>
      </c>
      <c r="AA425" s="8" t="s">
        <v>2047</v>
      </c>
      <c r="AB425"/>
      <c r="AC425"/>
      <c r="AD425"/>
      <c r="AE425"/>
      <c r="AG425" s="20" t="s">
        <v>1685</v>
      </c>
    </row>
    <row r="426" spans="2:33" x14ac:dyDescent="0.25">
      <c r="B426" s="27" t="s">
        <v>478</v>
      </c>
      <c r="C426" s="27" t="s">
        <v>479</v>
      </c>
      <c r="D426" s="13" t="str">
        <f t="shared" si="24"/>
        <v>Deemed</v>
      </c>
      <c r="E426" s="29" t="s">
        <v>1</v>
      </c>
      <c r="F426" s="30" t="s">
        <v>1224</v>
      </c>
      <c r="G426" s="40"/>
      <c r="H426" s="42"/>
      <c r="I426" s="42"/>
      <c r="J426" s="32">
        <v>2190</v>
      </c>
      <c r="K426" s="33">
        <v>0</v>
      </c>
      <c r="L426" s="34">
        <v>12</v>
      </c>
      <c r="M426" s="39">
        <v>0.6</v>
      </c>
      <c r="N426" s="36"/>
      <c r="O426" s="37"/>
      <c r="P426" s="37"/>
      <c r="Q426" s="37"/>
      <c r="S426" s="14" t="str">
        <f t="shared" si="25"/>
        <v>WPSDGENRCC0018 Rev0</v>
      </c>
      <c r="T426" s="14" t="s">
        <v>1940</v>
      </c>
      <c r="W426" s="14" t="s">
        <v>1250</v>
      </c>
      <c r="Y426" s="54" t="e">
        <f>MATCH(T426,'Submitted Workpapers'!#REF!,0)</f>
        <v>#REF!</v>
      </c>
      <c r="Z426" s="54">
        <f>MATCH(LEFT(T426,FIND(".",T426,1)-1),'Submitted Workpapers'!$A$13:$A$107,0)</f>
        <v>11</v>
      </c>
      <c r="AA426" s="54" t="str">
        <f>IF(AND(ISNA(Y426),NOT(ISNA(Z426))),INDEX('Submitted Workpapers'!#REF!,Z426),"")</f>
        <v/>
      </c>
      <c r="AB426" s="1" t="b">
        <f>OR(ISNA(Z426),ISERR(Z426))</f>
        <v>0</v>
      </c>
      <c r="AC426"/>
      <c r="AD426"/>
      <c r="AE426"/>
      <c r="AG426" s="20" t="s">
        <v>1686</v>
      </c>
    </row>
    <row r="427" spans="2:33" x14ac:dyDescent="0.25">
      <c r="B427" s="27" t="s">
        <v>480</v>
      </c>
      <c r="C427" s="27" t="s">
        <v>479</v>
      </c>
      <c r="D427" s="13" t="str">
        <f t="shared" si="24"/>
        <v>Deemed</v>
      </c>
      <c r="E427" s="29" t="s">
        <v>1</v>
      </c>
      <c r="F427" s="30" t="s">
        <v>1224</v>
      </c>
      <c r="G427" s="40"/>
      <c r="H427" s="42"/>
      <c r="I427" s="42"/>
      <c r="J427" s="32">
        <v>1643</v>
      </c>
      <c r="K427" s="33">
        <v>0</v>
      </c>
      <c r="L427" s="34">
        <v>12</v>
      </c>
      <c r="M427" s="39">
        <v>0.6</v>
      </c>
      <c r="N427" s="36"/>
      <c r="O427" s="37"/>
      <c r="P427" s="37"/>
      <c r="Q427" s="37"/>
      <c r="S427" s="14" t="str">
        <f t="shared" si="25"/>
        <v>WPSDGENRCC0018 Rev0</v>
      </c>
      <c r="T427" s="14" t="s">
        <v>1940</v>
      </c>
      <c r="W427" s="14" t="s">
        <v>1250</v>
      </c>
      <c r="Y427" s="54" t="e">
        <f>MATCH(T427,'Submitted Workpapers'!#REF!,0)</f>
        <v>#REF!</v>
      </c>
      <c r="Z427" s="54">
        <f>MATCH(LEFT(T427,FIND(".",T427,1)-1),'Submitted Workpapers'!$A$13:$A$107,0)</f>
        <v>11</v>
      </c>
      <c r="AA427" s="54" t="str">
        <f>IF(AND(ISNA(Y427),NOT(ISNA(Z427))),INDEX('Submitted Workpapers'!#REF!,Z427),"")</f>
        <v/>
      </c>
      <c r="AB427" s="1" t="b">
        <f t="shared" ref="AB427:AB490" si="27">OR(ISNA(Z427),ISERR(Z427))</f>
        <v>0</v>
      </c>
      <c r="AC427"/>
      <c r="AD427"/>
      <c r="AE427"/>
      <c r="AG427" s="20" t="s">
        <v>1687</v>
      </c>
    </row>
    <row r="428" spans="2:33" x14ac:dyDescent="0.25">
      <c r="B428" s="27" t="s">
        <v>481</v>
      </c>
      <c r="C428" s="27" t="s">
        <v>479</v>
      </c>
      <c r="D428" s="13" t="str">
        <f t="shared" si="24"/>
        <v>Deemed</v>
      </c>
      <c r="E428" s="29" t="s">
        <v>1</v>
      </c>
      <c r="F428" s="30" t="s">
        <v>1224</v>
      </c>
      <c r="G428" s="40"/>
      <c r="H428" s="42"/>
      <c r="I428" s="42"/>
      <c r="J428" s="32">
        <v>1095</v>
      </c>
      <c r="K428" s="33">
        <v>0</v>
      </c>
      <c r="L428" s="34">
        <v>12</v>
      </c>
      <c r="M428" s="39">
        <v>0.6</v>
      </c>
      <c r="N428" s="36"/>
      <c r="O428" s="37"/>
      <c r="P428" s="37"/>
      <c r="Q428" s="37"/>
      <c r="S428" s="14" t="str">
        <f t="shared" si="25"/>
        <v>WPSDGENRCC0018 Rev0</v>
      </c>
      <c r="T428" s="14" t="s">
        <v>1940</v>
      </c>
      <c r="W428" s="14" t="s">
        <v>1250</v>
      </c>
      <c r="Y428" s="54" t="e">
        <f>MATCH(T428,'Submitted Workpapers'!#REF!,0)</f>
        <v>#REF!</v>
      </c>
      <c r="Z428" s="54">
        <f>MATCH(LEFT(T428,FIND(".",T428,1)-1),'Submitted Workpapers'!$A$13:$A$107,0)</f>
        <v>11</v>
      </c>
      <c r="AA428" s="54" t="str">
        <f>IF(AND(ISNA(Y428),NOT(ISNA(Z428))),INDEX('Submitted Workpapers'!#REF!,Z428),"")</f>
        <v/>
      </c>
      <c r="AB428" s="1" t="b">
        <f t="shared" si="27"/>
        <v>0</v>
      </c>
      <c r="AC428"/>
      <c r="AD428"/>
      <c r="AE428"/>
      <c r="AG428" s="20" t="s">
        <v>1688</v>
      </c>
    </row>
    <row r="429" spans="2:33" x14ac:dyDescent="0.25">
      <c r="B429" s="27" t="s">
        <v>482</v>
      </c>
      <c r="C429" s="27" t="s">
        <v>483</v>
      </c>
      <c r="D429" s="13" t="str">
        <f t="shared" si="24"/>
        <v>Deemed</v>
      </c>
      <c r="E429" s="29" t="s">
        <v>1</v>
      </c>
      <c r="F429" s="30" t="s">
        <v>1224</v>
      </c>
      <c r="G429" s="40"/>
      <c r="H429" s="42"/>
      <c r="I429" s="42"/>
      <c r="J429" s="32">
        <v>1166</v>
      </c>
      <c r="K429" s="33">
        <v>0</v>
      </c>
      <c r="L429" s="34">
        <v>12</v>
      </c>
      <c r="M429" s="39">
        <v>0.6</v>
      </c>
      <c r="N429" s="36"/>
      <c r="O429" s="37"/>
      <c r="P429" s="37"/>
      <c r="Q429" s="37"/>
      <c r="S429" s="14" t="str">
        <f t="shared" si="25"/>
        <v>WPSDGENRCC0003 Rev2</v>
      </c>
      <c r="T429" s="14" t="s">
        <v>1941</v>
      </c>
      <c r="W429" s="14" t="s">
        <v>1250</v>
      </c>
      <c r="Y429" s="54" t="e">
        <f>MATCH(T429,'Submitted Workpapers'!#REF!,0)</f>
        <v>#REF!</v>
      </c>
      <c r="Z429" s="54">
        <f>MATCH(LEFT(T429,FIND(".",T429,1)-1),'Submitted Workpapers'!$A$13:$A$107,0)</f>
        <v>2</v>
      </c>
      <c r="AA429" s="54" t="str">
        <f>IF(AND(ISNA(Y429),NOT(ISNA(Z429))),INDEX('Submitted Workpapers'!#REF!,Z429),"")</f>
        <v/>
      </c>
      <c r="AB429" s="1" t="b">
        <f t="shared" si="27"/>
        <v>0</v>
      </c>
      <c r="AC429"/>
      <c r="AD429"/>
      <c r="AE429"/>
      <c r="AG429" s="20" t="s">
        <v>1689</v>
      </c>
    </row>
    <row r="430" spans="2:33" x14ac:dyDescent="0.25">
      <c r="B430" s="27" t="s">
        <v>484</v>
      </c>
      <c r="C430" s="27" t="s">
        <v>483</v>
      </c>
      <c r="D430" s="13" t="str">
        <f t="shared" si="24"/>
        <v>Deemed</v>
      </c>
      <c r="E430" s="29" t="s">
        <v>1</v>
      </c>
      <c r="F430" s="30"/>
      <c r="G430" s="40"/>
      <c r="H430" s="42"/>
      <c r="I430" s="42"/>
      <c r="J430" s="32">
        <v>0</v>
      </c>
      <c r="K430" s="33">
        <v>505</v>
      </c>
      <c r="L430" s="34">
        <v>12</v>
      </c>
      <c r="M430" s="39">
        <v>0.6</v>
      </c>
      <c r="N430" s="36"/>
      <c r="O430" s="37"/>
      <c r="P430" s="37"/>
      <c r="Q430" s="37"/>
      <c r="S430" s="14" t="str">
        <f t="shared" si="25"/>
        <v>WPSDGENRCC0003 Rev2</v>
      </c>
      <c r="T430" s="14" t="s">
        <v>1941</v>
      </c>
      <c r="W430" s="14" t="s">
        <v>1250</v>
      </c>
      <c r="Y430" s="54" t="e">
        <f>MATCH(T430,'Submitted Workpapers'!#REF!,0)</f>
        <v>#REF!</v>
      </c>
      <c r="Z430" s="54">
        <f>MATCH(LEFT(T430,FIND(".",T430,1)-1),'Submitted Workpapers'!$A$13:$A$107,0)</f>
        <v>2</v>
      </c>
      <c r="AA430" s="54" t="str">
        <f>IF(AND(ISNA(Y430),NOT(ISNA(Z430))),INDEX('Submitted Workpapers'!#REF!,Z430),"")</f>
        <v/>
      </c>
      <c r="AB430" s="1" t="b">
        <f t="shared" si="27"/>
        <v>0</v>
      </c>
      <c r="AC430"/>
      <c r="AD430"/>
      <c r="AE430"/>
      <c r="AG430" s="20" t="s">
        <v>1690</v>
      </c>
    </row>
    <row r="431" spans="2:33" x14ac:dyDescent="0.25">
      <c r="B431" s="27" t="s">
        <v>485</v>
      </c>
      <c r="C431" s="27" t="s">
        <v>486</v>
      </c>
      <c r="D431" s="13" t="str">
        <f t="shared" si="24"/>
        <v>Deemed</v>
      </c>
      <c r="E431" s="29" t="s">
        <v>1</v>
      </c>
      <c r="F431" s="30"/>
      <c r="G431" s="40"/>
      <c r="H431" s="42"/>
      <c r="I431" s="42"/>
      <c r="J431" s="32">
        <v>0</v>
      </c>
      <c r="K431" s="33">
        <v>578</v>
      </c>
      <c r="L431" s="34">
        <v>12</v>
      </c>
      <c r="M431" s="39">
        <v>0.6</v>
      </c>
      <c r="N431" s="36"/>
      <c r="O431" s="37"/>
      <c r="P431" s="37"/>
      <c r="Q431" s="37"/>
      <c r="S431" s="14" t="str">
        <f t="shared" si="25"/>
        <v>WPSDGENRCC0014 Rev2</v>
      </c>
      <c r="T431" s="14" t="s">
        <v>1942</v>
      </c>
      <c r="W431" s="14" t="s">
        <v>1250</v>
      </c>
      <c r="Y431" s="54" t="e">
        <f>MATCH(T431,'Submitted Workpapers'!#REF!,0)</f>
        <v>#REF!</v>
      </c>
      <c r="Z431" s="54">
        <f>MATCH(LEFT(T431,FIND(".",T431,1)-1),'Submitted Workpapers'!$A$13:$A$107,0)</f>
        <v>7</v>
      </c>
      <c r="AA431" s="54" t="str">
        <f>IF(AND(ISNA(Y431),NOT(ISNA(Z431))),INDEX('Submitted Workpapers'!#REF!,Z431),"")</f>
        <v/>
      </c>
      <c r="AB431" s="1" t="b">
        <f t="shared" si="27"/>
        <v>0</v>
      </c>
      <c r="AC431"/>
      <c r="AD431"/>
      <c r="AE431"/>
      <c r="AG431" s="20" t="s">
        <v>1691</v>
      </c>
    </row>
    <row r="432" spans="2:33" x14ac:dyDescent="0.25">
      <c r="B432" s="27" t="s">
        <v>487</v>
      </c>
      <c r="C432" s="27" t="s">
        <v>488</v>
      </c>
      <c r="D432" s="13" t="str">
        <f t="shared" si="24"/>
        <v>Deemed</v>
      </c>
      <c r="E432" s="29" t="s">
        <v>1</v>
      </c>
      <c r="F432" s="30" t="s">
        <v>1219</v>
      </c>
      <c r="G432" s="40"/>
      <c r="H432" s="42"/>
      <c r="I432" s="42"/>
      <c r="J432" s="32">
        <v>685</v>
      </c>
      <c r="K432" s="33">
        <v>0</v>
      </c>
      <c r="L432" s="34">
        <v>10</v>
      </c>
      <c r="M432" s="39">
        <v>0.6</v>
      </c>
      <c r="N432" s="36"/>
      <c r="O432" s="37"/>
      <c r="P432" s="37"/>
      <c r="Q432" s="37"/>
      <c r="S432" s="14" t="str">
        <f t="shared" si="25"/>
        <v>WPSDGENRCC0004 Rev2</v>
      </c>
      <c r="T432" s="14" t="s">
        <v>1943</v>
      </c>
      <c r="W432" s="14" t="s">
        <v>1250</v>
      </c>
      <c r="Y432" s="54" t="e">
        <f>MATCH(T432,'Submitted Workpapers'!#REF!,0)</f>
        <v>#REF!</v>
      </c>
      <c r="Z432" s="54">
        <f>MATCH(LEFT(T432,FIND(".",T432,1)-1),'Submitted Workpapers'!$A$13:$A$107,0)</f>
        <v>3</v>
      </c>
      <c r="AA432" s="54" t="str">
        <f>IF(AND(ISNA(Y432),NOT(ISNA(Z432))),INDEX('Submitted Workpapers'!#REF!,Z432),"")</f>
        <v/>
      </c>
      <c r="AB432" s="1" t="b">
        <f t="shared" si="27"/>
        <v>0</v>
      </c>
      <c r="AC432"/>
      <c r="AD432"/>
      <c r="AE432"/>
      <c r="AG432" s="20" t="s">
        <v>1692</v>
      </c>
    </row>
    <row r="433" spans="2:33" x14ac:dyDescent="0.25">
      <c r="B433" s="27" t="s">
        <v>489</v>
      </c>
      <c r="C433" s="27" t="s">
        <v>488</v>
      </c>
      <c r="D433" s="13" t="str">
        <f t="shared" si="24"/>
        <v>Deemed</v>
      </c>
      <c r="E433" s="29" t="s">
        <v>1</v>
      </c>
      <c r="F433" s="30" t="s">
        <v>1219</v>
      </c>
      <c r="J433" s="32">
        <v>795</v>
      </c>
      <c r="K433" s="33">
        <v>0</v>
      </c>
      <c r="L433" s="34">
        <v>10</v>
      </c>
      <c r="M433" s="39">
        <v>0.6</v>
      </c>
      <c r="N433" s="36"/>
      <c r="O433" s="37"/>
      <c r="P433" s="37"/>
      <c r="Q433" s="37"/>
      <c r="S433" s="14" t="str">
        <f t="shared" si="25"/>
        <v>WPSDGENRCC0004 Rev2</v>
      </c>
      <c r="T433" s="14" t="s">
        <v>1943</v>
      </c>
      <c r="W433" s="14" t="s">
        <v>1250</v>
      </c>
      <c r="Y433" s="54" t="e">
        <f>MATCH(T433,'Submitted Workpapers'!#REF!,0)</f>
        <v>#REF!</v>
      </c>
      <c r="Z433" s="54">
        <f>MATCH(LEFT(T433,FIND(".",T433,1)-1),'Submitted Workpapers'!$A$13:$A$107,0)</f>
        <v>3</v>
      </c>
      <c r="AA433" s="54" t="str">
        <f>IF(AND(ISNA(Y433),NOT(ISNA(Z433))),INDEX('Submitted Workpapers'!#REF!,Z433),"")</f>
        <v/>
      </c>
      <c r="AB433" s="1" t="b">
        <f t="shared" si="27"/>
        <v>0</v>
      </c>
      <c r="AC433"/>
      <c r="AD433"/>
      <c r="AE433"/>
      <c r="AG433" s="20" t="s">
        <v>1693</v>
      </c>
    </row>
    <row r="434" spans="2:33" x14ac:dyDescent="0.25">
      <c r="B434" s="27" t="s">
        <v>490</v>
      </c>
      <c r="C434" s="27" t="s">
        <v>488</v>
      </c>
      <c r="D434" s="13" t="str">
        <f t="shared" si="24"/>
        <v>Deemed</v>
      </c>
      <c r="E434" s="29" t="s">
        <v>1</v>
      </c>
      <c r="F434" s="30" t="s">
        <v>1219</v>
      </c>
      <c r="J434" s="32">
        <v>1263</v>
      </c>
      <c r="K434" s="33">
        <v>0</v>
      </c>
      <c r="L434" s="34">
        <v>10</v>
      </c>
      <c r="M434" s="39">
        <v>0.6</v>
      </c>
      <c r="N434" s="36"/>
      <c r="O434" s="37"/>
      <c r="P434" s="37"/>
      <c r="Q434" s="37"/>
      <c r="S434" s="14" t="str">
        <f t="shared" si="25"/>
        <v>WPSDGENRCC0004 Rev2</v>
      </c>
      <c r="T434" s="14" t="s">
        <v>1943</v>
      </c>
      <c r="W434" s="14" t="s">
        <v>1250</v>
      </c>
      <c r="Y434" s="54" t="e">
        <f>MATCH(T434,'Submitted Workpapers'!#REF!,0)</f>
        <v>#REF!</v>
      </c>
      <c r="Z434" s="54">
        <f>MATCH(LEFT(T434,FIND(".",T434,1)-1),'Submitted Workpapers'!$A$13:$A$107,0)</f>
        <v>3</v>
      </c>
      <c r="AA434" s="54" t="str">
        <f>IF(AND(ISNA(Y434),NOT(ISNA(Z434))),INDEX('Submitted Workpapers'!#REF!,Z434),"")</f>
        <v/>
      </c>
      <c r="AB434" s="1" t="b">
        <f t="shared" si="27"/>
        <v>0</v>
      </c>
      <c r="AC434"/>
      <c r="AD434"/>
      <c r="AE434"/>
      <c r="AG434" s="20" t="s">
        <v>1694</v>
      </c>
    </row>
    <row r="435" spans="2:33" x14ac:dyDescent="0.25">
      <c r="B435" s="27" t="s">
        <v>491</v>
      </c>
      <c r="C435" s="27" t="s">
        <v>488</v>
      </c>
      <c r="D435" s="13" t="str">
        <f t="shared" si="24"/>
        <v>Deemed</v>
      </c>
      <c r="E435" s="29" t="s">
        <v>1</v>
      </c>
      <c r="F435" s="30" t="s">
        <v>1219</v>
      </c>
      <c r="J435" s="32">
        <v>1574</v>
      </c>
      <c r="K435" s="33">
        <v>0</v>
      </c>
      <c r="L435" s="34">
        <v>10</v>
      </c>
      <c r="M435" s="39">
        <v>0.6</v>
      </c>
      <c r="N435" s="36"/>
      <c r="O435" s="37"/>
      <c r="P435" s="37"/>
      <c r="Q435" s="37"/>
      <c r="S435" s="14" t="str">
        <f t="shared" si="25"/>
        <v>WPSDGENRCC0004 Rev2</v>
      </c>
      <c r="T435" s="14" t="s">
        <v>1943</v>
      </c>
      <c r="W435" s="14" t="s">
        <v>1250</v>
      </c>
      <c r="Y435" s="54" t="e">
        <f>MATCH(T435,'Submitted Workpapers'!#REF!,0)</f>
        <v>#REF!</v>
      </c>
      <c r="Z435" s="54">
        <f>MATCH(LEFT(T435,FIND(".",T435,1)-1),'Submitted Workpapers'!$A$13:$A$107,0)</f>
        <v>3</v>
      </c>
      <c r="AA435" s="54" t="str">
        <f>IF(AND(ISNA(Y435),NOT(ISNA(Z435))),INDEX('Submitted Workpapers'!#REF!,Z435),"")</f>
        <v/>
      </c>
      <c r="AB435" s="1" t="b">
        <f t="shared" si="27"/>
        <v>0</v>
      </c>
      <c r="AC435"/>
      <c r="AD435"/>
      <c r="AE435"/>
      <c r="AG435" s="20" t="s">
        <v>1695</v>
      </c>
    </row>
    <row r="436" spans="2:33" x14ac:dyDescent="0.25">
      <c r="B436" s="27" t="s">
        <v>492</v>
      </c>
      <c r="C436" s="27" t="s">
        <v>488</v>
      </c>
      <c r="D436" s="13" t="str">
        <f t="shared" si="24"/>
        <v>Deemed</v>
      </c>
      <c r="E436" s="29" t="s">
        <v>1</v>
      </c>
      <c r="F436" s="30" t="s">
        <v>1219</v>
      </c>
      <c r="J436" s="32">
        <v>2204</v>
      </c>
      <c r="K436" s="33">
        <v>0</v>
      </c>
      <c r="L436" s="34">
        <v>10</v>
      </c>
      <c r="M436" s="39">
        <v>0.6</v>
      </c>
      <c r="N436" s="36"/>
      <c r="O436" s="37"/>
      <c r="P436" s="37"/>
      <c r="Q436" s="37"/>
      <c r="S436" s="14" t="str">
        <f t="shared" si="25"/>
        <v>WPSDGENRCC0004 Rev2</v>
      </c>
      <c r="T436" s="14" t="s">
        <v>1943</v>
      </c>
      <c r="W436" s="14" t="s">
        <v>1250</v>
      </c>
      <c r="Y436" s="54" t="e">
        <f>MATCH(T436,'Submitted Workpapers'!#REF!,0)</f>
        <v>#REF!</v>
      </c>
      <c r="Z436" s="54">
        <f>MATCH(LEFT(T436,FIND(".",T436,1)-1),'Submitted Workpapers'!$A$13:$A$107,0)</f>
        <v>3</v>
      </c>
      <c r="AA436" s="54" t="str">
        <f>IF(AND(ISNA(Y436),NOT(ISNA(Z436))),INDEX('Submitted Workpapers'!#REF!,Z436),"")</f>
        <v/>
      </c>
      <c r="AB436" s="1" t="b">
        <f t="shared" si="27"/>
        <v>0</v>
      </c>
      <c r="AC436"/>
      <c r="AD436"/>
      <c r="AE436"/>
      <c r="AG436" s="20" t="s">
        <v>1696</v>
      </c>
    </row>
    <row r="437" spans="2:33" x14ac:dyDescent="0.25">
      <c r="B437" s="27" t="s">
        <v>493</v>
      </c>
      <c r="C437" s="27" t="s">
        <v>488</v>
      </c>
      <c r="D437" s="13" t="str">
        <f t="shared" si="24"/>
        <v>Deemed</v>
      </c>
      <c r="E437" s="29" t="s">
        <v>1</v>
      </c>
      <c r="F437" s="30" t="s">
        <v>1219</v>
      </c>
      <c r="J437" s="32">
        <v>678</v>
      </c>
      <c r="K437" s="33">
        <v>0</v>
      </c>
      <c r="L437" s="34">
        <v>10</v>
      </c>
      <c r="M437" s="39">
        <v>0.6</v>
      </c>
      <c r="N437" s="36"/>
      <c r="O437" s="37"/>
      <c r="P437" s="37"/>
      <c r="Q437" s="37"/>
      <c r="S437" s="14" t="str">
        <f t="shared" si="25"/>
        <v>WPSDGENRCC0004 Rev2</v>
      </c>
      <c r="T437" s="14" t="s">
        <v>1943</v>
      </c>
      <c r="W437" s="14" t="s">
        <v>1250</v>
      </c>
      <c r="Y437" s="54" t="e">
        <f>MATCH(T437,'Submitted Workpapers'!#REF!,0)</f>
        <v>#REF!</v>
      </c>
      <c r="Z437" s="54">
        <f>MATCH(LEFT(T437,FIND(".",T437,1)-1),'Submitted Workpapers'!$A$13:$A$107,0)</f>
        <v>3</v>
      </c>
      <c r="AA437" s="54" t="str">
        <f>IF(AND(ISNA(Y437),NOT(ISNA(Z437))),INDEX('Submitted Workpapers'!#REF!,Z437),"")</f>
        <v/>
      </c>
      <c r="AB437" s="1" t="b">
        <f t="shared" si="27"/>
        <v>0</v>
      </c>
      <c r="AC437"/>
      <c r="AD437"/>
      <c r="AE437"/>
      <c r="AG437" s="20" t="s">
        <v>1697</v>
      </c>
    </row>
    <row r="438" spans="2:33" x14ac:dyDescent="0.25">
      <c r="B438" s="27" t="s">
        <v>494</v>
      </c>
      <c r="C438" s="27" t="s">
        <v>488</v>
      </c>
      <c r="D438" s="13" t="str">
        <f t="shared" si="24"/>
        <v>Deemed</v>
      </c>
      <c r="E438" s="29" t="s">
        <v>1</v>
      </c>
      <c r="F438" s="30" t="s">
        <v>1219</v>
      </c>
      <c r="J438" s="32">
        <v>832</v>
      </c>
      <c r="K438" s="33">
        <v>0</v>
      </c>
      <c r="L438" s="34">
        <v>12</v>
      </c>
      <c r="M438" s="39">
        <v>0.6</v>
      </c>
      <c r="N438" s="36"/>
      <c r="O438" s="37"/>
      <c r="P438" s="37"/>
      <c r="Q438" s="37"/>
      <c r="S438" s="14" t="str">
        <f t="shared" si="25"/>
        <v>WPSDGENRCC0004 Rev2</v>
      </c>
      <c r="T438" s="14" t="s">
        <v>1943</v>
      </c>
      <c r="W438" s="14" t="s">
        <v>1250</v>
      </c>
      <c r="Y438" s="54" t="e">
        <f>MATCH(T438,'Submitted Workpapers'!#REF!,0)</f>
        <v>#REF!</v>
      </c>
      <c r="Z438" s="54">
        <f>MATCH(LEFT(T438,FIND(".",T438,1)-1),'Submitted Workpapers'!$A$13:$A$107,0)</f>
        <v>3</v>
      </c>
      <c r="AA438" s="54" t="str">
        <f>IF(AND(ISNA(Y438),NOT(ISNA(Z438))),INDEX('Submitted Workpapers'!#REF!,Z438),"")</f>
        <v/>
      </c>
      <c r="AB438" s="1" t="b">
        <f t="shared" si="27"/>
        <v>0</v>
      </c>
      <c r="AC438"/>
      <c r="AD438"/>
      <c r="AE438"/>
      <c r="AG438" s="20" t="s">
        <v>1698</v>
      </c>
    </row>
    <row r="439" spans="2:33" x14ac:dyDescent="0.25">
      <c r="B439" s="27" t="s">
        <v>495</v>
      </c>
      <c r="C439" s="27" t="s">
        <v>488</v>
      </c>
      <c r="D439" s="13" t="str">
        <f t="shared" si="24"/>
        <v>Deemed</v>
      </c>
      <c r="E439" s="29" t="s">
        <v>1</v>
      </c>
      <c r="F439" s="30" t="s">
        <v>1219</v>
      </c>
      <c r="J439" s="32">
        <v>1807</v>
      </c>
      <c r="K439" s="33">
        <v>0</v>
      </c>
      <c r="L439" s="34">
        <v>10</v>
      </c>
      <c r="M439" s="39">
        <v>0.6</v>
      </c>
      <c r="N439" s="36"/>
      <c r="O439" s="37"/>
      <c r="P439" s="37"/>
      <c r="Q439" s="37"/>
      <c r="S439" s="14" t="str">
        <f t="shared" si="25"/>
        <v>WPSDGENRCC0004 Rev2</v>
      </c>
      <c r="T439" s="14" t="s">
        <v>1943</v>
      </c>
      <c r="W439" s="14" t="s">
        <v>1250</v>
      </c>
      <c r="Y439" s="54" t="e">
        <f>MATCH(T439,'Submitted Workpapers'!#REF!,0)</f>
        <v>#REF!</v>
      </c>
      <c r="Z439" s="54">
        <f>MATCH(LEFT(T439,FIND(".",T439,1)-1),'Submitted Workpapers'!$A$13:$A$107,0)</f>
        <v>3</v>
      </c>
      <c r="AA439" s="54" t="str">
        <f>IF(AND(ISNA(Y439),NOT(ISNA(Z439))),INDEX('Submitted Workpapers'!#REF!,Z439),"")</f>
        <v/>
      </c>
      <c r="AB439" s="1" t="b">
        <f t="shared" si="27"/>
        <v>0</v>
      </c>
      <c r="AC439"/>
      <c r="AD439"/>
      <c r="AE439"/>
      <c r="AG439" s="20" t="s">
        <v>1699</v>
      </c>
    </row>
    <row r="440" spans="2:33" x14ac:dyDescent="0.25">
      <c r="B440" s="27" t="s">
        <v>496</v>
      </c>
      <c r="C440" s="27" t="s">
        <v>488</v>
      </c>
      <c r="D440" s="13" t="str">
        <f t="shared" si="24"/>
        <v>Deemed</v>
      </c>
      <c r="E440" s="29" t="s">
        <v>1</v>
      </c>
      <c r="F440" s="30" t="s">
        <v>1219</v>
      </c>
      <c r="J440" s="32">
        <v>2601</v>
      </c>
      <c r="K440" s="33">
        <v>0</v>
      </c>
      <c r="L440" s="34">
        <v>10</v>
      </c>
      <c r="M440" s="39">
        <v>0.6</v>
      </c>
      <c r="N440" s="36"/>
      <c r="O440" s="37"/>
      <c r="P440" s="37"/>
      <c r="Q440" s="37"/>
      <c r="S440" s="14" t="str">
        <f t="shared" si="25"/>
        <v>WPSDGENRCC0004 Rev2</v>
      </c>
      <c r="T440" s="14" t="s">
        <v>1943</v>
      </c>
      <c r="W440" s="14" t="s">
        <v>1250</v>
      </c>
      <c r="Y440" s="54" t="e">
        <f>MATCH(T440,'Submitted Workpapers'!#REF!,0)</f>
        <v>#REF!</v>
      </c>
      <c r="Z440" s="54">
        <f>MATCH(LEFT(T440,FIND(".",T440,1)-1),'Submitted Workpapers'!$A$13:$A$107,0)</f>
        <v>3</v>
      </c>
      <c r="AA440" s="54" t="str">
        <f>IF(AND(ISNA(Y440),NOT(ISNA(Z440))),INDEX('Submitted Workpapers'!#REF!,Z440),"")</f>
        <v/>
      </c>
      <c r="AB440" s="1" t="b">
        <f t="shared" si="27"/>
        <v>0</v>
      </c>
      <c r="AC440"/>
      <c r="AD440"/>
      <c r="AE440"/>
      <c r="AG440" s="20" t="s">
        <v>1700</v>
      </c>
    </row>
    <row r="441" spans="2:33" x14ac:dyDescent="0.25">
      <c r="B441" s="27" t="s">
        <v>497</v>
      </c>
      <c r="C441" s="27" t="s">
        <v>488</v>
      </c>
      <c r="D441" s="13" t="str">
        <f t="shared" si="24"/>
        <v>Deemed</v>
      </c>
      <c r="E441" s="29" t="s">
        <v>1</v>
      </c>
      <c r="F441" s="30" t="s">
        <v>1219</v>
      </c>
      <c r="J441" s="32">
        <v>3641</v>
      </c>
      <c r="K441" s="33">
        <v>0</v>
      </c>
      <c r="L441" s="34">
        <v>10</v>
      </c>
      <c r="M441" s="39">
        <v>0.6</v>
      </c>
      <c r="N441" s="36"/>
      <c r="O441" s="37"/>
      <c r="P441" s="37"/>
      <c r="Q441" s="37"/>
      <c r="S441" s="14" t="str">
        <f t="shared" si="25"/>
        <v>WPSDGENRCC0004 Rev2</v>
      </c>
      <c r="T441" s="14" t="s">
        <v>1943</v>
      </c>
      <c r="W441" s="14" t="s">
        <v>1250</v>
      </c>
      <c r="Y441" s="54" t="e">
        <f>MATCH(T441,'Submitted Workpapers'!#REF!,0)</f>
        <v>#REF!</v>
      </c>
      <c r="Z441" s="54">
        <f>MATCH(LEFT(T441,FIND(".",T441,1)-1),'Submitted Workpapers'!$A$13:$A$107,0)</f>
        <v>3</v>
      </c>
      <c r="AA441" s="54" t="str">
        <f>IF(AND(ISNA(Y441),NOT(ISNA(Z441))),INDEX('Submitted Workpapers'!#REF!,Z441),"")</f>
        <v/>
      </c>
      <c r="AB441" s="1" t="b">
        <f t="shared" si="27"/>
        <v>0</v>
      </c>
      <c r="AC441"/>
      <c r="AD441"/>
      <c r="AE441"/>
      <c r="AG441" s="20" t="s">
        <v>1701</v>
      </c>
    </row>
    <row r="442" spans="2:33" x14ac:dyDescent="0.25">
      <c r="B442" s="27" t="s">
        <v>498</v>
      </c>
      <c r="C442" s="27" t="s">
        <v>488</v>
      </c>
      <c r="D442" s="13" t="str">
        <f t="shared" si="24"/>
        <v>Deemed</v>
      </c>
      <c r="E442" s="29" t="s">
        <v>1</v>
      </c>
      <c r="F442" s="30" t="s">
        <v>1219</v>
      </c>
      <c r="J442" s="32">
        <v>331</v>
      </c>
      <c r="K442" s="33">
        <v>0</v>
      </c>
      <c r="L442" s="34">
        <v>10</v>
      </c>
      <c r="M442" s="39">
        <v>0.6</v>
      </c>
      <c r="N442" s="36"/>
      <c r="O442" s="37"/>
      <c r="P442" s="37"/>
      <c r="Q442" s="37"/>
      <c r="S442" s="14" t="str">
        <f t="shared" si="25"/>
        <v>WPSDGENRCC0004 Rev2</v>
      </c>
      <c r="T442" s="14" t="s">
        <v>1943</v>
      </c>
      <c r="W442" s="14" t="s">
        <v>1250</v>
      </c>
      <c r="Y442" s="54" t="e">
        <f>MATCH(T442,'Submitted Workpapers'!#REF!,0)</f>
        <v>#REF!</v>
      </c>
      <c r="Z442" s="54">
        <f>MATCH(LEFT(T442,FIND(".",T442,1)-1),'Submitted Workpapers'!$A$13:$A$107,0)</f>
        <v>3</v>
      </c>
      <c r="AA442" s="54" t="str">
        <f>IF(AND(ISNA(Y442),NOT(ISNA(Z442))),INDEX('Submitted Workpapers'!#REF!,Z442),"")</f>
        <v/>
      </c>
      <c r="AB442" s="1" t="b">
        <f t="shared" si="27"/>
        <v>0</v>
      </c>
      <c r="AC442"/>
      <c r="AD442"/>
      <c r="AE442"/>
      <c r="AG442" s="20" t="s">
        <v>1702</v>
      </c>
    </row>
    <row r="443" spans="2:33" x14ac:dyDescent="0.25">
      <c r="B443" s="27" t="s">
        <v>499</v>
      </c>
      <c r="C443" s="27" t="s">
        <v>488</v>
      </c>
      <c r="D443" s="13" t="str">
        <f t="shared" si="24"/>
        <v>Deemed</v>
      </c>
      <c r="E443" s="29" t="s">
        <v>1</v>
      </c>
      <c r="F443" s="30" t="s">
        <v>1219</v>
      </c>
      <c r="J443" s="32">
        <v>551</v>
      </c>
      <c r="K443" s="33">
        <v>0</v>
      </c>
      <c r="L443" s="34">
        <v>10</v>
      </c>
      <c r="M443" s="39">
        <v>0.6</v>
      </c>
      <c r="N443" s="36"/>
      <c r="O443" s="37"/>
      <c r="P443" s="37"/>
      <c r="Q443" s="37"/>
      <c r="S443" s="14" t="str">
        <f t="shared" si="25"/>
        <v>WPSDGENRCC0004 Rev2</v>
      </c>
      <c r="T443" s="14" t="s">
        <v>1943</v>
      </c>
      <c r="W443" s="14" t="s">
        <v>1250</v>
      </c>
      <c r="Y443" s="54" t="e">
        <f>MATCH(T443,'Submitted Workpapers'!#REF!,0)</f>
        <v>#REF!</v>
      </c>
      <c r="Z443" s="54">
        <f>MATCH(LEFT(T443,FIND(".",T443,1)-1),'Submitted Workpapers'!$A$13:$A$107,0)</f>
        <v>3</v>
      </c>
      <c r="AA443" s="54" t="str">
        <f>IF(AND(ISNA(Y443),NOT(ISNA(Z443))),INDEX('Submitted Workpapers'!#REF!,Z443),"")</f>
        <v/>
      </c>
      <c r="AB443" s="1" t="b">
        <f t="shared" si="27"/>
        <v>0</v>
      </c>
      <c r="AC443"/>
      <c r="AD443"/>
      <c r="AE443"/>
      <c r="AG443" s="20" t="s">
        <v>1703</v>
      </c>
    </row>
    <row r="444" spans="2:33" x14ac:dyDescent="0.25">
      <c r="B444" s="27" t="s">
        <v>500</v>
      </c>
      <c r="C444" s="27" t="s">
        <v>501</v>
      </c>
      <c r="D444" s="13" t="str">
        <f t="shared" si="24"/>
        <v>Deemed</v>
      </c>
      <c r="E444" s="29" t="s">
        <v>1</v>
      </c>
      <c r="F444" s="30" t="s">
        <v>1224</v>
      </c>
      <c r="J444" s="32">
        <v>18432</v>
      </c>
      <c r="K444" s="33">
        <v>0</v>
      </c>
      <c r="L444" s="34">
        <v>12</v>
      </c>
      <c r="M444" s="39">
        <v>0.6</v>
      </c>
      <c r="N444" s="36"/>
      <c r="O444" s="37"/>
      <c r="P444" s="37"/>
      <c r="Q444" s="37"/>
      <c r="S444" s="14" t="str">
        <f t="shared" si="25"/>
        <v>WPSDGENRCC0005 Rev3</v>
      </c>
      <c r="T444" s="14" t="s">
        <v>1944</v>
      </c>
      <c r="W444" s="14" t="s">
        <v>1250</v>
      </c>
      <c r="Y444" s="54" t="e">
        <f>MATCH(T444,'Submitted Workpapers'!#REF!,0)</f>
        <v>#REF!</v>
      </c>
      <c r="Z444" s="54">
        <f>MATCH(LEFT(T444,FIND(".",T444,1)-1),'Submitted Workpapers'!$A$13:$A$107,0)</f>
        <v>4</v>
      </c>
      <c r="AA444" s="54" t="str">
        <f>IF(AND(ISNA(Y444),NOT(ISNA(Z444))),INDEX('Submitted Workpapers'!#REF!,Z444),"")</f>
        <v/>
      </c>
      <c r="AB444" s="1" t="b">
        <f t="shared" si="27"/>
        <v>0</v>
      </c>
      <c r="AC444"/>
      <c r="AD444"/>
      <c r="AE444"/>
      <c r="AG444" s="20" t="s">
        <v>1704</v>
      </c>
    </row>
    <row r="445" spans="2:33" x14ac:dyDescent="0.25">
      <c r="B445" s="27" t="s">
        <v>502</v>
      </c>
      <c r="C445" s="27" t="s">
        <v>501</v>
      </c>
      <c r="D445" s="13" t="str">
        <f t="shared" si="24"/>
        <v>Deemed</v>
      </c>
      <c r="E445" s="29" t="s">
        <v>1</v>
      </c>
      <c r="F445" s="30"/>
      <c r="J445" s="32">
        <v>0</v>
      </c>
      <c r="K445" s="33">
        <v>403</v>
      </c>
      <c r="L445" s="34">
        <v>12</v>
      </c>
      <c r="M445" s="39">
        <v>0.6</v>
      </c>
      <c r="N445" s="36"/>
      <c r="O445" s="37"/>
      <c r="P445" s="37"/>
      <c r="Q445" s="37"/>
      <c r="S445" s="14" t="str">
        <f t="shared" si="25"/>
        <v>WPSDGENRCC0005 Rev3</v>
      </c>
      <c r="T445" s="14" t="s">
        <v>1944</v>
      </c>
      <c r="W445" s="14" t="s">
        <v>1250</v>
      </c>
      <c r="Y445" s="54" t="e">
        <f>MATCH(T445,'Submitted Workpapers'!#REF!,0)</f>
        <v>#REF!</v>
      </c>
      <c r="Z445" s="54">
        <f>MATCH(LEFT(T445,FIND(".",T445,1)-1),'Submitted Workpapers'!$A$13:$A$107,0)</f>
        <v>4</v>
      </c>
      <c r="AA445" s="54" t="str">
        <f>IF(AND(ISNA(Y445),NOT(ISNA(Z445))),INDEX('Submitted Workpapers'!#REF!,Z445),"")</f>
        <v/>
      </c>
      <c r="AB445" s="1" t="b">
        <f t="shared" si="27"/>
        <v>0</v>
      </c>
      <c r="AC445"/>
      <c r="AD445"/>
      <c r="AE445"/>
      <c r="AG445" s="20" t="s">
        <v>1705</v>
      </c>
    </row>
    <row r="446" spans="2:33" x14ac:dyDescent="0.25">
      <c r="B446" s="27" t="s">
        <v>503</v>
      </c>
      <c r="C446" s="27" t="s">
        <v>504</v>
      </c>
      <c r="D446" s="13" t="str">
        <f t="shared" si="24"/>
        <v>Deemed</v>
      </c>
      <c r="E446" s="29" t="s">
        <v>1</v>
      </c>
      <c r="F446" s="30" t="s">
        <v>1224</v>
      </c>
      <c r="J446" s="32">
        <v>2262</v>
      </c>
      <c r="K446" s="33">
        <v>0</v>
      </c>
      <c r="L446" s="34">
        <v>12</v>
      </c>
      <c r="M446" s="39">
        <v>0.6</v>
      </c>
      <c r="N446" s="36"/>
      <c r="O446" s="37"/>
      <c r="P446" s="37"/>
      <c r="Q446" s="37"/>
      <c r="S446" s="14" t="str">
        <f t="shared" si="25"/>
        <v>WPSDGENRCC0006 Rev2</v>
      </c>
      <c r="T446" s="14" t="s">
        <v>1945</v>
      </c>
      <c r="W446" s="14" t="s">
        <v>1250</v>
      </c>
      <c r="Y446" s="54" t="e">
        <f>MATCH(T446,'Submitted Workpapers'!#REF!,0)</f>
        <v>#REF!</v>
      </c>
      <c r="Z446" s="54">
        <f>MATCH(LEFT(T446,FIND(".",T446,1)-1),'Submitted Workpapers'!$A$13:$A$107,0)</f>
        <v>5</v>
      </c>
      <c r="AA446" s="54" t="str">
        <f>IF(AND(ISNA(Y446),NOT(ISNA(Z446))),INDEX('Submitted Workpapers'!#REF!,Z446),"")</f>
        <v/>
      </c>
      <c r="AB446" s="1" t="b">
        <f t="shared" si="27"/>
        <v>0</v>
      </c>
      <c r="AC446"/>
      <c r="AD446"/>
      <c r="AE446"/>
      <c r="AG446" s="20" t="s">
        <v>1706</v>
      </c>
    </row>
    <row r="447" spans="2:33" x14ac:dyDescent="0.25">
      <c r="B447" s="27" t="s">
        <v>505</v>
      </c>
      <c r="C447" s="27" t="s">
        <v>504</v>
      </c>
      <c r="D447" s="13" t="str">
        <f t="shared" si="24"/>
        <v>Deemed</v>
      </c>
      <c r="E447" s="29" t="s">
        <v>1</v>
      </c>
      <c r="F447" s="30"/>
      <c r="J447" s="32">
        <v>0</v>
      </c>
      <c r="K447" s="33">
        <v>323</v>
      </c>
      <c r="L447" s="34">
        <v>12</v>
      </c>
      <c r="M447" s="39">
        <v>0.6</v>
      </c>
      <c r="N447" s="36"/>
      <c r="O447" s="37"/>
      <c r="P447" s="37"/>
      <c r="Q447" s="37"/>
      <c r="S447" s="14" t="str">
        <f t="shared" si="25"/>
        <v>WPSDGENRCC0006 Rev2</v>
      </c>
      <c r="T447" s="14" t="s">
        <v>1945</v>
      </c>
      <c r="W447" s="14" t="s">
        <v>1250</v>
      </c>
      <c r="Y447" s="54" t="e">
        <f>MATCH(T447,'Submitted Workpapers'!#REF!,0)</f>
        <v>#REF!</v>
      </c>
      <c r="Z447" s="54">
        <f>MATCH(LEFT(T447,FIND(".",T447,1)-1),'Submitted Workpapers'!$A$13:$A$107,0)</f>
        <v>5</v>
      </c>
      <c r="AA447" s="54" t="str">
        <f>IF(AND(ISNA(Y447),NOT(ISNA(Z447))),INDEX('Submitted Workpapers'!#REF!,Z447),"")</f>
        <v/>
      </c>
      <c r="AB447" s="1" t="b">
        <f t="shared" si="27"/>
        <v>0</v>
      </c>
      <c r="AC447"/>
      <c r="AD447"/>
      <c r="AE447"/>
      <c r="AG447" s="20" t="s">
        <v>1707</v>
      </c>
    </row>
    <row r="448" spans="2:33" x14ac:dyDescent="0.25">
      <c r="B448" s="27" t="s">
        <v>506</v>
      </c>
      <c r="C448" s="27" t="s">
        <v>507</v>
      </c>
      <c r="D448" s="13" t="str">
        <f t="shared" si="24"/>
        <v>Deemed</v>
      </c>
      <c r="E448" s="29" t="s">
        <v>1</v>
      </c>
      <c r="F448" s="30"/>
      <c r="J448" s="32">
        <v>0</v>
      </c>
      <c r="K448" s="33">
        <v>1034</v>
      </c>
      <c r="L448" s="34">
        <v>12</v>
      </c>
      <c r="M448" s="39">
        <v>0.6</v>
      </c>
      <c r="N448" s="36"/>
      <c r="O448" s="37"/>
      <c r="P448" s="37"/>
      <c r="Q448" s="37"/>
      <c r="S448" s="14" t="str">
        <f t="shared" si="25"/>
        <v>WPSDGENRCC0011 Rev2</v>
      </c>
      <c r="T448" s="14" t="s">
        <v>1946</v>
      </c>
      <c r="W448" s="14" t="s">
        <v>1250</v>
      </c>
      <c r="Y448" s="54" t="e">
        <f>MATCH(T448,'Submitted Workpapers'!#REF!,0)</f>
        <v>#REF!</v>
      </c>
      <c r="Z448" s="54">
        <f>MATCH(LEFT(T448,FIND(".",T448,1)-1),'Submitted Workpapers'!$A$13:$A$107,0)</f>
        <v>6</v>
      </c>
      <c r="AA448" s="54" t="str">
        <f>IF(AND(ISNA(Y448),NOT(ISNA(Z448))),INDEX('Submitted Workpapers'!#REF!,Z448),"")</f>
        <v/>
      </c>
      <c r="AB448" s="1" t="b">
        <f t="shared" si="27"/>
        <v>0</v>
      </c>
      <c r="AC448"/>
      <c r="AD448"/>
      <c r="AE448"/>
      <c r="AG448" s="20" t="s">
        <v>1708</v>
      </c>
    </row>
    <row r="449" spans="2:33" x14ac:dyDescent="0.25">
      <c r="B449" s="27" t="s">
        <v>508</v>
      </c>
      <c r="C449" s="27" t="s">
        <v>507</v>
      </c>
      <c r="D449" s="13" t="str">
        <f t="shared" si="24"/>
        <v>Deemed</v>
      </c>
      <c r="E449" s="29" t="s">
        <v>1</v>
      </c>
      <c r="F449" s="30"/>
      <c r="J449" s="32">
        <v>0</v>
      </c>
      <c r="K449" s="33">
        <v>2104</v>
      </c>
      <c r="L449" s="34">
        <v>12</v>
      </c>
      <c r="M449" s="39">
        <v>0.6</v>
      </c>
      <c r="N449" s="36"/>
      <c r="O449" s="37"/>
      <c r="P449" s="37"/>
      <c r="Q449" s="37"/>
      <c r="S449" s="14" t="str">
        <f t="shared" si="25"/>
        <v>WPSDGENRCC0011 Rev2</v>
      </c>
      <c r="T449" s="14" t="s">
        <v>1946</v>
      </c>
      <c r="W449" s="14" t="s">
        <v>1250</v>
      </c>
      <c r="Y449" s="54" t="e">
        <f>MATCH(T449,'Submitted Workpapers'!#REF!,0)</f>
        <v>#REF!</v>
      </c>
      <c r="Z449" s="54">
        <f>MATCH(LEFT(T449,FIND(".",T449,1)-1),'Submitted Workpapers'!$A$13:$A$107,0)</f>
        <v>6</v>
      </c>
      <c r="AA449" s="54" t="str">
        <f>IF(AND(ISNA(Y449),NOT(ISNA(Z449))),INDEX('Submitted Workpapers'!#REF!,Z449),"")</f>
        <v/>
      </c>
      <c r="AB449" s="1" t="b">
        <f t="shared" si="27"/>
        <v>0</v>
      </c>
      <c r="AC449"/>
      <c r="AD449"/>
      <c r="AE449"/>
      <c r="AG449" s="20" t="s">
        <v>1709</v>
      </c>
    </row>
    <row r="450" spans="2:33" x14ac:dyDescent="0.25">
      <c r="B450" s="27" t="s">
        <v>509</v>
      </c>
      <c r="C450" s="27" t="s">
        <v>510</v>
      </c>
      <c r="D450" s="13" t="str">
        <f t="shared" si="24"/>
        <v>Deemed</v>
      </c>
      <c r="E450" s="29" t="s">
        <v>1</v>
      </c>
      <c r="F450" s="30"/>
      <c r="J450" s="32">
        <v>0</v>
      </c>
      <c r="K450" s="33">
        <v>845</v>
      </c>
      <c r="L450" s="34">
        <v>12</v>
      </c>
      <c r="M450" s="39">
        <v>0.6</v>
      </c>
      <c r="N450" s="36"/>
      <c r="O450" s="37"/>
      <c r="P450" s="37"/>
      <c r="Q450" s="37"/>
      <c r="S450" s="14" t="str">
        <f t="shared" si="25"/>
        <v>WPSDGENRCC0015 Rev0</v>
      </c>
      <c r="T450" s="14" t="s">
        <v>1947</v>
      </c>
      <c r="W450" s="14" t="s">
        <v>1250</v>
      </c>
      <c r="Y450" s="54" t="e">
        <f>MATCH(T450,'Submitted Workpapers'!#REF!,0)</f>
        <v>#REF!</v>
      </c>
      <c r="Z450" s="54">
        <f>MATCH(LEFT(T450,FIND(".",T450,1)-1),'Submitted Workpapers'!$A$13:$A$107,0)</f>
        <v>8</v>
      </c>
      <c r="AA450" s="54" t="str">
        <f>IF(AND(ISNA(Y450),NOT(ISNA(Z450))),INDEX('Submitted Workpapers'!#REF!,Z450),"")</f>
        <v/>
      </c>
      <c r="AB450" s="1" t="b">
        <f t="shared" si="27"/>
        <v>0</v>
      </c>
      <c r="AC450"/>
      <c r="AD450"/>
      <c r="AE450"/>
      <c r="AG450" s="20" t="s">
        <v>1710</v>
      </c>
    </row>
    <row r="451" spans="2:33" x14ac:dyDescent="0.25">
      <c r="B451" s="27" t="s">
        <v>515</v>
      </c>
      <c r="C451" s="27" t="s">
        <v>516</v>
      </c>
      <c r="D451" s="13" t="str">
        <f t="shared" si="24"/>
        <v>Deemed</v>
      </c>
      <c r="E451" s="29" t="s">
        <v>1</v>
      </c>
      <c r="F451" s="30"/>
      <c r="J451" s="32">
        <v>0</v>
      </c>
      <c r="K451" s="33">
        <v>0.28999999999999998</v>
      </c>
      <c r="L451" s="34">
        <v>20</v>
      </c>
      <c r="M451" s="39">
        <v>0.6</v>
      </c>
      <c r="N451" s="36"/>
      <c r="O451" s="37"/>
      <c r="P451" s="37"/>
      <c r="Q451" s="37"/>
      <c r="S451" s="14" t="str">
        <f t="shared" si="25"/>
        <v>WPSDGENRHC1061 Rev0</v>
      </c>
      <c r="T451" s="14" t="s">
        <v>1948</v>
      </c>
      <c r="W451" s="14" t="s">
        <v>1250</v>
      </c>
      <c r="Y451" s="54" t="e">
        <f>MATCH(T451,'Submitted Workpapers'!#REF!,0)</f>
        <v>#REF!</v>
      </c>
      <c r="Z451" s="54">
        <f>MATCH(LEFT(T451,FIND(".",T451,1)-1),'Submitted Workpapers'!$A$13:$A$107,0)</f>
        <v>16</v>
      </c>
      <c r="AA451" s="54" t="str">
        <f>IF(AND(ISNA(Y451),NOT(ISNA(Z451))),INDEX('Submitted Workpapers'!#REF!,Z451),"")</f>
        <v/>
      </c>
      <c r="AB451" s="1" t="b">
        <f t="shared" si="27"/>
        <v>0</v>
      </c>
      <c r="AC451"/>
      <c r="AD451"/>
      <c r="AE451"/>
      <c r="AG451" s="20" t="s">
        <v>1711</v>
      </c>
    </row>
    <row r="452" spans="2:33" x14ac:dyDescent="0.25">
      <c r="B452" s="27" t="s">
        <v>517</v>
      </c>
      <c r="C452" s="27" t="s">
        <v>323</v>
      </c>
      <c r="D452" s="13" t="str">
        <f t="shared" ref="D452:D515" si="28">IF(OR(J452=1,J452=1000,K452=1,K452=1000),"Custom","Deemed")</f>
        <v>Deemed</v>
      </c>
      <c r="E452" s="29" t="s">
        <v>1</v>
      </c>
      <c r="F452" s="30"/>
      <c r="J452" s="32">
        <v>0</v>
      </c>
      <c r="K452" s="33">
        <v>0.46</v>
      </c>
      <c r="L452" s="34">
        <v>20</v>
      </c>
      <c r="M452" s="39">
        <v>0.6</v>
      </c>
      <c r="N452" s="36"/>
      <c r="O452" s="37"/>
      <c r="P452" s="37"/>
      <c r="Q452" s="37"/>
      <c r="S452" s="14" t="str">
        <f t="shared" ref="S452:S515" si="29">+C452</f>
        <v>WPSDGENRWH1207 Rev0</v>
      </c>
      <c r="T452" s="14" t="s">
        <v>1949</v>
      </c>
      <c r="W452" s="14" t="s">
        <v>1250</v>
      </c>
      <c r="Y452" s="54" t="e">
        <f>MATCH(T452,'Submitted Workpapers'!#REF!,0)</f>
        <v>#REF!</v>
      </c>
      <c r="Z452" s="54">
        <f>MATCH(LEFT(T452,FIND(".",T452,1)-1),'Submitted Workpapers'!$A$13:$A$107,0)</f>
        <v>50</v>
      </c>
      <c r="AA452" s="54" t="str">
        <f>IF(AND(ISNA(Y452),NOT(ISNA(Z452))),INDEX('Submitted Workpapers'!#REF!,Z452),"")</f>
        <v/>
      </c>
      <c r="AB452" s="1" t="b">
        <f t="shared" si="27"/>
        <v>0</v>
      </c>
      <c r="AC452"/>
      <c r="AD452"/>
      <c r="AE452"/>
      <c r="AG452" s="20" t="s">
        <v>1712</v>
      </c>
    </row>
    <row r="453" spans="2:33" x14ac:dyDescent="0.25">
      <c r="B453" s="27" t="s">
        <v>524</v>
      </c>
      <c r="C453" s="27" t="s">
        <v>525</v>
      </c>
      <c r="D453" s="13" t="str">
        <f t="shared" si="28"/>
        <v>Deemed</v>
      </c>
      <c r="E453" s="29" t="s">
        <v>1</v>
      </c>
      <c r="F453" s="30" t="s">
        <v>1218</v>
      </c>
      <c r="J453" s="32">
        <v>0</v>
      </c>
      <c r="K453" s="33">
        <v>9.6999999999999993</v>
      </c>
      <c r="L453" s="34">
        <v>20</v>
      </c>
      <c r="M453" s="39">
        <v>0.6</v>
      </c>
      <c r="N453" s="36"/>
      <c r="O453" s="37"/>
      <c r="P453" s="37"/>
      <c r="Q453" s="37"/>
      <c r="S453" s="14" t="str">
        <f t="shared" si="29"/>
        <v>WPSDGENRWH1202 Rev0</v>
      </c>
      <c r="T453" s="14" t="s">
        <v>1950</v>
      </c>
      <c r="W453" s="14" t="s">
        <v>1250</v>
      </c>
      <c r="Y453" s="54" t="e">
        <f>MATCH(T453,'Submitted Workpapers'!#REF!,0)</f>
        <v>#REF!</v>
      </c>
      <c r="Z453" s="54">
        <f>MATCH(LEFT(T453,FIND(".",T453,1)-1),'Submitted Workpapers'!$A$13:$A$107,0)</f>
        <v>46</v>
      </c>
      <c r="AA453" s="54" t="str">
        <f>IF(AND(ISNA(Y453),NOT(ISNA(Z453))),INDEX('Submitted Workpapers'!#REF!,Z453),"")</f>
        <v/>
      </c>
      <c r="AB453" s="1" t="b">
        <f t="shared" si="27"/>
        <v>0</v>
      </c>
      <c r="AC453"/>
      <c r="AD453"/>
      <c r="AE453"/>
      <c r="AG453" s="20" t="s">
        <v>1713</v>
      </c>
    </row>
    <row r="454" spans="2:33" x14ac:dyDescent="0.25">
      <c r="B454" s="27" t="s">
        <v>526</v>
      </c>
      <c r="C454" s="27" t="s">
        <v>525</v>
      </c>
      <c r="D454" s="13" t="str">
        <f t="shared" si="28"/>
        <v>Deemed</v>
      </c>
      <c r="E454" s="29" t="s">
        <v>1</v>
      </c>
      <c r="F454" s="30" t="s">
        <v>1218</v>
      </c>
      <c r="J454" s="32">
        <v>0</v>
      </c>
      <c r="K454" s="33">
        <v>10.4</v>
      </c>
      <c r="L454" s="34">
        <v>20</v>
      </c>
      <c r="M454" s="39">
        <v>0.6</v>
      </c>
      <c r="N454" s="36"/>
      <c r="O454" s="37"/>
      <c r="P454" s="37"/>
      <c r="Q454" s="37"/>
      <c r="S454" s="14" t="str">
        <f t="shared" si="29"/>
        <v>WPSDGENRWH1202 Rev0</v>
      </c>
      <c r="T454" s="14" t="s">
        <v>1950</v>
      </c>
      <c r="W454" s="14" t="s">
        <v>1250</v>
      </c>
      <c r="Y454" s="54" t="e">
        <f>MATCH(T454,'Submitted Workpapers'!#REF!,0)</f>
        <v>#REF!</v>
      </c>
      <c r="Z454" s="54">
        <f>MATCH(LEFT(T454,FIND(".",T454,1)-1),'Submitted Workpapers'!$A$13:$A$107,0)</f>
        <v>46</v>
      </c>
      <c r="AA454" s="54" t="str">
        <f>IF(AND(ISNA(Y454),NOT(ISNA(Z454))),INDEX('Submitted Workpapers'!#REF!,Z454),"")</f>
        <v/>
      </c>
      <c r="AB454" s="1" t="b">
        <f t="shared" si="27"/>
        <v>0</v>
      </c>
      <c r="AC454"/>
      <c r="AD454"/>
      <c r="AE454"/>
      <c r="AG454" s="20" t="s">
        <v>1714</v>
      </c>
    </row>
    <row r="455" spans="2:33" x14ac:dyDescent="0.25">
      <c r="B455" s="27" t="s">
        <v>527</v>
      </c>
      <c r="C455" s="27" t="s">
        <v>528</v>
      </c>
      <c r="D455" s="13" t="str">
        <f t="shared" si="28"/>
        <v>Deemed</v>
      </c>
      <c r="E455" s="29" t="s">
        <v>1226</v>
      </c>
      <c r="F455" s="30"/>
      <c r="J455" s="32">
        <v>0</v>
      </c>
      <c r="K455" s="33">
        <v>638</v>
      </c>
      <c r="L455" s="34">
        <v>6</v>
      </c>
      <c r="M455" s="39">
        <v>0.68</v>
      </c>
      <c r="N455" s="36"/>
      <c r="O455" s="37"/>
      <c r="P455" s="37"/>
      <c r="Q455" s="37"/>
      <c r="S455" s="14" t="str">
        <f t="shared" si="29"/>
        <v>WPSDGENRWH0010 Rev0</v>
      </c>
      <c r="T455" s="14" t="s">
        <v>1951</v>
      </c>
      <c r="W455" s="14" t="s">
        <v>1250</v>
      </c>
      <c r="Y455" s="54" t="e">
        <f>MATCH(T455,'Submitted Workpapers'!#REF!,0)</f>
        <v>#REF!</v>
      </c>
      <c r="Z455" s="54">
        <f>MATCH(LEFT(T455,FIND(".",T455,1)-1),'Submitted Workpapers'!$A$13:$A$107,0)</f>
        <v>41</v>
      </c>
      <c r="AA455" s="54" t="str">
        <f>IF(AND(ISNA(Y455),NOT(ISNA(Z455))),INDEX('Submitted Workpapers'!#REF!,Z455),"")</f>
        <v/>
      </c>
      <c r="AB455" s="1" t="b">
        <f t="shared" si="27"/>
        <v>0</v>
      </c>
      <c r="AC455"/>
      <c r="AD455"/>
      <c r="AE455"/>
      <c r="AG455" s="20" t="s">
        <v>1715</v>
      </c>
    </row>
    <row r="456" spans="2:33" x14ac:dyDescent="0.25">
      <c r="B456" s="27" t="s">
        <v>529</v>
      </c>
      <c r="C456" s="27" t="s">
        <v>530</v>
      </c>
      <c r="D456" s="13" t="str">
        <f t="shared" si="28"/>
        <v>Deemed</v>
      </c>
      <c r="E456" s="29" t="s">
        <v>1</v>
      </c>
      <c r="F456" s="30" t="s">
        <v>1227</v>
      </c>
      <c r="J456" s="32">
        <v>106.84800000000001</v>
      </c>
      <c r="K456" s="33">
        <v>-0.28143000000000001</v>
      </c>
      <c r="L456" s="34">
        <v>15</v>
      </c>
      <c r="M456" s="39">
        <v>0.77</v>
      </c>
      <c r="N456" s="36"/>
      <c r="O456" s="37"/>
      <c r="P456" s="37"/>
      <c r="Q456" s="37"/>
      <c r="S456" s="14" t="str">
        <f t="shared" si="29"/>
        <v>WPSDGENRLG0022-1</v>
      </c>
      <c r="T456" s="14" t="s">
        <v>1984</v>
      </c>
      <c r="W456" s="14" t="s">
        <v>1250</v>
      </c>
      <c r="Y456" s="54" t="e">
        <f>MATCH(T456,'Submitted Workpapers'!#REF!,0)</f>
        <v>#REF!</v>
      </c>
      <c r="Z456" s="54">
        <f>MATCH(LEFT(T456,FIND(".",T456,1)-1),'Submitted Workpapers'!$A$13:$A$107,0)</f>
        <v>29</v>
      </c>
      <c r="AA456" s="54" t="str">
        <f>IF(AND(ISNA(Y456),NOT(ISNA(Z456))),INDEX('Submitted Workpapers'!#REF!,Z456),"")</f>
        <v/>
      </c>
      <c r="AB456" s="1" t="b">
        <f t="shared" si="27"/>
        <v>0</v>
      </c>
      <c r="AC456"/>
      <c r="AD456"/>
      <c r="AE456"/>
      <c r="AG456" s="20" t="s">
        <v>1716</v>
      </c>
    </row>
    <row r="457" spans="2:33" x14ac:dyDescent="0.25">
      <c r="B457" s="27" t="s">
        <v>536</v>
      </c>
      <c r="C457" s="27" t="s">
        <v>312</v>
      </c>
      <c r="D457" s="13" t="str">
        <f t="shared" si="28"/>
        <v>Deemed</v>
      </c>
      <c r="E457" s="29" t="s">
        <v>1</v>
      </c>
      <c r="F457" s="30" t="s">
        <v>1230</v>
      </c>
      <c r="J457" s="32">
        <v>0</v>
      </c>
      <c r="K457" s="33">
        <v>15</v>
      </c>
      <c r="L457" s="34">
        <v>10</v>
      </c>
      <c r="M457" s="39">
        <v>0.7</v>
      </c>
      <c r="N457" s="36"/>
      <c r="O457" s="37"/>
      <c r="P457" s="37"/>
      <c r="Q457" s="37"/>
      <c r="S457" s="14" t="str">
        <f t="shared" si="29"/>
        <v>WPSDGEREWH1061A Rev3</v>
      </c>
      <c r="T457" s="14" t="s">
        <v>1952</v>
      </c>
      <c r="W457" s="14" t="s">
        <v>1250</v>
      </c>
      <c r="Y457" s="54" t="e">
        <f>MATCH(T457,'Submitted Workpapers'!#REF!,0)</f>
        <v>#REF!</v>
      </c>
      <c r="Z457" s="54">
        <f>MATCH(LEFT(T457,FIND(".",T457,1)-1),'Submitted Workpapers'!$A$13:$A$107,0)</f>
        <v>64</v>
      </c>
      <c r="AA457" s="54" t="str">
        <f>IF(AND(ISNA(Y457),NOT(ISNA(Z457))),INDEX('Submitted Workpapers'!#REF!,Z457),"")</f>
        <v/>
      </c>
      <c r="AB457" s="1" t="b">
        <f t="shared" si="27"/>
        <v>0</v>
      </c>
      <c r="AC457"/>
      <c r="AD457"/>
      <c r="AE457"/>
      <c r="AG457" s="20" t="s">
        <v>1717</v>
      </c>
    </row>
    <row r="458" spans="2:33" x14ac:dyDescent="0.25">
      <c r="B458" s="27" t="s">
        <v>537</v>
      </c>
      <c r="C458" s="27" t="s">
        <v>538</v>
      </c>
      <c r="D458" s="13" t="str">
        <f t="shared" si="28"/>
        <v>Deemed</v>
      </c>
      <c r="E458" s="29" t="s">
        <v>1</v>
      </c>
      <c r="F458" s="30" t="s">
        <v>1231</v>
      </c>
      <c r="J458" s="32">
        <v>246</v>
      </c>
      <c r="K458" s="33">
        <v>0</v>
      </c>
      <c r="L458" s="34">
        <v>5</v>
      </c>
      <c r="M458" s="39">
        <v>0.6</v>
      </c>
      <c r="N458" s="36"/>
      <c r="O458" s="37"/>
      <c r="P458" s="37"/>
      <c r="Q458" s="37"/>
      <c r="S458" s="48" t="str">
        <f t="shared" si="29"/>
        <v>Software Plugload Sensor.doc</v>
      </c>
      <c r="T458" s="14" t="s">
        <v>538</v>
      </c>
      <c r="V458" s="1" t="b">
        <v>1</v>
      </c>
      <c r="W458" s="14" t="s">
        <v>1250</v>
      </c>
      <c r="Y458" s="54" t="e">
        <f>MATCH(T458,'Submitted Workpapers'!#REF!,0)</f>
        <v>#REF!</v>
      </c>
      <c r="Z458" s="54" t="e">
        <f>MATCH(LEFT(T458,FIND(".",T458,1)-1),'Submitted Workpapers'!$A$13:$A$107,0)</f>
        <v>#N/A</v>
      </c>
      <c r="AA458" s="54" t="str">
        <f>IF(AND(ISNA(Y458),NOT(ISNA(Z458))),INDEX('Submitted Workpapers'!#REF!,Z458),"")</f>
        <v/>
      </c>
      <c r="AB458" s="1" t="b">
        <f t="shared" si="27"/>
        <v>1</v>
      </c>
      <c r="AC458"/>
      <c r="AD458"/>
      <c r="AE458"/>
      <c r="AG458" s="20" t="s">
        <v>1718</v>
      </c>
    </row>
    <row r="459" spans="2:33" x14ac:dyDescent="0.25">
      <c r="B459" s="27" t="s">
        <v>542</v>
      </c>
      <c r="C459" s="27" t="s">
        <v>543</v>
      </c>
      <c r="D459" s="13" t="str">
        <f t="shared" si="28"/>
        <v>Deemed</v>
      </c>
      <c r="E459" s="29" t="s">
        <v>1</v>
      </c>
      <c r="F459" s="30" t="s">
        <v>1224</v>
      </c>
      <c r="J459" s="32">
        <v>11166</v>
      </c>
      <c r="K459" s="33">
        <v>0</v>
      </c>
      <c r="L459" s="34">
        <v>12</v>
      </c>
      <c r="M459" s="39">
        <v>0.6</v>
      </c>
      <c r="N459" s="36"/>
      <c r="O459" s="37"/>
      <c r="P459" s="37"/>
      <c r="Q459" s="37"/>
      <c r="S459" s="14" t="str">
        <f t="shared" si="29"/>
        <v>WPSDGENRCC0001 Rev3</v>
      </c>
      <c r="T459" s="14" t="s">
        <v>1953</v>
      </c>
      <c r="W459" s="14" t="s">
        <v>1250</v>
      </c>
      <c r="Y459" s="54" t="e">
        <f>MATCH(T459,'Submitted Workpapers'!#REF!,0)</f>
        <v>#REF!</v>
      </c>
      <c r="Z459" s="54">
        <f>MATCH(LEFT(T459,FIND(".",T459,1)-1),'Submitted Workpapers'!$A$13:$A$107,0)</f>
        <v>1</v>
      </c>
      <c r="AA459" s="54" t="str">
        <f>IF(AND(ISNA(Y459),NOT(ISNA(Z459))),INDEX('Submitted Workpapers'!#REF!,Z459),"")</f>
        <v/>
      </c>
      <c r="AB459" s="1" t="b">
        <f t="shared" si="27"/>
        <v>0</v>
      </c>
      <c r="AC459"/>
      <c r="AD459"/>
      <c r="AE459"/>
      <c r="AG459" s="20" t="s">
        <v>810</v>
      </c>
    </row>
    <row r="460" spans="2:33" x14ac:dyDescent="0.25">
      <c r="B460" s="27" t="s">
        <v>544</v>
      </c>
      <c r="C460" s="27" t="s">
        <v>543</v>
      </c>
      <c r="D460" s="13" t="str">
        <f t="shared" si="28"/>
        <v>Deemed</v>
      </c>
      <c r="E460" s="29" t="s">
        <v>1</v>
      </c>
      <c r="F460" s="30"/>
      <c r="J460" s="32">
        <v>0</v>
      </c>
      <c r="K460" s="33">
        <v>2084</v>
      </c>
      <c r="L460" s="34">
        <v>12</v>
      </c>
      <c r="M460" s="39">
        <v>0.6</v>
      </c>
      <c r="N460" s="36"/>
      <c r="O460" s="37"/>
      <c r="P460" s="37"/>
      <c r="Q460" s="37"/>
      <c r="S460" s="14" t="str">
        <f t="shared" si="29"/>
        <v>WPSDGENRCC0001 Rev3</v>
      </c>
      <c r="T460" s="14" t="s">
        <v>1953</v>
      </c>
      <c r="W460" s="14" t="s">
        <v>1250</v>
      </c>
      <c r="Y460" s="54" t="e">
        <f>MATCH(T460,'Submitted Workpapers'!#REF!,0)</f>
        <v>#REF!</v>
      </c>
      <c r="Z460" s="54">
        <f>MATCH(LEFT(T460,FIND(".",T460,1)-1),'Submitted Workpapers'!$A$13:$A$107,0)</f>
        <v>1</v>
      </c>
      <c r="AA460" s="54" t="str">
        <f>IF(AND(ISNA(Y460),NOT(ISNA(Z460))),INDEX('Submitted Workpapers'!#REF!,Z460),"")</f>
        <v/>
      </c>
      <c r="AB460" s="1" t="b">
        <f t="shared" si="27"/>
        <v>0</v>
      </c>
      <c r="AC460"/>
      <c r="AD460"/>
      <c r="AE460"/>
      <c r="AG460" s="20" t="s">
        <v>812</v>
      </c>
    </row>
    <row r="461" spans="2:33" x14ac:dyDescent="0.25">
      <c r="B461" s="27" t="s">
        <v>545</v>
      </c>
      <c r="C461" s="27" t="s">
        <v>546</v>
      </c>
      <c r="D461" s="13" t="str">
        <f t="shared" si="28"/>
        <v>Deemed</v>
      </c>
      <c r="E461" s="29" t="s">
        <v>1</v>
      </c>
      <c r="F461" s="30" t="s">
        <v>1199</v>
      </c>
      <c r="J461" s="32">
        <v>49.862400000000008</v>
      </c>
      <c r="K461" s="33">
        <v>-0.13133400000000001</v>
      </c>
      <c r="L461" s="34">
        <v>2.0964</v>
      </c>
      <c r="M461" s="39">
        <v>0.7</v>
      </c>
      <c r="N461" s="36"/>
      <c r="O461" s="37"/>
      <c r="P461" s="37"/>
      <c r="Q461" s="37"/>
      <c r="S461" s="14" t="str">
        <f t="shared" si="29"/>
        <v>WPSDGENRLG0013-5</v>
      </c>
      <c r="T461" s="14" t="s">
        <v>1985</v>
      </c>
      <c r="W461" s="14" t="s">
        <v>1250</v>
      </c>
      <c r="Y461" s="54" t="e">
        <f>MATCH(T461,'Submitted Workpapers'!#REF!,0)</f>
        <v>#REF!</v>
      </c>
      <c r="Z461" s="54">
        <f>MATCH(LEFT(T461,FIND(".",T461,1)-1),'Submitted Workpapers'!$A$13:$A$107,0)</f>
        <v>26</v>
      </c>
      <c r="AA461" s="54" t="str">
        <f>IF(AND(ISNA(Y461),NOT(ISNA(Z461))),INDEX('Submitted Workpapers'!#REF!,Z461),"")</f>
        <v/>
      </c>
      <c r="AB461" s="1" t="b">
        <f t="shared" si="27"/>
        <v>0</v>
      </c>
      <c r="AC461"/>
      <c r="AD461"/>
      <c r="AE461"/>
      <c r="AG461" s="20" t="s">
        <v>1719</v>
      </c>
    </row>
    <row r="462" spans="2:33" x14ac:dyDescent="0.25">
      <c r="B462" s="27" t="s">
        <v>547</v>
      </c>
      <c r="C462" s="27" t="s">
        <v>548</v>
      </c>
      <c r="D462" s="13" t="str">
        <f t="shared" si="28"/>
        <v>Deemed</v>
      </c>
      <c r="E462" s="29" t="s">
        <v>1</v>
      </c>
      <c r="F462" s="30" t="s">
        <v>1227</v>
      </c>
      <c r="J462" s="32">
        <v>154.92960000000002</v>
      </c>
      <c r="K462" s="33">
        <v>-0.40807350000000003</v>
      </c>
      <c r="L462" s="34">
        <v>15</v>
      </c>
      <c r="M462" s="39">
        <v>0.7</v>
      </c>
      <c r="N462" s="36"/>
      <c r="O462" s="37">
        <v>0.78</v>
      </c>
      <c r="P462" s="37"/>
      <c r="Q462" s="37"/>
      <c r="S462" s="14" t="str">
        <f t="shared" si="29"/>
        <v>WPSDGENRLG0013-4</v>
      </c>
      <c r="T462" s="14" t="s">
        <v>1986</v>
      </c>
      <c r="W462" s="14" t="s">
        <v>1250</v>
      </c>
      <c r="Y462" s="54" t="e">
        <f>MATCH(T462,'Submitted Workpapers'!#REF!,0)</f>
        <v>#REF!</v>
      </c>
      <c r="Z462" s="54">
        <f>MATCH(LEFT(T462,FIND(".",T462,1)-1),'Submitted Workpapers'!$A$13:$A$107,0)</f>
        <v>26</v>
      </c>
      <c r="AA462" s="54" t="str">
        <f>IF(AND(ISNA(Y462),NOT(ISNA(Z462))),INDEX('Submitted Workpapers'!#REF!,Z462),"")</f>
        <v/>
      </c>
      <c r="AB462" s="1" t="b">
        <f t="shared" si="27"/>
        <v>0</v>
      </c>
      <c r="AC462"/>
      <c r="AD462"/>
      <c r="AE462"/>
      <c r="AG462" s="20" t="s">
        <v>1720</v>
      </c>
    </row>
    <row r="463" spans="2:33" x14ac:dyDescent="0.25">
      <c r="B463" s="27" t="s">
        <v>549</v>
      </c>
      <c r="C463" s="27" t="s">
        <v>550</v>
      </c>
      <c r="D463" s="13" t="str">
        <f t="shared" si="28"/>
        <v>Deemed</v>
      </c>
      <c r="E463" s="29" t="s">
        <v>1</v>
      </c>
      <c r="F463" s="30" t="s">
        <v>1233</v>
      </c>
      <c r="J463" s="32">
        <v>60</v>
      </c>
      <c r="K463" s="33">
        <v>0</v>
      </c>
      <c r="L463" s="34">
        <v>2</v>
      </c>
      <c r="M463" s="39">
        <v>0.53</v>
      </c>
      <c r="N463" s="36"/>
      <c r="O463" s="37"/>
      <c r="P463" s="37"/>
      <c r="Q463" s="37"/>
      <c r="S463" s="14" t="str">
        <f t="shared" si="29"/>
        <v>WPSDGENRSH001 Rev0</v>
      </c>
      <c r="T463" s="14" t="s">
        <v>1954</v>
      </c>
      <c r="W463" s="14" t="s">
        <v>1250</v>
      </c>
      <c r="Y463" s="54" t="e">
        <f>MATCH(T463,'Submitted Workpapers'!#REF!,0)</f>
        <v>#REF!</v>
      </c>
      <c r="Z463" s="54">
        <f>MATCH(LEFT(T463,FIND(".",T463,1)-1),'Submitted Workpapers'!$A$13:$A$107,0)</f>
        <v>40</v>
      </c>
      <c r="AA463" s="54" t="str">
        <f>IF(AND(ISNA(Y463),NOT(ISNA(Z463))),INDEX('Submitted Workpapers'!#REF!,Z463),"")</f>
        <v/>
      </c>
      <c r="AB463" s="1" t="b">
        <f t="shared" si="27"/>
        <v>0</v>
      </c>
      <c r="AC463"/>
      <c r="AD463"/>
      <c r="AE463"/>
      <c r="AG463" s="20" t="s">
        <v>1721</v>
      </c>
    </row>
    <row r="464" spans="2:33" x14ac:dyDescent="0.25">
      <c r="B464" s="27" t="s">
        <v>551</v>
      </c>
      <c r="C464" s="27" t="s">
        <v>552</v>
      </c>
      <c r="D464" s="13" t="str">
        <f t="shared" si="28"/>
        <v>Deemed</v>
      </c>
      <c r="E464" s="29" t="s">
        <v>1</v>
      </c>
      <c r="F464" s="30" t="s">
        <v>1227</v>
      </c>
      <c r="J464" s="32">
        <v>149.58720000000002</v>
      </c>
      <c r="K464" s="33">
        <v>-0.39400200000000002</v>
      </c>
      <c r="L464" s="34">
        <v>15</v>
      </c>
      <c r="M464" s="39">
        <v>0.77</v>
      </c>
      <c r="N464" s="36"/>
      <c r="O464" s="37"/>
      <c r="P464" s="37"/>
      <c r="Q464" s="37"/>
      <c r="S464" s="14" t="str">
        <f t="shared" si="29"/>
        <v>WPSDGENRLG0022-2</v>
      </c>
      <c r="T464" s="14" t="s">
        <v>1987</v>
      </c>
      <c r="W464" s="14" t="s">
        <v>1250</v>
      </c>
      <c r="Y464" s="54" t="e">
        <f>MATCH(T464,'Submitted Workpapers'!#REF!,0)</f>
        <v>#REF!</v>
      </c>
      <c r="Z464" s="54">
        <f>MATCH(LEFT(T464,FIND(".",T464,1)-1),'Submitted Workpapers'!$A$13:$A$107,0)</f>
        <v>29</v>
      </c>
      <c r="AA464" s="54" t="str">
        <f>IF(AND(ISNA(Y464),NOT(ISNA(Z464))),INDEX('Submitted Workpapers'!#REF!,Z464),"")</f>
        <v/>
      </c>
      <c r="AB464" s="1" t="b">
        <f t="shared" si="27"/>
        <v>0</v>
      </c>
      <c r="AC464"/>
      <c r="AD464"/>
      <c r="AE464"/>
      <c r="AG464" s="20" t="s">
        <v>1722</v>
      </c>
    </row>
    <row r="465" spans="2:33" x14ac:dyDescent="0.25">
      <c r="B465" s="27" t="s">
        <v>555</v>
      </c>
      <c r="C465" s="27" t="s">
        <v>556</v>
      </c>
      <c r="D465" s="13" t="str">
        <f t="shared" si="28"/>
        <v>Deemed</v>
      </c>
      <c r="E465" s="29" t="s">
        <v>1</v>
      </c>
      <c r="F465" s="30" t="s">
        <v>1234</v>
      </c>
      <c r="J465" s="32">
        <v>135.3408</v>
      </c>
      <c r="K465" s="33">
        <v>-0.35647800000000002</v>
      </c>
      <c r="L465" s="34">
        <v>15</v>
      </c>
      <c r="M465" s="39">
        <v>0.77</v>
      </c>
      <c r="N465" s="36"/>
      <c r="O465" s="37"/>
      <c r="P465" s="37"/>
      <c r="Q465" s="37"/>
      <c r="S465" s="14" t="str">
        <f t="shared" si="29"/>
        <v>WPSDGENRLG0007-1</v>
      </c>
      <c r="T465" s="14" t="s">
        <v>1988</v>
      </c>
      <c r="W465" s="14" t="s">
        <v>1250</v>
      </c>
      <c r="Y465" s="54" t="e">
        <f>MATCH(T465,'Submitted Workpapers'!#REF!,0)</f>
        <v>#REF!</v>
      </c>
      <c r="Z465" s="54">
        <f>MATCH(LEFT(T465,FIND(".",T465,1)-1),'Submitted Workpapers'!$A$13:$A$107,0)</f>
        <v>25</v>
      </c>
      <c r="AA465" s="54" t="str">
        <f>IF(AND(ISNA(Y465),NOT(ISNA(Z465))),INDEX('Submitted Workpapers'!#REF!,Z465),"")</f>
        <v/>
      </c>
      <c r="AB465" s="1" t="b">
        <f t="shared" si="27"/>
        <v>0</v>
      </c>
      <c r="AC465"/>
      <c r="AD465"/>
      <c r="AE465"/>
      <c r="AG465" s="20" t="s">
        <v>1723</v>
      </c>
    </row>
    <row r="466" spans="2:33" x14ac:dyDescent="0.25">
      <c r="B466" s="27" t="s">
        <v>557</v>
      </c>
      <c r="C466" s="27" t="s">
        <v>558</v>
      </c>
      <c r="D466" s="13" t="str">
        <f t="shared" si="28"/>
        <v>Deemed</v>
      </c>
      <c r="E466" s="29" t="s">
        <v>1</v>
      </c>
      <c r="F466" s="30" t="s">
        <v>1216</v>
      </c>
      <c r="J466" s="32">
        <v>364.71</v>
      </c>
      <c r="K466" s="33">
        <v>-0.19212288</v>
      </c>
      <c r="L466" s="34">
        <v>15</v>
      </c>
      <c r="M466" s="39">
        <v>0.6</v>
      </c>
      <c r="N466" s="36"/>
      <c r="O466" s="37"/>
      <c r="P466" s="37"/>
      <c r="Q466" s="37"/>
      <c r="S466" s="14" t="str">
        <f t="shared" si="29"/>
        <v>WPSDGENRLG0016-1</v>
      </c>
      <c r="T466" s="14" t="s">
        <v>1989</v>
      </c>
      <c r="W466" s="14" t="s">
        <v>1250</v>
      </c>
      <c r="Y466" s="54" t="e">
        <f>MATCH(T466,'Submitted Workpapers'!#REF!,0)</f>
        <v>#REF!</v>
      </c>
      <c r="Z466" s="54">
        <f>MATCH(LEFT(T466,FIND(".",T466,1)-1),'Submitted Workpapers'!$A$13:$A$107,0)</f>
        <v>27</v>
      </c>
      <c r="AA466" s="54" t="str">
        <f>IF(AND(ISNA(Y466),NOT(ISNA(Z466))),INDEX('Submitted Workpapers'!#REF!,Z466),"")</f>
        <v/>
      </c>
      <c r="AB466" s="1" t="b">
        <f t="shared" si="27"/>
        <v>0</v>
      </c>
      <c r="AC466"/>
      <c r="AD466"/>
      <c r="AE466"/>
      <c r="AG466" s="20" t="s">
        <v>1724</v>
      </c>
    </row>
    <row r="467" spans="2:33" x14ac:dyDescent="0.25">
      <c r="B467" s="27" t="s">
        <v>561</v>
      </c>
      <c r="C467" s="27" t="s">
        <v>562</v>
      </c>
      <c r="D467" s="13" t="str">
        <f t="shared" si="28"/>
        <v>Deemed</v>
      </c>
      <c r="E467" s="29" t="s">
        <v>1</v>
      </c>
      <c r="F467" s="30" t="s">
        <v>1222</v>
      </c>
      <c r="J467" s="32">
        <v>1208</v>
      </c>
      <c r="K467" s="33">
        <v>0</v>
      </c>
      <c r="L467" s="34">
        <v>12</v>
      </c>
      <c r="M467" s="39">
        <v>0.6</v>
      </c>
      <c r="N467" s="36"/>
      <c r="O467" s="37"/>
      <c r="P467" s="37"/>
      <c r="Q467" s="37"/>
      <c r="S467" s="14" t="str">
        <f t="shared" si="29"/>
        <v>WPSDGENRRN0010 Rev0</v>
      </c>
      <c r="T467" s="14" t="s">
        <v>1955</v>
      </c>
      <c r="W467" s="14" t="s">
        <v>1250</v>
      </c>
      <c r="Y467" s="54" t="e">
        <f>MATCH(T467,'Submitted Workpapers'!#REF!,0)</f>
        <v>#REF!</v>
      </c>
      <c r="Z467" s="54" t="e">
        <f>MATCH(LEFT(T467,FIND(".",T467,1)-1),'Submitted Workpapers'!$A$13:$A$107,0)</f>
        <v>#N/A</v>
      </c>
      <c r="AA467" s="54" t="str">
        <f>IF(AND(ISNA(Y467),NOT(ISNA(Z467))),INDEX('Submitted Workpapers'!#REF!,Z467),"")</f>
        <v/>
      </c>
      <c r="AB467" s="1" t="b">
        <f t="shared" si="27"/>
        <v>1</v>
      </c>
      <c r="AC467"/>
      <c r="AD467"/>
      <c r="AE467"/>
      <c r="AG467" s="20" t="s">
        <v>1725</v>
      </c>
    </row>
    <row r="468" spans="2:33" x14ac:dyDescent="0.25">
      <c r="B468" s="27" t="s">
        <v>565</v>
      </c>
      <c r="C468" s="27" t="s">
        <v>566</v>
      </c>
      <c r="D468" s="13" t="str">
        <f t="shared" si="28"/>
        <v>Deemed</v>
      </c>
      <c r="E468" s="29" t="s">
        <v>1</v>
      </c>
      <c r="F468" s="30" t="s">
        <v>1222</v>
      </c>
      <c r="J468" s="32">
        <v>59</v>
      </c>
      <c r="K468" s="33">
        <v>0</v>
      </c>
      <c r="L468" s="34">
        <v>5</v>
      </c>
      <c r="M468" s="39">
        <v>0.6</v>
      </c>
      <c r="N468" s="36"/>
      <c r="O468" s="37"/>
      <c r="P468" s="37"/>
      <c r="Q468" s="37"/>
      <c r="S468" s="14" t="str">
        <f t="shared" si="29"/>
        <v>WPSDGENRRN0005 Rev0</v>
      </c>
      <c r="T468" s="14" t="s">
        <v>1956</v>
      </c>
      <c r="W468" s="14" t="s">
        <v>1250</v>
      </c>
      <c r="Y468" s="54" t="e">
        <f>MATCH(T468,'Submitted Workpapers'!#REF!,0)</f>
        <v>#REF!</v>
      </c>
      <c r="Z468" s="54">
        <f>MATCH(LEFT(T468,FIND(".",T468,1)-1),'Submitted Workpapers'!$A$13:$A$107,0)</f>
        <v>38</v>
      </c>
      <c r="AA468" s="54" t="str">
        <f>IF(AND(ISNA(Y468),NOT(ISNA(Z468))),INDEX('Submitted Workpapers'!#REF!,Z468),"")</f>
        <v/>
      </c>
      <c r="AB468" s="1" t="b">
        <f t="shared" si="27"/>
        <v>0</v>
      </c>
      <c r="AC468"/>
      <c r="AD468"/>
      <c r="AE468"/>
      <c r="AG468" s="20" t="s">
        <v>1726</v>
      </c>
    </row>
    <row r="469" spans="2:33" x14ac:dyDescent="0.25">
      <c r="B469" s="27" t="s">
        <v>567</v>
      </c>
      <c r="C469" s="27" t="s">
        <v>562</v>
      </c>
      <c r="D469" s="13" t="str">
        <f t="shared" si="28"/>
        <v>Deemed</v>
      </c>
      <c r="E469" s="29" t="s">
        <v>1</v>
      </c>
      <c r="F469" s="30" t="s">
        <v>1222</v>
      </c>
      <c r="J469" s="32">
        <v>749</v>
      </c>
      <c r="K469" s="33">
        <v>0</v>
      </c>
      <c r="L469" s="34">
        <v>16</v>
      </c>
      <c r="M469" s="39">
        <v>0.6</v>
      </c>
      <c r="N469" s="36"/>
      <c r="O469" s="37"/>
      <c r="P469" s="37"/>
      <c r="Q469" s="37"/>
      <c r="S469" s="14" t="str">
        <f t="shared" si="29"/>
        <v>WPSDGENRRN0010 Rev0</v>
      </c>
      <c r="T469" s="14" t="s">
        <v>1955</v>
      </c>
      <c r="W469" s="14" t="s">
        <v>1250</v>
      </c>
      <c r="Y469" s="54" t="e">
        <f>MATCH(T469,'Submitted Workpapers'!#REF!,0)</f>
        <v>#REF!</v>
      </c>
      <c r="Z469" s="54" t="e">
        <f>MATCH(LEFT(T469,FIND(".",T469,1)-1),'Submitted Workpapers'!$A$13:$A$107,0)</f>
        <v>#N/A</v>
      </c>
      <c r="AA469" s="54" t="str">
        <f>IF(AND(ISNA(Y469),NOT(ISNA(Z469))),INDEX('Submitted Workpapers'!#REF!,Z469),"")</f>
        <v/>
      </c>
      <c r="AB469" s="1" t="b">
        <f t="shared" si="27"/>
        <v>1</v>
      </c>
      <c r="AC469"/>
      <c r="AD469"/>
      <c r="AE469"/>
      <c r="AG469" s="20" t="s">
        <v>1727</v>
      </c>
    </row>
    <row r="470" spans="2:33" x14ac:dyDescent="0.25">
      <c r="B470" s="27" t="s">
        <v>568</v>
      </c>
      <c r="C470" s="27" t="s">
        <v>550</v>
      </c>
      <c r="D470" s="13" t="str">
        <f t="shared" si="28"/>
        <v>Deemed</v>
      </c>
      <c r="E470" s="29" t="s">
        <v>1</v>
      </c>
      <c r="F470" s="30" t="s">
        <v>1235</v>
      </c>
      <c r="J470" s="32">
        <v>1200.8499999999999</v>
      </c>
      <c r="K470" s="33">
        <v>0</v>
      </c>
      <c r="L470" s="34">
        <v>12</v>
      </c>
      <c r="M470" s="39">
        <v>0.6</v>
      </c>
      <c r="N470" s="36"/>
      <c r="O470" s="37"/>
      <c r="P470" s="37"/>
      <c r="Q470" s="37"/>
      <c r="S470" s="14" t="str">
        <f t="shared" si="29"/>
        <v>WPSDGENRSH001 Rev0</v>
      </c>
      <c r="T470" s="14" t="s">
        <v>1954</v>
      </c>
      <c r="W470" s="14" t="s">
        <v>1250</v>
      </c>
      <c r="Y470" s="54" t="e">
        <f>MATCH(T470,'Submitted Workpapers'!#REF!,0)</f>
        <v>#REF!</v>
      </c>
      <c r="Z470" s="54">
        <f>MATCH(LEFT(T470,FIND(".",T470,1)-1),'Submitted Workpapers'!$A$13:$A$107,0)</f>
        <v>40</v>
      </c>
      <c r="AA470" s="54" t="str">
        <f>IF(AND(ISNA(Y470),NOT(ISNA(Z470))),INDEX('Submitted Workpapers'!#REF!,Z470),"")</f>
        <v/>
      </c>
      <c r="AB470" s="1" t="b">
        <f t="shared" si="27"/>
        <v>0</v>
      </c>
      <c r="AC470"/>
      <c r="AD470"/>
      <c r="AE470"/>
      <c r="AG470" s="20" t="s">
        <v>1728</v>
      </c>
    </row>
    <row r="471" spans="2:33" x14ac:dyDescent="0.25">
      <c r="B471" s="27" t="s">
        <v>569</v>
      </c>
      <c r="C471" s="27" t="s">
        <v>550</v>
      </c>
      <c r="D471" s="13" t="str">
        <f t="shared" si="28"/>
        <v>Deemed</v>
      </c>
      <c r="E471" s="29" t="s">
        <v>1</v>
      </c>
      <c r="F471" s="30" t="s">
        <v>1235</v>
      </c>
      <c r="J471" s="32">
        <v>1357.07</v>
      </c>
      <c r="K471" s="33">
        <v>0</v>
      </c>
      <c r="L471" s="34">
        <v>12</v>
      </c>
      <c r="M471" s="39">
        <v>0.6</v>
      </c>
      <c r="N471" s="36"/>
      <c r="O471" s="37"/>
      <c r="P471" s="37"/>
      <c r="Q471" s="37"/>
      <c r="S471" s="14" t="str">
        <f t="shared" si="29"/>
        <v>WPSDGENRSH001 Rev0</v>
      </c>
      <c r="T471" s="14" t="s">
        <v>1954</v>
      </c>
      <c r="W471" s="14" t="s">
        <v>1250</v>
      </c>
      <c r="Y471" s="54" t="e">
        <f>MATCH(T471,'Submitted Workpapers'!#REF!,0)</f>
        <v>#REF!</v>
      </c>
      <c r="Z471" s="54">
        <f>MATCH(LEFT(T471,FIND(".",T471,1)-1),'Submitted Workpapers'!$A$13:$A$107,0)</f>
        <v>40</v>
      </c>
      <c r="AA471" s="54" t="str">
        <f>IF(AND(ISNA(Y471),NOT(ISNA(Z471))),INDEX('Submitted Workpapers'!#REF!,Z471),"")</f>
        <v/>
      </c>
      <c r="AB471" s="1" t="b">
        <f t="shared" si="27"/>
        <v>0</v>
      </c>
      <c r="AC471"/>
      <c r="AD471"/>
      <c r="AE471"/>
      <c r="AG471" s="20" t="s">
        <v>1729</v>
      </c>
    </row>
    <row r="472" spans="2:33" x14ac:dyDescent="0.25">
      <c r="B472" s="27" t="s">
        <v>570</v>
      </c>
      <c r="C472" s="27" t="s">
        <v>550</v>
      </c>
      <c r="D472" s="13" t="str">
        <f t="shared" si="28"/>
        <v>Deemed</v>
      </c>
      <c r="E472" s="29" t="s">
        <v>1</v>
      </c>
      <c r="F472" s="30" t="s">
        <v>1235</v>
      </c>
      <c r="J472" s="32">
        <v>587.65</v>
      </c>
      <c r="K472" s="33">
        <v>0</v>
      </c>
      <c r="L472" s="34">
        <v>12</v>
      </c>
      <c r="M472" s="39">
        <v>0.6</v>
      </c>
      <c r="N472" s="36"/>
      <c r="O472" s="37"/>
      <c r="P472" s="37"/>
      <c r="Q472" s="37"/>
      <c r="S472" s="14" t="str">
        <f t="shared" si="29"/>
        <v>WPSDGENRSH001 Rev0</v>
      </c>
      <c r="T472" s="14" t="s">
        <v>1954</v>
      </c>
      <c r="W472" s="14" t="s">
        <v>1250</v>
      </c>
      <c r="Y472" s="54" t="e">
        <f>MATCH(T472,'Submitted Workpapers'!#REF!,0)</f>
        <v>#REF!</v>
      </c>
      <c r="Z472" s="54">
        <f>MATCH(LEFT(T472,FIND(".",T472,1)-1),'Submitted Workpapers'!$A$13:$A$107,0)</f>
        <v>40</v>
      </c>
      <c r="AA472" s="54" t="str">
        <f>IF(AND(ISNA(Y472),NOT(ISNA(Z472))),INDEX('Submitted Workpapers'!#REF!,Z472),"")</f>
        <v/>
      </c>
      <c r="AB472" s="1" t="b">
        <f t="shared" si="27"/>
        <v>0</v>
      </c>
      <c r="AC472"/>
      <c r="AD472"/>
      <c r="AE472"/>
      <c r="AG472" s="20" t="s">
        <v>1730</v>
      </c>
    </row>
    <row r="473" spans="2:33" x14ac:dyDescent="0.25">
      <c r="B473" s="27" t="s">
        <v>571</v>
      </c>
      <c r="C473" s="27" t="s">
        <v>550</v>
      </c>
      <c r="D473" s="13" t="str">
        <f t="shared" si="28"/>
        <v>Deemed</v>
      </c>
      <c r="E473" s="29" t="s">
        <v>1</v>
      </c>
      <c r="F473" s="30" t="s">
        <v>1235</v>
      </c>
      <c r="J473" s="32">
        <v>3303.25</v>
      </c>
      <c r="K473" s="33">
        <v>0</v>
      </c>
      <c r="L473" s="34">
        <v>12</v>
      </c>
      <c r="M473" s="39">
        <v>0.6</v>
      </c>
      <c r="N473" s="36"/>
      <c r="O473" s="37"/>
      <c r="P473" s="37"/>
      <c r="Q473" s="37"/>
      <c r="S473" s="14" t="str">
        <f t="shared" si="29"/>
        <v>WPSDGENRSH001 Rev0</v>
      </c>
      <c r="T473" s="14" t="s">
        <v>1954</v>
      </c>
      <c r="W473" s="14" t="s">
        <v>1250</v>
      </c>
      <c r="Y473" s="54" t="e">
        <f>MATCH(T473,'Submitted Workpapers'!#REF!,0)</f>
        <v>#REF!</v>
      </c>
      <c r="Z473" s="54">
        <f>MATCH(LEFT(T473,FIND(".",T473,1)-1),'Submitted Workpapers'!$A$13:$A$107,0)</f>
        <v>40</v>
      </c>
      <c r="AA473" s="54" t="str">
        <f>IF(AND(ISNA(Y473),NOT(ISNA(Z473))),INDEX('Submitted Workpapers'!#REF!,Z473),"")</f>
        <v/>
      </c>
      <c r="AB473" s="1" t="b">
        <f t="shared" si="27"/>
        <v>0</v>
      </c>
      <c r="AC473"/>
      <c r="AD473"/>
      <c r="AE473"/>
      <c r="AG473" s="20" t="s">
        <v>1192</v>
      </c>
    </row>
    <row r="474" spans="2:33" x14ac:dyDescent="0.25">
      <c r="B474" s="27" t="s">
        <v>572</v>
      </c>
      <c r="C474" s="27" t="s">
        <v>550</v>
      </c>
      <c r="D474" s="13" t="str">
        <f t="shared" si="28"/>
        <v>Deemed</v>
      </c>
      <c r="E474" s="29" t="s">
        <v>1</v>
      </c>
      <c r="F474" s="30" t="s">
        <v>1235</v>
      </c>
      <c r="J474" s="32">
        <v>1200.8499999999999</v>
      </c>
      <c r="K474" s="33">
        <v>0</v>
      </c>
      <c r="L474" s="34">
        <v>12</v>
      </c>
      <c r="M474" s="39">
        <v>0.6</v>
      </c>
      <c r="N474" s="36"/>
      <c r="O474" s="37"/>
      <c r="P474" s="37"/>
      <c r="Q474" s="37"/>
      <c r="S474" s="14" t="str">
        <f t="shared" si="29"/>
        <v>WPSDGENRSH001 Rev0</v>
      </c>
      <c r="T474" s="14" t="s">
        <v>1954</v>
      </c>
      <c r="W474" s="14" t="s">
        <v>1250</v>
      </c>
      <c r="Y474" s="54" t="e">
        <f>MATCH(T474,'Submitted Workpapers'!#REF!,0)</f>
        <v>#REF!</v>
      </c>
      <c r="Z474" s="54">
        <f>MATCH(LEFT(T474,FIND(".",T474,1)-1),'Submitted Workpapers'!$A$13:$A$107,0)</f>
        <v>40</v>
      </c>
      <c r="AA474" s="54" t="str">
        <f>IF(AND(ISNA(Y474),NOT(ISNA(Z474))),INDEX('Submitted Workpapers'!#REF!,Z474),"")</f>
        <v/>
      </c>
      <c r="AB474" s="1" t="b">
        <f t="shared" si="27"/>
        <v>0</v>
      </c>
      <c r="AC474"/>
      <c r="AD474"/>
      <c r="AE474"/>
      <c r="AG474" s="20" t="s">
        <v>1731</v>
      </c>
    </row>
    <row r="475" spans="2:33" x14ac:dyDescent="0.25">
      <c r="B475" s="27" t="s">
        <v>573</v>
      </c>
      <c r="C475" s="27" t="s">
        <v>550</v>
      </c>
      <c r="D475" s="13" t="str">
        <f t="shared" si="28"/>
        <v>Deemed</v>
      </c>
      <c r="E475" s="29" t="s">
        <v>1</v>
      </c>
      <c r="F475" s="30" t="s">
        <v>1235</v>
      </c>
      <c r="J475" s="32">
        <v>2076.85</v>
      </c>
      <c r="K475" s="33">
        <v>0</v>
      </c>
      <c r="L475" s="34">
        <v>12</v>
      </c>
      <c r="M475" s="39">
        <v>0.6</v>
      </c>
      <c r="N475" s="36"/>
      <c r="O475" s="37"/>
      <c r="P475" s="37"/>
      <c r="Q475" s="37"/>
      <c r="S475" s="14" t="str">
        <f t="shared" si="29"/>
        <v>WPSDGENRSH001 Rev0</v>
      </c>
      <c r="T475" s="14" t="s">
        <v>1954</v>
      </c>
      <c r="W475" s="14" t="s">
        <v>1250</v>
      </c>
      <c r="Y475" s="54" t="e">
        <f>MATCH(T475,'Submitted Workpapers'!#REF!,0)</f>
        <v>#REF!</v>
      </c>
      <c r="Z475" s="54">
        <f>MATCH(LEFT(T475,FIND(".",T475,1)-1),'Submitted Workpapers'!$A$13:$A$107,0)</f>
        <v>40</v>
      </c>
      <c r="AA475" s="54" t="str">
        <f>IF(AND(ISNA(Y475),NOT(ISNA(Z475))),INDEX('Submitted Workpapers'!#REF!,Z475),"")</f>
        <v/>
      </c>
      <c r="AB475" s="1" t="b">
        <f t="shared" si="27"/>
        <v>0</v>
      </c>
      <c r="AC475"/>
      <c r="AD475"/>
      <c r="AE475"/>
      <c r="AG475" s="20" t="s">
        <v>1732</v>
      </c>
    </row>
    <row r="476" spans="2:33" x14ac:dyDescent="0.25">
      <c r="B476" s="27" t="s">
        <v>574</v>
      </c>
      <c r="C476" s="27" t="s">
        <v>550</v>
      </c>
      <c r="D476" s="13" t="str">
        <f t="shared" si="28"/>
        <v>Deemed</v>
      </c>
      <c r="E476" s="29" t="s">
        <v>1</v>
      </c>
      <c r="F476" s="30" t="s">
        <v>1235</v>
      </c>
      <c r="J476" s="32">
        <v>445.3</v>
      </c>
      <c r="K476" s="33">
        <v>0</v>
      </c>
      <c r="L476" s="34">
        <v>12</v>
      </c>
      <c r="M476" s="39">
        <v>0.6</v>
      </c>
      <c r="N476" s="36"/>
      <c r="O476" s="37"/>
      <c r="P476" s="37"/>
      <c r="Q476" s="37"/>
      <c r="S476" s="14" t="str">
        <f t="shared" si="29"/>
        <v>WPSDGENRSH001 Rev0</v>
      </c>
      <c r="T476" s="14" t="s">
        <v>1954</v>
      </c>
      <c r="W476" s="14" t="s">
        <v>1250</v>
      </c>
      <c r="Y476" s="54" t="e">
        <f>MATCH(T476,'Submitted Workpapers'!#REF!,0)</f>
        <v>#REF!</v>
      </c>
      <c r="Z476" s="54">
        <f>MATCH(LEFT(T476,FIND(".",T476,1)-1),'Submitted Workpapers'!$A$13:$A$107,0)</f>
        <v>40</v>
      </c>
      <c r="AA476" s="54" t="str">
        <f>IF(AND(ISNA(Y476),NOT(ISNA(Z476))),INDEX('Submitted Workpapers'!#REF!,Z476),"")</f>
        <v/>
      </c>
      <c r="AB476" s="1" t="b">
        <f t="shared" si="27"/>
        <v>0</v>
      </c>
      <c r="AC476"/>
      <c r="AD476"/>
      <c r="AE476"/>
      <c r="AG476" s="20" t="s">
        <v>1733</v>
      </c>
    </row>
    <row r="477" spans="2:33" x14ac:dyDescent="0.25">
      <c r="B477" s="27" t="s">
        <v>575</v>
      </c>
      <c r="C477" s="27" t="s">
        <v>550</v>
      </c>
      <c r="D477" s="13" t="str">
        <f t="shared" si="28"/>
        <v>Deemed</v>
      </c>
      <c r="E477" s="29" t="s">
        <v>1</v>
      </c>
      <c r="F477" s="30" t="s">
        <v>1235</v>
      </c>
      <c r="J477" s="32">
        <v>649.70000000000005</v>
      </c>
      <c r="K477" s="33">
        <v>0</v>
      </c>
      <c r="L477" s="34">
        <v>12</v>
      </c>
      <c r="M477" s="39">
        <v>0.6</v>
      </c>
      <c r="N477" s="36"/>
      <c r="O477" s="37"/>
      <c r="P477" s="37"/>
      <c r="Q477" s="37"/>
      <c r="S477" s="14" t="str">
        <f t="shared" si="29"/>
        <v>WPSDGENRSH001 Rev0</v>
      </c>
      <c r="T477" s="14" t="s">
        <v>1954</v>
      </c>
      <c r="W477" s="14" t="s">
        <v>1250</v>
      </c>
      <c r="Y477" s="54" t="e">
        <f>MATCH(T477,'Submitted Workpapers'!#REF!,0)</f>
        <v>#REF!</v>
      </c>
      <c r="Z477" s="54">
        <f>MATCH(LEFT(T477,FIND(".",T477,1)-1),'Submitted Workpapers'!$A$13:$A$107,0)</f>
        <v>40</v>
      </c>
      <c r="AA477" s="54" t="str">
        <f>IF(AND(ISNA(Y477),NOT(ISNA(Z477))),INDEX('Submitted Workpapers'!#REF!,Z477),"")</f>
        <v/>
      </c>
      <c r="AB477" s="1" t="b">
        <f t="shared" si="27"/>
        <v>0</v>
      </c>
      <c r="AC477"/>
      <c r="AD477"/>
      <c r="AE477"/>
      <c r="AG477" s="20" t="s">
        <v>1734</v>
      </c>
    </row>
    <row r="478" spans="2:33" x14ac:dyDescent="0.25">
      <c r="B478" s="27" t="s">
        <v>576</v>
      </c>
      <c r="C478" s="27" t="s">
        <v>550</v>
      </c>
      <c r="D478" s="13" t="str">
        <f t="shared" si="28"/>
        <v>Deemed</v>
      </c>
      <c r="E478" s="29" t="s">
        <v>1</v>
      </c>
      <c r="F478" s="30" t="s">
        <v>1235</v>
      </c>
      <c r="J478" s="32">
        <v>941.7</v>
      </c>
      <c r="K478" s="33">
        <v>0</v>
      </c>
      <c r="L478" s="34">
        <v>12</v>
      </c>
      <c r="M478" s="39">
        <v>0.6</v>
      </c>
      <c r="N478" s="36"/>
      <c r="O478" s="37"/>
      <c r="P478" s="37"/>
      <c r="Q478" s="37"/>
      <c r="S478" s="14" t="str">
        <f t="shared" si="29"/>
        <v>WPSDGENRSH001 Rev0</v>
      </c>
      <c r="T478" s="14" t="s">
        <v>1954</v>
      </c>
      <c r="W478" s="14" t="s">
        <v>1250</v>
      </c>
      <c r="Y478" s="54" t="e">
        <f>MATCH(T478,'Submitted Workpapers'!#REF!,0)</f>
        <v>#REF!</v>
      </c>
      <c r="Z478" s="54">
        <f>MATCH(LEFT(T478,FIND(".",T478,1)-1),'Submitted Workpapers'!$A$13:$A$107,0)</f>
        <v>40</v>
      </c>
      <c r="AA478" s="54" t="str">
        <f>IF(AND(ISNA(Y478),NOT(ISNA(Z478))),INDEX('Submitted Workpapers'!#REF!,Z478),"")</f>
        <v/>
      </c>
      <c r="AB478" s="1" t="b">
        <f t="shared" si="27"/>
        <v>0</v>
      </c>
      <c r="AC478"/>
      <c r="AD478"/>
      <c r="AE478"/>
      <c r="AG478" s="20" t="s">
        <v>1735</v>
      </c>
    </row>
    <row r="479" spans="2:33" x14ac:dyDescent="0.25">
      <c r="B479" s="27" t="s">
        <v>577</v>
      </c>
      <c r="C479" s="27" t="s">
        <v>578</v>
      </c>
      <c r="D479" s="13" t="str">
        <f t="shared" si="28"/>
        <v>Deemed</v>
      </c>
      <c r="E479" s="29" t="s">
        <v>1</v>
      </c>
      <c r="F479" s="30" t="s">
        <v>1236</v>
      </c>
      <c r="J479" s="32">
        <v>829.88571428571436</v>
      </c>
      <c r="K479" s="33">
        <v>0</v>
      </c>
      <c r="L479" s="34">
        <v>15</v>
      </c>
      <c r="M479" s="39">
        <v>0.77</v>
      </c>
      <c r="N479" s="36"/>
      <c r="O479" s="37"/>
      <c r="P479" s="37"/>
      <c r="Q479" s="37"/>
      <c r="S479" s="14" t="str">
        <f t="shared" si="29"/>
        <v>WPSDGENRLG0006 Rev3</v>
      </c>
      <c r="T479" s="14" t="s">
        <v>1957</v>
      </c>
      <c r="W479" s="14" t="s">
        <v>1250</v>
      </c>
      <c r="Y479" s="54" t="e">
        <f>MATCH(T479,'Submitted Workpapers'!#REF!,0)</f>
        <v>#REF!</v>
      </c>
      <c r="Z479" s="54">
        <f>MATCH(LEFT(T479,FIND(".",T479,1)-1),'Submitted Workpapers'!$A$13:$A$107,0)</f>
        <v>24</v>
      </c>
      <c r="AA479" s="54" t="str">
        <f>IF(AND(ISNA(Y479),NOT(ISNA(Z479))),INDEX('Submitted Workpapers'!#REF!,Z479),"")</f>
        <v/>
      </c>
      <c r="AB479" s="1" t="b">
        <f t="shared" si="27"/>
        <v>0</v>
      </c>
      <c r="AC479"/>
      <c r="AD479"/>
      <c r="AE479"/>
      <c r="AG479" s="20" t="s">
        <v>1736</v>
      </c>
    </row>
    <row r="480" spans="2:33" x14ac:dyDescent="0.25">
      <c r="B480" s="27" t="s">
        <v>579</v>
      </c>
      <c r="C480" s="27" t="s">
        <v>580</v>
      </c>
      <c r="D480" s="13" t="str">
        <f t="shared" si="28"/>
        <v>Deemed</v>
      </c>
      <c r="E480" s="29" t="s">
        <v>1</v>
      </c>
      <c r="F480" s="30" t="s">
        <v>1236</v>
      </c>
      <c r="J480" s="32">
        <v>431</v>
      </c>
      <c r="K480" s="33">
        <v>0</v>
      </c>
      <c r="L480" s="34">
        <v>15</v>
      </c>
      <c r="M480" s="39">
        <v>0.77</v>
      </c>
      <c r="N480" s="36"/>
      <c r="O480" s="37"/>
      <c r="P480" s="37"/>
      <c r="Q480" s="37"/>
      <c r="S480" s="14" t="str">
        <f t="shared" si="29"/>
        <v>WPSDGENRLG0003 Rev3</v>
      </c>
      <c r="T480" s="14" t="s">
        <v>1958</v>
      </c>
      <c r="W480" s="14" t="s">
        <v>1250</v>
      </c>
      <c r="Y480" s="54" t="e">
        <f>MATCH(T480,'Submitted Workpapers'!#REF!,0)</f>
        <v>#REF!</v>
      </c>
      <c r="Z480" s="54">
        <f>MATCH(LEFT(T480,FIND(".",T480,1)-1),'Submitted Workpapers'!$A$13:$A$107,0)</f>
        <v>23</v>
      </c>
      <c r="AA480" s="54" t="str">
        <f>IF(AND(ISNA(Y480),NOT(ISNA(Z480))),INDEX('Submitted Workpapers'!#REF!,Z480),"")</f>
        <v/>
      </c>
      <c r="AB480" s="1" t="b">
        <f t="shared" si="27"/>
        <v>0</v>
      </c>
      <c r="AC480"/>
      <c r="AD480"/>
      <c r="AE480"/>
      <c r="AG480" s="20" t="s">
        <v>1737</v>
      </c>
    </row>
    <row r="481" spans="2:33" x14ac:dyDescent="0.25">
      <c r="B481" s="27" t="s">
        <v>581</v>
      </c>
      <c r="C481" s="27" t="s">
        <v>580</v>
      </c>
      <c r="D481" s="13" t="str">
        <f t="shared" si="28"/>
        <v>Deemed</v>
      </c>
      <c r="E481" s="29" t="s">
        <v>1</v>
      </c>
      <c r="F481" s="30" t="s">
        <v>1236</v>
      </c>
      <c r="J481" s="32">
        <v>287</v>
      </c>
      <c r="K481" s="33">
        <v>0</v>
      </c>
      <c r="L481" s="34">
        <v>15</v>
      </c>
      <c r="M481" s="39">
        <v>0.77</v>
      </c>
      <c r="N481" s="36"/>
      <c r="O481" s="37"/>
      <c r="P481" s="37"/>
      <c r="Q481" s="37"/>
      <c r="S481" s="14" t="str">
        <f t="shared" si="29"/>
        <v>WPSDGENRLG0003 Rev3</v>
      </c>
      <c r="T481" s="14" t="s">
        <v>1958</v>
      </c>
      <c r="W481" s="14" t="s">
        <v>1250</v>
      </c>
      <c r="Y481" s="54" t="e">
        <f>MATCH(T481,'Submitted Workpapers'!#REF!,0)</f>
        <v>#REF!</v>
      </c>
      <c r="Z481" s="54">
        <f>MATCH(LEFT(T481,FIND(".",T481,1)-1),'Submitted Workpapers'!$A$13:$A$107,0)</f>
        <v>23</v>
      </c>
      <c r="AA481" s="54" t="str">
        <f>IF(AND(ISNA(Y481),NOT(ISNA(Z481))),INDEX('Submitted Workpapers'!#REF!,Z481),"")</f>
        <v/>
      </c>
      <c r="AB481" s="1" t="b">
        <f t="shared" si="27"/>
        <v>0</v>
      </c>
      <c r="AC481"/>
      <c r="AD481"/>
      <c r="AE481"/>
      <c r="AG481" s="20" t="s">
        <v>1738</v>
      </c>
    </row>
    <row r="482" spans="2:33" x14ac:dyDescent="0.25">
      <c r="B482" s="27" t="s">
        <v>582</v>
      </c>
      <c r="C482" s="27" t="s">
        <v>580</v>
      </c>
      <c r="D482" s="13" t="str">
        <f t="shared" si="28"/>
        <v>Deemed</v>
      </c>
      <c r="E482" s="29" t="s">
        <v>1</v>
      </c>
      <c r="F482" s="30" t="s">
        <v>1236</v>
      </c>
      <c r="J482" s="32">
        <v>242</v>
      </c>
      <c r="K482" s="33">
        <v>0</v>
      </c>
      <c r="L482" s="34">
        <v>15</v>
      </c>
      <c r="M482" s="39">
        <v>0.77</v>
      </c>
      <c r="N482" s="36"/>
      <c r="O482" s="37"/>
      <c r="P482" s="37"/>
      <c r="Q482" s="37"/>
      <c r="S482" s="14" t="str">
        <f t="shared" si="29"/>
        <v>WPSDGENRLG0003 Rev3</v>
      </c>
      <c r="T482" s="14" t="s">
        <v>1958</v>
      </c>
      <c r="W482" s="14" t="s">
        <v>1250</v>
      </c>
      <c r="Y482" s="54" t="e">
        <f>MATCH(T482,'Submitted Workpapers'!#REF!,0)</f>
        <v>#REF!</v>
      </c>
      <c r="Z482" s="54">
        <f>MATCH(LEFT(T482,FIND(".",T482,1)-1),'Submitted Workpapers'!$A$13:$A$107,0)</f>
        <v>23</v>
      </c>
      <c r="AA482" s="54" t="str">
        <f>IF(AND(ISNA(Y482),NOT(ISNA(Z482))),INDEX('Submitted Workpapers'!#REF!,Z482),"")</f>
        <v/>
      </c>
      <c r="AB482" s="1" t="b">
        <f t="shared" si="27"/>
        <v>0</v>
      </c>
      <c r="AC482"/>
      <c r="AD482"/>
      <c r="AE482"/>
      <c r="AG482" s="20" t="s">
        <v>1739</v>
      </c>
    </row>
    <row r="483" spans="2:33" x14ac:dyDescent="0.25">
      <c r="B483" s="27" t="s">
        <v>583</v>
      </c>
      <c r="C483" s="27" t="s">
        <v>580</v>
      </c>
      <c r="D483" s="13" t="str">
        <f t="shared" si="28"/>
        <v>Deemed</v>
      </c>
      <c r="E483" s="29" t="s">
        <v>1</v>
      </c>
      <c r="F483" s="30" t="s">
        <v>1236</v>
      </c>
      <c r="J483" s="32">
        <v>835</v>
      </c>
      <c r="K483" s="33">
        <v>0</v>
      </c>
      <c r="L483" s="34">
        <v>15</v>
      </c>
      <c r="M483" s="39">
        <v>0.77</v>
      </c>
      <c r="N483" s="36"/>
      <c r="O483" s="37"/>
      <c r="P483" s="37"/>
      <c r="Q483" s="37"/>
      <c r="S483" s="14" t="str">
        <f t="shared" si="29"/>
        <v>WPSDGENRLG0003 Rev3</v>
      </c>
      <c r="T483" s="14" t="s">
        <v>1958</v>
      </c>
      <c r="W483" s="14" t="s">
        <v>1250</v>
      </c>
      <c r="Y483" s="54" t="e">
        <f>MATCH(T483,'Submitted Workpapers'!#REF!,0)</f>
        <v>#REF!</v>
      </c>
      <c r="Z483" s="54">
        <f>MATCH(LEFT(T483,FIND(".",T483,1)-1),'Submitted Workpapers'!$A$13:$A$107,0)</f>
        <v>23</v>
      </c>
      <c r="AA483" s="54" t="str">
        <f>IF(AND(ISNA(Y483),NOT(ISNA(Z483))),INDEX('Submitted Workpapers'!#REF!,Z483),"")</f>
        <v/>
      </c>
      <c r="AB483" s="1" t="b">
        <f t="shared" si="27"/>
        <v>0</v>
      </c>
      <c r="AC483"/>
      <c r="AD483"/>
      <c r="AE483"/>
      <c r="AG483" s="20" t="s">
        <v>759</v>
      </c>
    </row>
    <row r="484" spans="2:33" x14ac:dyDescent="0.25">
      <c r="B484" s="27" t="s">
        <v>584</v>
      </c>
      <c r="C484" s="27" t="s">
        <v>580</v>
      </c>
      <c r="D484" s="13" t="str">
        <f t="shared" si="28"/>
        <v>Deemed</v>
      </c>
      <c r="E484" s="29" t="s">
        <v>1</v>
      </c>
      <c r="F484" s="30" t="s">
        <v>1236</v>
      </c>
      <c r="J484" s="32">
        <v>299</v>
      </c>
      <c r="K484" s="33">
        <v>0</v>
      </c>
      <c r="L484" s="34">
        <v>15</v>
      </c>
      <c r="M484" s="39">
        <v>0.77</v>
      </c>
      <c r="N484" s="36"/>
      <c r="O484" s="37"/>
      <c r="P484" s="37"/>
      <c r="Q484" s="37"/>
      <c r="S484" s="14" t="str">
        <f t="shared" si="29"/>
        <v>WPSDGENRLG0003 Rev3</v>
      </c>
      <c r="T484" s="14" t="s">
        <v>1958</v>
      </c>
      <c r="W484" s="14" t="s">
        <v>1250</v>
      </c>
      <c r="Y484" s="54" t="e">
        <f>MATCH(T484,'Submitted Workpapers'!#REF!,0)</f>
        <v>#REF!</v>
      </c>
      <c r="Z484" s="54">
        <f>MATCH(LEFT(T484,FIND(".",T484,1)-1),'Submitted Workpapers'!$A$13:$A$107,0)</f>
        <v>23</v>
      </c>
      <c r="AA484" s="54" t="str">
        <f>IF(AND(ISNA(Y484),NOT(ISNA(Z484))),INDEX('Submitted Workpapers'!#REF!,Z484),"")</f>
        <v/>
      </c>
      <c r="AB484" s="1" t="b">
        <f t="shared" si="27"/>
        <v>0</v>
      </c>
      <c r="AC484"/>
      <c r="AD484"/>
      <c r="AE484"/>
      <c r="AG484" s="20" t="s">
        <v>1740</v>
      </c>
    </row>
    <row r="485" spans="2:33" x14ac:dyDescent="0.25">
      <c r="B485" s="27" t="s">
        <v>585</v>
      </c>
      <c r="C485" s="27" t="s">
        <v>580</v>
      </c>
      <c r="D485" s="13" t="str">
        <f t="shared" si="28"/>
        <v>Deemed</v>
      </c>
      <c r="E485" s="29" t="s">
        <v>1</v>
      </c>
      <c r="F485" s="30" t="s">
        <v>1227</v>
      </c>
      <c r="J485" s="32">
        <v>431</v>
      </c>
      <c r="K485" s="33">
        <v>0</v>
      </c>
      <c r="L485" s="34">
        <v>15</v>
      </c>
      <c r="M485" s="39">
        <v>0.77</v>
      </c>
      <c r="N485" s="36"/>
      <c r="O485" s="37"/>
      <c r="P485" s="37"/>
      <c r="Q485" s="37"/>
      <c r="S485" s="14" t="str">
        <f t="shared" si="29"/>
        <v>WPSDGENRLG0003 Rev3</v>
      </c>
      <c r="T485" s="14" t="s">
        <v>1958</v>
      </c>
      <c r="W485" s="14" t="s">
        <v>1250</v>
      </c>
      <c r="Y485" s="54" t="e">
        <f>MATCH(T485,'Submitted Workpapers'!#REF!,0)</f>
        <v>#REF!</v>
      </c>
      <c r="Z485" s="54">
        <f>MATCH(LEFT(T485,FIND(".",T485,1)-1),'Submitted Workpapers'!$A$13:$A$107,0)</f>
        <v>23</v>
      </c>
      <c r="AA485" s="54" t="str">
        <f>IF(AND(ISNA(Y485),NOT(ISNA(Z485))),INDEX('Submitted Workpapers'!#REF!,Z485),"")</f>
        <v/>
      </c>
      <c r="AB485" s="1" t="b">
        <f t="shared" si="27"/>
        <v>0</v>
      </c>
      <c r="AC485"/>
      <c r="AD485"/>
      <c r="AE485"/>
      <c r="AG485" s="20" t="s">
        <v>761</v>
      </c>
    </row>
    <row r="486" spans="2:33" x14ac:dyDescent="0.25">
      <c r="B486" s="27" t="s">
        <v>586</v>
      </c>
      <c r="C486" s="27" t="s">
        <v>580</v>
      </c>
      <c r="D486" s="13" t="str">
        <f t="shared" si="28"/>
        <v>Deemed</v>
      </c>
      <c r="E486" s="29" t="s">
        <v>1</v>
      </c>
      <c r="F486" s="30" t="s">
        <v>1227</v>
      </c>
      <c r="J486" s="32">
        <v>287</v>
      </c>
      <c r="K486" s="33">
        <v>0</v>
      </c>
      <c r="L486" s="34">
        <v>15</v>
      </c>
      <c r="M486" s="39">
        <v>0.77</v>
      </c>
      <c r="N486" s="36"/>
      <c r="O486" s="37"/>
      <c r="P486" s="37"/>
      <c r="Q486" s="37"/>
      <c r="S486" s="14" t="str">
        <f t="shared" si="29"/>
        <v>WPSDGENRLG0003 Rev3</v>
      </c>
      <c r="T486" s="14" t="s">
        <v>1958</v>
      </c>
      <c r="W486" s="14" t="s">
        <v>1250</v>
      </c>
      <c r="Y486" s="54" t="e">
        <f>MATCH(T486,'Submitted Workpapers'!#REF!,0)</f>
        <v>#REF!</v>
      </c>
      <c r="Z486" s="54">
        <f>MATCH(LEFT(T486,FIND(".",T486,1)-1),'Submitted Workpapers'!$A$13:$A$107,0)</f>
        <v>23</v>
      </c>
      <c r="AA486" s="54" t="str">
        <f>IF(AND(ISNA(Y486),NOT(ISNA(Z486))),INDEX('Submitted Workpapers'!#REF!,Z486),"")</f>
        <v/>
      </c>
      <c r="AB486" s="1" t="b">
        <f t="shared" si="27"/>
        <v>0</v>
      </c>
      <c r="AC486"/>
      <c r="AD486"/>
      <c r="AE486"/>
      <c r="AG486" s="20" t="s">
        <v>1741</v>
      </c>
    </row>
    <row r="487" spans="2:33" x14ac:dyDescent="0.25">
      <c r="B487" s="27" t="s">
        <v>587</v>
      </c>
      <c r="C487" s="27" t="s">
        <v>580</v>
      </c>
      <c r="D487" s="13" t="str">
        <f t="shared" si="28"/>
        <v>Deemed</v>
      </c>
      <c r="E487" s="29" t="s">
        <v>1</v>
      </c>
      <c r="F487" s="30" t="s">
        <v>1227</v>
      </c>
      <c r="J487" s="32">
        <v>533</v>
      </c>
      <c r="K487" s="33">
        <v>0</v>
      </c>
      <c r="L487" s="34">
        <v>15</v>
      </c>
      <c r="M487" s="39">
        <v>0.77</v>
      </c>
      <c r="N487" s="36"/>
      <c r="O487" s="37"/>
      <c r="P487" s="37"/>
      <c r="Q487" s="37"/>
      <c r="S487" s="14" t="str">
        <f t="shared" si="29"/>
        <v>WPSDGENRLG0003 Rev3</v>
      </c>
      <c r="T487" s="14" t="s">
        <v>1958</v>
      </c>
      <c r="W487" s="14" t="s">
        <v>1250</v>
      </c>
      <c r="Y487" s="54" t="e">
        <f>MATCH(T487,'Submitted Workpapers'!#REF!,0)</f>
        <v>#REF!</v>
      </c>
      <c r="Z487" s="54">
        <f>MATCH(LEFT(T487,FIND(".",T487,1)-1),'Submitted Workpapers'!$A$13:$A$107,0)</f>
        <v>23</v>
      </c>
      <c r="AA487" s="54" t="str">
        <f>IF(AND(ISNA(Y487),NOT(ISNA(Z487))),INDEX('Submitted Workpapers'!#REF!,Z487),"")</f>
        <v/>
      </c>
      <c r="AB487" s="1" t="b">
        <f t="shared" si="27"/>
        <v>0</v>
      </c>
      <c r="AC487"/>
      <c r="AD487"/>
      <c r="AE487"/>
      <c r="AG487" s="20" t="s">
        <v>763</v>
      </c>
    </row>
    <row r="488" spans="2:33" x14ac:dyDescent="0.25">
      <c r="B488" s="27" t="s">
        <v>588</v>
      </c>
      <c r="C488" s="27" t="s">
        <v>580</v>
      </c>
      <c r="D488" s="13" t="str">
        <f t="shared" si="28"/>
        <v>Deemed</v>
      </c>
      <c r="E488" s="29" t="s">
        <v>1</v>
      </c>
      <c r="F488" s="30" t="s">
        <v>1234</v>
      </c>
      <c r="J488" s="32">
        <v>853</v>
      </c>
      <c r="K488" s="33">
        <v>0</v>
      </c>
      <c r="L488" s="34">
        <v>15</v>
      </c>
      <c r="M488" s="39">
        <v>0.77</v>
      </c>
      <c r="N488" s="36"/>
      <c r="O488" s="37"/>
      <c r="P488" s="37"/>
      <c r="Q488" s="37"/>
      <c r="S488" s="14" t="str">
        <f t="shared" si="29"/>
        <v>WPSDGENRLG0003 Rev3</v>
      </c>
      <c r="T488" s="14" t="s">
        <v>1958</v>
      </c>
      <c r="W488" s="14" t="s">
        <v>1250</v>
      </c>
      <c r="Y488" s="54" t="e">
        <f>MATCH(T488,'Submitted Workpapers'!#REF!,0)</f>
        <v>#REF!</v>
      </c>
      <c r="Z488" s="54">
        <f>MATCH(LEFT(T488,FIND(".",T488,1)-1),'Submitted Workpapers'!$A$13:$A$107,0)</f>
        <v>23</v>
      </c>
      <c r="AA488" s="54" t="str">
        <f>IF(AND(ISNA(Y488),NOT(ISNA(Z488))),INDEX('Submitted Workpapers'!#REF!,Z488),"")</f>
        <v/>
      </c>
      <c r="AB488" s="1" t="b">
        <f t="shared" si="27"/>
        <v>0</v>
      </c>
      <c r="AC488"/>
      <c r="AD488"/>
      <c r="AE488"/>
      <c r="AG488" s="20" t="s">
        <v>1742</v>
      </c>
    </row>
    <row r="489" spans="2:33" x14ac:dyDescent="0.25">
      <c r="B489" s="27" t="s">
        <v>589</v>
      </c>
      <c r="C489" s="27" t="s">
        <v>580</v>
      </c>
      <c r="D489" s="13" t="str">
        <f t="shared" si="28"/>
        <v>Deemed</v>
      </c>
      <c r="E489" s="29" t="s">
        <v>1</v>
      </c>
      <c r="F489" s="30" t="s">
        <v>1234</v>
      </c>
      <c r="J489" s="32">
        <v>299</v>
      </c>
      <c r="K489" s="33">
        <v>0</v>
      </c>
      <c r="L489" s="34">
        <v>15</v>
      </c>
      <c r="M489" s="39">
        <v>0.77</v>
      </c>
      <c r="N489" s="36"/>
      <c r="O489" s="37"/>
      <c r="P489" s="37"/>
      <c r="Q489" s="37"/>
      <c r="S489" s="14" t="str">
        <f t="shared" si="29"/>
        <v>WPSDGENRLG0003 Rev3</v>
      </c>
      <c r="T489" s="14" t="s">
        <v>1958</v>
      </c>
      <c r="W489" s="14" t="s">
        <v>1250</v>
      </c>
      <c r="Y489" s="54" t="e">
        <f>MATCH(T489,'Submitted Workpapers'!#REF!,0)</f>
        <v>#REF!</v>
      </c>
      <c r="Z489" s="54">
        <f>MATCH(LEFT(T489,FIND(".",T489,1)-1),'Submitted Workpapers'!$A$13:$A$107,0)</f>
        <v>23</v>
      </c>
      <c r="AA489" s="54" t="str">
        <f>IF(AND(ISNA(Y489),NOT(ISNA(Z489))),INDEX('Submitted Workpapers'!#REF!,Z489),"")</f>
        <v/>
      </c>
      <c r="AB489" s="1" t="b">
        <f t="shared" si="27"/>
        <v>0</v>
      </c>
      <c r="AC489"/>
      <c r="AD489"/>
      <c r="AE489"/>
      <c r="AG489" s="20" t="s">
        <v>765</v>
      </c>
    </row>
    <row r="490" spans="2:33" x14ac:dyDescent="0.25">
      <c r="B490" s="27" t="s">
        <v>590</v>
      </c>
      <c r="C490" s="27" t="s">
        <v>580</v>
      </c>
      <c r="D490" s="13" t="str">
        <f t="shared" si="28"/>
        <v>Deemed</v>
      </c>
      <c r="E490" s="29" t="s">
        <v>1</v>
      </c>
      <c r="F490" s="30" t="s">
        <v>1234</v>
      </c>
      <c r="J490" s="32">
        <v>853</v>
      </c>
      <c r="K490" s="33">
        <v>0</v>
      </c>
      <c r="L490" s="34">
        <v>15</v>
      </c>
      <c r="M490" s="39">
        <v>0.77</v>
      </c>
      <c r="N490" s="36"/>
      <c r="O490" s="37"/>
      <c r="P490" s="37"/>
      <c r="Q490" s="37"/>
      <c r="S490" s="14" t="str">
        <f t="shared" si="29"/>
        <v>WPSDGENRLG0003 Rev3</v>
      </c>
      <c r="T490" s="14" t="s">
        <v>1958</v>
      </c>
      <c r="W490" s="14" t="s">
        <v>1250</v>
      </c>
      <c r="Y490" s="54" t="e">
        <f>MATCH(T490,'Submitted Workpapers'!#REF!,0)</f>
        <v>#REF!</v>
      </c>
      <c r="Z490" s="54">
        <f>MATCH(LEFT(T490,FIND(".",T490,1)-1),'Submitted Workpapers'!$A$13:$A$107,0)</f>
        <v>23</v>
      </c>
      <c r="AA490" s="54" t="str">
        <f>IF(AND(ISNA(Y490),NOT(ISNA(Z490))),INDEX('Submitted Workpapers'!#REF!,Z490),"")</f>
        <v/>
      </c>
      <c r="AB490" s="1" t="b">
        <f t="shared" si="27"/>
        <v>0</v>
      </c>
      <c r="AC490"/>
      <c r="AD490"/>
      <c r="AE490"/>
      <c r="AG490" s="20" t="s">
        <v>1110</v>
      </c>
    </row>
    <row r="491" spans="2:33" x14ac:dyDescent="0.25">
      <c r="B491" s="27" t="s">
        <v>591</v>
      </c>
      <c r="C491" s="27" t="s">
        <v>578</v>
      </c>
      <c r="D491" s="13" t="str">
        <f t="shared" si="28"/>
        <v>Deemed</v>
      </c>
      <c r="E491" s="29" t="s">
        <v>1</v>
      </c>
      <c r="F491" s="30" t="s">
        <v>1216</v>
      </c>
      <c r="J491" s="32">
        <v>793.25</v>
      </c>
      <c r="K491" s="33">
        <v>0</v>
      </c>
      <c r="L491" s="34">
        <v>12</v>
      </c>
      <c r="M491" s="39">
        <v>0.6</v>
      </c>
      <c r="N491" s="36"/>
      <c r="O491" s="37"/>
      <c r="P491" s="37"/>
      <c r="Q491" s="37"/>
      <c r="S491" s="14" t="str">
        <f t="shared" si="29"/>
        <v>WPSDGENRLG0006 Rev3</v>
      </c>
      <c r="T491" s="14" t="s">
        <v>1957</v>
      </c>
      <c r="W491" s="14" t="s">
        <v>1250</v>
      </c>
      <c r="Y491" s="54" t="e">
        <f>MATCH(T491,'Submitted Workpapers'!#REF!,0)</f>
        <v>#REF!</v>
      </c>
      <c r="Z491" s="54">
        <f>MATCH(LEFT(T491,FIND(".",T491,1)-1),'Submitted Workpapers'!$A$13:$A$107,0)</f>
        <v>24</v>
      </c>
      <c r="AA491" s="54" t="str">
        <f>IF(AND(ISNA(Y491),NOT(ISNA(Z491))),INDEX('Submitted Workpapers'!#REF!,Z491),"")</f>
        <v/>
      </c>
      <c r="AB491" s="1" t="b">
        <f t="shared" ref="AB491:AB554" si="30">OR(ISNA(Z491),ISERR(Z491))</f>
        <v>0</v>
      </c>
      <c r="AC491"/>
      <c r="AD491"/>
      <c r="AE491"/>
      <c r="AG491" s="20" t="s">
        <v>554</v>
      </c>
    </row>
    <row r="492" spans="2:33" x14ac:dyDescent="0.25">
      <c r="B492" s="27" t="s">
        <v>592</v>
      </c>
      <c r="C492" s="27" t="s">
        <v>578</v>
      </c>
      <c r="D492" s="13" t="str">
        <f t="shared" si="28"/>
        <v>Deemed</v>
      </c>
      <c r="E492" s="29" t="s">
        <v>1</v>
      </c>
      <c r="F492" s="30" t="s">
        <v>1216</v>
      </c>
      <c r="J492" s="32">
        <v>1354.5555555555554</v>
      </c>
      <c r="K492" s="33">
        <v>0</v>
      </c>
      <c r="L492" s="34">
        <v>15</v>
      </c>
      <c r="M492" s="39">
        <v>0.6</v>
      </c>
      <c r="N492" s="36"/>
      <c r="O492" s="37"/>
      <c r="P492" s="37"/>
      <c r="Q492" s="37"/>
      <c r="S492" s="14" t="str">
        <f t="shared" si="29"/>
        <v>WPSDGENRLG0006 Rev3</v>
      </c>
      <c r="T492" s="14" t="s">
        <v>1957</v>
      </c>
      <c r="W492" s="14" t="s">
        <v>1250</v>
      </c>
      <c r="Y492" s="54" t="e">
        <f>MATCH(T492,'Submitted Workpapers'!#REF!,0)</f>
        <v>#REF!</v>
      </c>
      <c r="Z492" s="54">
        <f>MATCH(LEFT(T492,FIND(".",T492,1)-1),'Submitted Workpapers'!$A$13:$A$107,0)</f>
        <v>24</v>
      </c>
      <c r="AA492" s="54" t="str">
        <f>IF(AND(ISNA(Y492),NOT(ISNA(Z492))),INDEX('Submitted Workpapers'!#REF!,Z492),"")</f>
        <v/>
      </c>
      <c r="AB492" s="1" t="b">
        <f t="shared" si="30"/>
        <v>0</v>
      </c>
      <c r="AC492"/>
      <c r="AD492"/>
      <c r="AE492"/>
      <c r="AG492" s="20" t="s">
        <v>767</v>
      </c>
    </row>
    <row r="493" spans="2:33" x14ac:dyDescent="0.25">
      <c r="B493" s="27" t="s">
        <v>593</v>
      </c>
      <c r="C493" s="27" t="s">
        <v>2025</v>
      </c>
      <c r="D493" s="13" t="str">
        <f t="shared" si="28"/>
        <v>Deemed</v>
      </c>
      <c r="E493" s="29" t="s">
        <v>1</v>
      </c>
      <c r="F493" s="30" t="s">
        <v>1216</v>
      </c>
      <c r="J493" s="32">
        <v>436</v>
      </c>
      <c r="K493" s="33">
        <v>-1.0900000000000001</v>
      </c>
      <c r="L493" s="34">
        <v>12</v>
      </c>
      <c r="M493" s="39">
        <v>0.6</v>
      </c>
      <c r="N493" s="36"/>
      <c r="O493" s="37"/>
      <c r="P493" s="37"/>
      <c r="Q493" s="37"/>
      <c r="S493" s="14" t="str">
        <f t="shared" si="29"/>
        <v>SDGEWPNRLG0006-2</v>
      </c>
      <c r="T493" s="14" t="s">
        <v>2026</v>
      </c>
      <c r="W493" s="14" t="s">
        <v>1250</v>
      </c>
      <c r="Y493" s="54" t="e">
        <f>MATCH(T493,'Submitted Workpapers'!#REF!,0)</f>
        <v>#REF!</v>
      </c>
      <c r="Z493" s="54" t="e">
        <f>MATCH(LEFT(T493,FIND(".",T493,1)-1),'Submitted Workpapers'!$A$13:$A$107,0)</f>
        <v>#N/A</v>
      </c>
      <c r="AA493" s="54" t="str">
        <f>IF(AND(ISNA(Y493),NOT(ISNA(Z493))),INDEX('Submitted Workpapers'!#REF!,Z493),"")</f>
        <v/>
      </c>
      <c r="AB493" s="1" t="b">
        <f t="shared" si="30"/>
        <v>1</v>
      </c>
      <c r="AC493"/>
      <c r="AD493"/>
      <c r="AE493"/>
      <c r="AG493" s="20" t="s">
        <v>769</v>
      </c>
    </row>
    <row r="494" spans="2:33" x14ac:dyDescent="0.25">
      <c r="B494" s="27" t="s">
        <v>595</v>
      </c>
      <c r="C494" s="27" t="s">
        <v>596</v>
      </c>
      <c r="D494" s="13" t="str">
        <f t="shared" si="28"/>
        <v>Deemed</v>
      </c>
      <c r="E494" s="29" t="s">
        <v>1</v>
      </c>
      <c r="F494" s="30" t="s">
        <v>1216</v>
      </c>
      <c r="J494" s="32">
        <v>106.84800000000001</v>
      </c>
      <c r="K494" s="33">
        <v>-0.28143000000000001</v>
      </c>
      <c r="L494" s="34">
        <v>15</v>
      </c>
      <c r="M494" s="39">
        <v>0.6</v>
      </c>
      <c r="N494" s="36"/>
      <c r="O494" s="37"/>
      <c r="P494" s="37"/>
      <c r="Q494" s="37"/>
      <c r="S494" s="14" t="str">
        <f t="shared" si="29"/>
        <v>WPSDGENRLG0002-2</v>
      </c>
      <c r="T494" s="14" t="s">
        <v>1990</v>
      </c>
      <c r="W494" s="14" t="s">
        <v>1250</v>
      </c>
      <c r="Y494" s="54" t="e">
        <f>MATCH(T494,'Submitted Workpapers'!#REF!,0)</f>
        <v>#REF!</v>
      </c>
      <c r="Z494" s="54">
        <f>MATCH(LEFT(T494,FIND(".",T494,1)-1),'Submitted Workpapers'!$A$13:$A$107,0)</f>
        <v>22</v>
      </c>
      <c r="AA494" s="54" t="str">
        <f>IF(AND(ISNA(Y494),NOT(ISNA(Z494))),INDEX('Submitted Workpapers'!#REF!,Z494),"")</f>
        <v/>
      </c>
      <c r="AB494" s="1" t="b">
        <f t="shared" si="30"/>
        <v>0</v>
      </c>
      <c r="AC494"/>
      <c r="AD494"/>
      <c r="AE494"/>
      <c r="AG494" s="20" t="s">
        <v>771</v>
      </c>
    </row>
    <row r="495" spans="2:33" x14ac:dyDescent="0.25">
      <c r="B495" s="27" t="s">
        <v>597</v>
      </c>
      <c r="C495" s="27" t="s">
        <v>598</v>
      </c>
      <c r="D495" s="13" t="str">
        <f t="shared" si="28"/>
        <v>Deemed</v>
      </c>
      <c r="E495" s="29" t="s">
        <v>1</v>
      </c>
      <c r="F495" s="30" t="s">
        <v>1216</v>
      </c>
      <c r="J495" s="32">
        <v>409.58400000000006</v>
      </c>
      <c r="K495" s="33">
        <v>-1.0788149999999999</v>
      </c>
      <c r="L495" s="34">
        <v>15</v>
      </c>
      <c r="M495" s="39">
        <v>0.6</v>
      </c>
      <c r="N495" s="36"/>
      <c r="O495" s="37"/>
      <c r="P495" s="37"/>
      <c r="Q495" s="37"/>
      <c r="S495" s="14" t="str">
        <f t="shared" si="29"/>
        <v>WPSDGENRLG0002-3</v>
      </c>
      <c r="T495" s="14" t="s">
        <v>1960</v>
      </c>
      <c r="W495" s="14" t="s">
        <v>1250</v>
      </c>
      <c r="Y495" s="54" t="e">
        <f>MATCH(T495,'Submitted Workpapers'!#REF!,0)</f>
        <v>#REF!</v>
      </c>
      <c r="Z495" s="54">
        <f>MATCH(LEFT(T495,FIND(".",T495,1)-1),'Submitted Workpapers'!$A$13:$A$107,0)</f>
        <v>22</v>
      </c>
      <c r="AA495" s="54" t="str">
        <f>IF(AND(ISNA(Y495),NOT(ISNA(Z495))),INDEX('Submitted Workpapers'!#REF!,Z495),"")</f>
        <v/>
      </c>
      <c r="AB495" s="1" t="b">
        <f t="shared" si="30"/>
        <v>0</v>
      </c>
      <c r="AC495"/>
      <c r="AD495"/>
      <c r="AE495"/>
      <c r="AG495" s="20" t="s">
        <v>1743</v>
      </c>
    </row>
    <row r="496" spans="2:33" x14ac:dyDescent="0.25">
      <c r="B496" s="27" t="s">
        <v>599</v>
      </c>
      <c r="C496" s="27" t="s">
        <v>600</v>
      </c>
      <c r="D496" s="13" t="str">
        <f t="shared" si="28"/>
        <v>Deemed</v>
      </c>
      <c r="E496" s="29" t="s">
        <v>1</v>
      </c>
      <c r="F496" s="30" t="s">
        <v>1216</v>
      </c>
      <c r="J496" s="32">
        <v>740.81280000000004</v>
      </c>
      <c r="K496" s="33">
        <v>-1.9512480000000001</v>
      </c>
      <c r="L496" s="34">
        <v>15</v>
      </c>
      <c r="M496" s="39">
        <v>0.6</v>
      </c>
      <c r="N496" s="36"/>
      <c r="O496" s="37"/>
      <c r="P496" s="37"/>
      <c r="Q496" s="37"/>
      <c r="S496" s="14" t="str">
        <f t="shared" si="29"/>
        <v>WPSDGENRLG0002-4</v>
      </c>
      <c r="T496" s="14" t="s">
        <v>1991</v>
      </c>
      <c r="W496" s="14" t="s">
        <v>1250</v>
      </c>
      <c r="Y496" s="54" t="e">
        <f>MATCH(T496,'Submitted Workpapers'!#REF!,0)</f>
        <v>#REF!</v>
      </c>
      <c r="Z496" s="54">
        <f>MATCH(LEFT(T496,FIND(".",T496,1)-1),'Submitted Workpapers'!$A$13:$A$107,0)</f>
        <v>22</v>
      </c>
      <c r="AA496" s="54" t="str">
        <f>IF(AND(ISNA(Y496),NOT(ISNA(Z496))),INDEX('Submitted Workpapers'!#REF!,Z496),"")</f>
        <v/>
      </c>
      <c r="AB496" s="1" t="b">
        <f t="shared" si="30"/>
        <v>0</v>
      </c>
      <c r="AC496"/>
      <c r="AD496"/>
      <c r="AE496"/>
      <c r="AG496" s="20" t="s">
        <v>757</v>
      </c>
    </row>
    <row r="497" spans="2:33" x14ac:dyDescent="0.25">
      <c r="B497" s="27" t="s">
        <v>601</v>
      </c>
      <c r="C497" s="27" t="s">
        <v>602</v>
      </c>
      <c r="D497" s="13" t="str">
        <f t="shared" si="28"/>
        <v>Deemed</v>
      </c>
      <c r="E497" s="29" t="s">
        <v>1</v>
      </c>
      <c r="F497" s="30" t="s">
        <v>1216</v>
      </c>
      <c r="J497" s="32">
        <v>353.94</v>
      </c>
      <c r="K497" s="33">
        <v>0</v>
      </c>
      <c r="L497" s="34">
        <v>15</v>
      </c>
      <c r="M497" s="39">
        <v>0.7</v>
      </c>
      <c r="N497" s="36"/>
      <c r="O497" s="37">
        <v>0.78</v>
      </c>
      <c r="P497" s="37"/>
      <c r="Q497" s="37"/>
      <c r="S497" s="14" t="str">
        <f t="shared" si="29"/>
        <v>WPSDGENRLG0044 Rev3</v>
      </c>
      <c r="T497" s="14" t="s">
        <v>1959</v>
      </c>
      <c r="W497" s="14" t="s">
        <v>1250</v>
      </c>
      <c r="Y497" s="54" t="e">
        <f>MATCH(T497,'Submitted Workpapers'!#REF!,0)</f>
        <v>#REF!</v>
      </c>
      <c r="Z497" s="54">
        <f>MATCH(LEFT(T497,FIND(".",T497,1)-1),'Submitted Workpapers'!$A$13:$A$107,0)</f>
        <v>30</v>
      </c>
      <c r="AA497" s="54" t="str">
        <f>IF(AND(ISNA(Y497),NOT(ISNA(Z497))),INDEX('Submitted Workpapers'!#REF!,Z497),"")</f>
        <v/>
      </c>
      <c r="AB497" s="1" t="b">
        <f t="shared" si="30"/>
        <v>0</v>
      </c>
      <c r="AC497"/>
      <c r="AD497"/>
      <c r="AE497"/>
      <c r="AG497" s="20" t="s">
        <v>1744</v>
      </c>
    </row>
    <row r="498" spans="2:33" x14ac:dyDescent="0.25">
      <c r="B498" s="27" t="s">
        <v>603</v>
      </c>
      <c r="C498" s="27" t="s">
        <v>604</v>
      </c>
      <c r="D498" s="13" t="str">
        <f t="shared" si="28"/>
        <v>Deemed</v>
      </c>
      <c r="E498" s="29" t="s">
        <v>1</v>
      </c>
      <c r="F498" s="30" t="s">
        <v>1216</v>
      </c>
      <c r="J498" s="32">
        <v>413.14560000000006</v>
      </c>
      <c r="K498" s="33">
        <v>-1.0881959999999999</v>
      </c>
      <c r="L498" s="34">
        <v>2.0964</v>
      </c>
      <c r="M498" s="39">
        <v>0.6</v>
      </c>
      <c r="N498" s="36"/>
      <c r="O498" s="37">
        <v>1.04</v>
      </c>
      <c r="P498" s="37"/>
      <c r="Q498" s="37"/>
      <c r="S498" s="14" t="str">
        <f t="shared" si="29"/>
        <v>WPSDGENRLG0044-4</v>
      </c>
      <c r="T498" s="14" t="s">
        <v>1992</v>
      </c>
      <c r="W498" s="14" t="s">
        <v>1250</v>
      </c>
      <c r="Y498" s="54" t="e">
        <f>MATCH(T498,'Submitted Workpapers'!#REF!,0)</f>
        <v>#REF!</v>
      </c>
      <c r="Z498" s="54">
        <f>MATCH(LEFT(T498,FIND(".",T498,1)-1),'Submitted Workpapers'!$A$13:$A$107,0)</f>
        <v>30</v>
      </c>
      <c r="AA498" s="54" t="str">
        <f>IF(AND(ISNA(Y498),NOT(ISNA(Z498))),INDEX('Submitted Workpapers'!#REF!,Z498),"")</f>
        <v/>
      </c>
      <c r="AB498" s="1" t="b">
        <f t="shared" si="30"/>
        <v>0</v>
      </c>
      <c r="AC498"/>
      <c r="AD498"/>
      <c r="AE498"/>
      <c r="AG498" s="20" t="s">
        <v>1745</v>
      </c>
    </row>
    <row r="499" spans="2:33" x14ac:dyDescent="0.25">
      <c r="B499" s="27" t="s">
        <v>609</v>
      </c>
      <c r="C499" s="27" t="s">
        <v>610</v>
      </c>
      <c r="D499" s="13" t="str">
        <f t="shared" si="28"/>
        <v>Deemed</v>
      </c>
      <c r="E499" s="29" t="s">
        <v>1</v>
      </c>
      <c r="F499" s="30" t="s">
        <v>1216</v>
      </c>
      <c r="J499" s="32">
        <v>235.06560000000002</v>
      </c>
      <c r="K499" s="33">
        <v>-0.61914599999999997</v>
      </c>
      <c r="L499" s="34">
        <v>15</v>
      </c>
      <c r="M499" s="39">
        <v>0.7</v>
      </c>
      <c r="N499" s="36"/>
      <c r="O499" s="37">
        <v>0.78</v>
      </c>
      <c r="P499" s="37"/>
      <c r="Q499" s="37"/>
      <c r="S499" s="14" t="str">
        <f t="shared" si="29"/>
        <v>WPSDGENRLG0044-6</v>
      </c>
      <c r="T499" s="14" t="s">
        <v>1993</v>
      </c>
      <c r="W499" s="14" t="s">
        <v>1250</v>
      </c>
      <c r="Y499" s="54" t="e">
        <f>MATCH(T499,'Submitted Workpapers'!#REF!,0)</f>
        <v>#REF!</v>
      </c>
      <c r="Z499" s="54">
        <f>MATCH(LEFT(T499,FIND(".",T499,1)-1),'Submitted Workpapers'!$A$13:$A$107,0)</f>
        <v>30</v>
      </c>
      <c r="AA499" s="54" t="str">
        <f>IF(AND(ISNA(Y499),NOT(ISNA(Z499))),INDEX('Submitted Workpapers'!#REF!,Z499),"")</f>
        <v/>
      </c>
      <c r="AB499" s="1" t="b">
        <f t="shared" si="30"/>
        <v>0</v>
      </c>
      <c r="AC499"/>
      <c r="AD499"/>
      <c r="AE499"/>
      <c r="AG499" s="20" t="s">
        <v>773</v>
      </c>
    </row>
    <row r="500" spans="2:33" x14ac:dyDescent="0.25">
      <c r="B500" s="27" t="s">
        <v>611</v>
      </c>
      <c r="C500" s="27" t="s">
        <v>612</v>
      </c>
      <c r="D500" s="13" t="str">
        <f t="shared" si="28"/>
        <v>Deemed</v>
      </c>
      <c r="E500" s="29" t="s">
        <v>1</v>
      </c>
      <c r="F500" s="30" t="s">
        <v>1216</v>
      </c>
      <c r="J500" s="32">
        <v>416.70720000000006</v>
      </c>
      <c r="K500" s="33">
        <v>-1.097577</v>
      </c>
      <c r="L500" s="34">
        <v>2.0964</v>
      </c>
      <c r="M500" s="39">
        <v>0.7</v>
      </c>
      <c r="N500" s="36"/>
      <c r="O500" s="37">
        <v>1.04</v>
      </c>
      <c r="P500" s="37"/>
      <c r="Q500" s="37"/>
      <c r="S500" s="14" t="str">
        <f t="shared" si="29"/>
        <v>WPSDGENRLG0044-3</v>
      </c>
      <c r="T500" s="14" t="s">
        <v>1959</v>
      </c>
      <c r="W500" s="14" t="s">
        <v>1250</v>
      </c>
      <c r="Y500" s="54" t="e">
        <f>MATCH(T500,'Submitted Workpapers'!#REF!,0)</f>
        <v>#REF!</v>
      </c>
      <c r="Z500" s="54">
        <f>MATCH(LEFT(T500,FIND(".",T500,1)-1),'Submitted Workpapers'!$A$13:$A$107,0)</f>
        <v>30</v>
      </c>
      <c r="AA500" s="54" t="str">
        <f>IF(AND(ISNA(Y500),NOT(ISNA(Z500))),INDEX('Submitted Workpapers'!#REF!,Z500),"")</f>
        <v/>
      </c>
      <c r="AB500" s="1" t="b">
        <f t="shared" si="30"/>
        <v>0</v>
      </c>
      <c r="AC500"/>
      <c r="AD500"/>
      <c r="AE500"/>
      <c r="AG500" s="20" t="s">
        <v>1746</v>
      </c>
    </row>
    <row r="501" spans="2:33" x14ac:dyDescent="0.25">
      <c r="B501" s="27" t="s">
        <v>613</v>
      </c>
      <c r="C501" s="27" t="s">
        <v>614</v>
      </c>
      <c r="D501" s="13" t="str">
        <f t="shared" si="28"/>
        <v>Deemed</v>
      </c>
      <c r="E501" s="29" t="s">
        <v>1</v>
      </c>
      <c r="F501" s="30" t="s">
        <v>1216</v>
      </c>
      <c r="J501" s="32">
        <v>489.98571428571432</v>
      </c>
      <c r="K501" s="33">
        <v>0</v>
      </c>
      <c r="L501" s="34">
        <v>15</v>
      </c>
      <c r="M501" s="39">
        <v>0.6</v>
      </c>
      <c r="N501" s="36"/>
      <c r="O501" s="37"/>
      <c r="P501" s="37"/>
      <c r="Q501" s="37"/>
      <c r="S501" s="14" t="str">
        <f t="shared" si="29"/>
        <v>WPSDGENRLG0002 Rev3</v>
      </c>
      <c r="T501" s="14" t="s">
        <v>1960</v>
      </c>
      <c r="W501" s="14" t="s">
        <v>1250</v>
      </c>
      <c r="Y501" s="54" t="e">
        <f>MATCH(T501,'Submitted Workpapers'!#REF!,0)</f>
        <v>#REF!</v>
      </c>
      <c r="Z501" s="54">
        <f>MATCH(LEFT(T501,FIND(".",T501,1)-1),'Submitted Workpapers'!$A$13:$A$107,0)</f>
        <v>22</v>
      </c>
      <c r="AA501" s="54" t="str">
        <f>IF(AND(ISNA(Y501),NOT(ISNA(Z501))),INDEX('Submitted Workpapers'!#REF!,Z501),"")</f>
        <v/>
      </c>
      <c r="AB501" s="1" t="b">
        <f t="shared" si="30"/>
        <v>0</v>
      </c>
      <c r="AC501"/>
      <c r="AD501"/>
      <c r="AE501"/>
      <c r="AG501" s="20" t="s">
        <v>775</v>
      </c>
    </row>
    <row r="502" spans="2:33" x14ac:dyDescent="0.25">
      <c r="B502" s="27" t="s">
        <v>615</v>
      </c>
      <c r="C502" s="27" t="s">
        <v>614</v>
      </c>
      <c r="D502" s="13" t="str">
        <f t="shared" si="28"/>
        <v>Deemed</v>
      </c>
      <c r="E502" s="29" t="s">
        <v>1</v>
      </c>
      <c r="F502" s="30" t="s">
        <v>1216</v>
      </c>
      <c r="J502" s="32">
        <v>489.98571428571432</v>
      </c>
      <c r="K502" s="33">
        <v>0</v>
      </c>
      <c r="L502" s="34">
        <v>16</v>
      </c>
      <c r="M502" s="39">
        <v>0.6</v>
      </c>
      <c r="N502" s="36"/>
      <c r="O502" s="37"/>
      <c r="P502" s="37"/>
      <c r="Q502" s="37"/>
      <c r="S502" s="14" t="str">
        <f t="shared" si="29"/>
        <v>WPSDGENRLG0002 Rev3</v>
      </c>
      <c r="T502" s="14" t="s">
        <v>1960</v>
      </c>
      <c r="W502" s="14" t="s">
        <v>1250</v>
      </c>
      <c r="Y502" s="54" t="e">
        <f>MATCH(T502,'Submitted Workpapers'!#REF!,0)</f>
        <v>#REF!</v>
      </c>
      <c r="Z502" s="54">
        <f>MATCH(LEFT(T502,FIND(".",T502,1)-1),'Submitted Workpapers'!$A$13:$A$107,0)</f>
        <v>22</v>
      </c>
      <c r="AA502" s="54" t="str">
        <f>IF(AND(ISNA(Y502),NOT(ISNA(Z502))),INDEX('Submitted Workpapers'!#REF!,Z502),"")</f>
        <v/>
      </c>
      <c r="AB502" s="1" t="b">
        <f t="shared" si="30"/>
        <v>0</v>
      </c>
      <c r="AC502"/>
      <c r="AD502"/>
      <c r="AE502"/>
      <c r="AG502" s="20" t="s">
        <v>1747</v>
      </c>
    </row>
    <row r="503" spans="2:33" x14ac:dyDescent="0.25">
      <c r="B503" s="27" t="s">
        <v>616</v>
      </c>
      <c r="C503" s="27" t="s">
        <v>614</v>
      </c>
      <c r="D503" s="13" t="str">
        <f t="shared" si="28"/>
        <v>Deemed</v>
      </c>
      <c r="E503" s="29" t="s">
        <v>1</v>
      </c>
      <c r="F503" s="30" t="s">
        <v>1216</v>
      </c>
      <c r="J503" s="32">
        <v>489.98571428571432</v>
      </c>
      <c r="K503" s="33">
        <v>0</v>
      </c>
      <c r="L503" s="34">
        <v>15</v>
      </c>
      <c r="M503" s="39">
        <v>0.6</v>
      </c>
      <c r="N503" s="36"/>
      <c r="O503" s="37"/>
      <c r="P503" s="37"/>
      <c r="Q503" s="37"/>
      <c r="S503" s="14" t="str">
        <f t="shared" si="29"/>
        <v>WPSDGENRLG0002 Rev3</v>
      </c>
      <c r="T503" s="14" t="s">
        <v>1960</v>
      </c>
      <c r="W503" s="14" t="s">
        <v>1250</v>
      </c>
      <c r="Y503" s="54" t="e">
        <f>MATCH(T503,'Submitted Workpapers'!#REF!,0)</f>
        <v>#REF!</v>
      </c>
      <c r="Z503" s="54">
        <f>MATCH(LEFT(T503,FIND(".",T503,1)-1),'Submitted Workpapers'!$A$13:$A$107,0)</f>
        <v>22</v>
      </c>
      <c r="AA503" s="54" t="str">
        <f>IF(AND(ISNA(Y503),NOT(ISNA(Z503))),INDEX('Submitted Workpapers'!#REF!,Z503),"")</f>
        <v/>
      </c>
      <c r="AB503" s="1" t="b">
        <f t="shared" si="30"/>
        <v>0</v>
      </c>
      <c r="AC503"/>
      <c r="AD503"/>
      <c r="AE503"/>
      <c r="AG503" s="20" t="s">
        <v>1748</v>
      </c>
    </row>
    <row r="504" spans="2:33" x14ac:dyDescent="0.25">
      <c r="B504" s="27" t="s">
        <v>617</v>
      </c>
      <c r="C504" s="27" t="s">
        <v>618</v>
      </c>
      <c r="D504" s="13" t="str">
        <f t="shared" si="28"/>
        <v>Deemed</v>
      </c>
      <c r="E504" s="29" t="s">
        <v>1</v>
      </c>
      <c r="F504" s="30" t="s">
        <v>1237</v>
      </c>
      <c r="J504" s="32">
        <v>83</v>
      </c>
      <c r="K504" s="33">
        <v>0</v>
      </c>
      <c r="L504" s="34">
        <v>16</v>
      </c>
      <c r="M504" s="39">
        <v>0.6</v>
      </c>
      <c r="N504" s="36"/>
      <c r="O504" s="37"/>
      <c r="P504" s="37"/>
      <c r="Q504" s="37"/>
      <c r="S504" s="14" t="str">
        <f t="shared" si="29"/>
        <v>WPSDGENRLG0021 Rev1</v>
      </c>
      <c r="T504" s="14" t="s">
        <v>1961</v>
      </c>
      <c r="W504" s="14" t="s">
        <v>1250</v>
      </c>
      <c r="Y504" s="54" t="e">
        <f>MATCH(T504,'Submitted Workpapers'!#REF!,0)</f>
        <v>#REF!</v>
      </c>
      <c r="Z504" s="54">
        <f>MATCH(LEFT(T504,FIND(".",T504,1)-1),'Submitted Workpapers'!$A$13:$A$107,0)</f>
        <v>28</v>
      </c>
      <c r="AA504" s="54" t="str">
        <f>IF(AND(ISNA(Y504),NOT(ISNA(Z504))),INDEX('Submitted Workpapers'!#REF!,Z504),"")</f>
        <v/>
      </c>
      <c r="AB504" s="1" t="b">
        <f t="shared" si="30"/>
        <v>0</v>
      </c>
      <c r="AC504"/>
      <c r="AD504"/>
      <c r="AE504"/>
      <c r="AG504" s="20" t="s">
        <v>777</v>
      </c>
    </row>
    <row r="505" spans="2:33" x14ac:dyDescent="0.25">
      <c r="B505" s="27" t="s">
        <v>619</v>
      </c>
      <c r="C505" s="27" t="s">
        <v>620</v>
      </c>
      <c r="D505" s="13" t="str">
        <f t="shared" si="28"/>
        <v>Deemed</v>
      </c>
      <c r="E505" s="29" t="s">
        <v>1</v>
      </c>
      <c r="F505" s="30" t="s">
        <v>1238</v>
      </c>
      <c r="J505" s="32">
        <v>66.245999999999995</v>
      </c>
      <c r="K505" s="33">
        <v>-3.4897320000000003E-2</v>
      </c>
      <c r="L505" s="34">
        <v>15</v>
      </c>
      <c r="M505" s="39">
        <v>0.6</v>
      </c>
      <c r="N505" s="36"/>
      <c r="O505" s="37"/>
      <c r="P505" s="37"/>
      <c r="Q505" s="37"/>
      <c r="S505" s="14" t="str">
        <f t="shared" si="29"/>
        <v>WPSDGENRLG0016-3</v>
      </c>
      <c r="T505" s="14" t="s">
        <v>1994</v>
      </c>
      <c r="W505" s="14" t="s">
        <v>1250</v>
      </c>
      <c r="Y505" s="54" t="e">
        <f>MATCH(T505,'Submitted Workpapers'!#REF!,0)</f>
        <v>#REF!</v>
      </c>
      <c r="Z505" s="54">
        <f>MATCH(LEFT(T505,FIND(".",T505,1)-1),'Submitted Workpapers'!$A$13:$A$107,0)</f>
        <v>27</v>
      </c>
      <c r="AA505" s="54" t="str">
        <f>IF(AND(ISNA(Y505),NOT(ISNA(Z505))),INDEX('Submitted Workpapers'!#REF!,Z505),"")</f>
        <v/>
      </c>
      <c r="AB505" s="1" t="b">
        <f t="shared" si="30"/>
        <v>0</v>
      </c>
      <c r="AC505"/>
      <c r="AD505"/>
      <c r="AE505"/>
      <c r="AG505" s="20" t="s">
        <v>1749</v>
      </c>
    </row>
    <row r="506" spans="2:33" x14ac:dyDescent="0.25">
      <c r="B506" s="27" t="s">
        <v>621</v>
      </c>
      <c r="C506" s="27" t="s">
        <v>622</v>
      </c>
      <c r="D506" s="13" t="str">
        <f t="shared" si="28"/>
        <v>Deemed</v>
      </c>
      <c r="E506" s="29" t="s">
        <v>1</v>
      </c>
      <c r="F506" s="30" t="s">
        <v>1216</v>
      </c>
      <c r="J506" s="32">
        <v>459.1</v>
      </c>
      <c r="K506" s="33">
        <v>0</v>
      </c>
      <c r="L506" s="34">
        <v>8</v>
      </c>
      <c r="M506" s="39">
        <v>0.6</v>
      </c>
      <c r="N506" s="36"/>
      <c r="O506" s="37"/>
      <c r="P506" s="37"/>
      <c r="Q506" s="37"/>
      <c r="S506" s="14" t="str">
        <f t="shared" si="29"/>
        <v>WPSDGENRLG0016-2</v>
      </c>
      <c r="T506" s="14" t="s">
        <v>1995</v>
      </c>
      <c r="W506" s="14" t="s">
        <v>1250</v>
      </c>
      <c r="Y506" s="54" t="e">
        <f>MATCH(T506,'Submitted Workpapers'!#REF!,0)</f>
        <v>#REF!</v>
      </c>
      <c r="Z506" s="54">
        <f>MATCH(LEFT(T506,FIND(".",T506,1)-1),'Submitted Workpapers'!$A$13:$A$107,0)</f>
        <v>27</v>
      </c>
      <c r="AA506" s="54" t="str">
        <f>IF(AND(ISNA(Y506),NOT(ISNA(Z506))),INDEX('Submitted Workpapers'!#REF!,Z506),"")</f>
        <v/>
      </c>
      <c r="AB506" s="1" t="b">
        <f t="shared" si="30"/>
        <v>0</v>
      </c>
      <c r="AC506"/>
      <c r="AD506"/>
      <c r="AE506"/>
      <c r="AG506" s="20" t="s">
        <v>1103</v>
      </c>
    </row>
    <row r="507" spans="2:33" x14ac:dyDescent="0.25">
      <c r="B507" s="27" t="s">
        <v>623</v>
      </c>
      <c r="C507" s="27" t="s">
        <v>318</v>
      </c>
      <c r="D507" s="13" t="str">
        <f t="shared" si="28"/>
        <v>Deemed</v>
      </c>
      <c r="E507" s="29" t="s">
        <v>1</v>
      </c>
      <c r="F507" s="30" t="s">
        <v>1227</v>
      </c>
      <c r="J507" s="32">
        <v>128.2176</v>
      </c>
      <c r="K507" s="33">
        <v>-6.7543199999999998E-2</v>
      </c>
      <c r="L507" s="34">
        <v>8</v>
      </c>
      <c r="M507" s="39">
        <v>0.6</v>
      </c>
      <c r="N507" s="36"/>
      <c r="O507" s="37"/>
      <c r="P507" s="37"/>
      <c r="Q507" s="37"/>
      <c r="S507" s="14" t="str">
        <f t="shared" si="29"/>
        <v>WPSDGENRLG0016-4</v>
      </c>
      <c r="T507" s="14" t="s">
        <v>1996</v>
      </c>
      <c r="W507" s="14" t="s">
        <v>1250</v>
      </c>
      <c r="Y507" s="54" t="e">
        <f>MATCH(T507,'Submitted Workpapers'!#REF!,0)</f>
        <v>#REF!</v>
      </c>
      <c r="Z507" s="54">
        <f>MATCH(LEFT(T507,FIND(".",T507,1)-1),'Submitted Workpapers'!$A$13:$A$107,0)</f>
        <v>27</v>
      </c>
      <c r="AA507" s="54" t="str">
        <f>IF(AND(ISNA(Y507),NOT(ISNA(Z507))),INDEX('Submitted Workpapers'!#REF!,Z507),"")</f>
        <v/>
      </c>
      <c r="AB507" s="1" t="b">
        <f t="shared" si="30"/>
        <v>0</v>
      </c>
      <c r="AC507"/>
      <c r="AD507"/>
      <c r="AE507"/>
      <c r="AG507" s="20" t="s">
        <v>1750</v>
      </c>
    </row>
    <row r="508" spans="2:33" x14ac:dyDescent="0.25">
      <c r="B508" s="27" t="s">
        <v>624</v>
      </c>
      <c r="C508" s="27" t="s">
        <v>625</v>
      </c>
      <c r="D508" s="13" t="str">
        <f t="shared" si="28"/>
        <v>Deemed</v>
      </c>
      <c r="E508" s="29" t="s">
        <v>1</v>
      </c>
      <c r="F508" s="30" t="s">
        <v>1227</v>
      </c>
      <c r="J508" s="32">
        <v>24.931200000000004</v>
      </c>
      <c r="K508" s="33">
        <v>-6.5667000000000003E-2</v>
      </c>
      <c r="L508" s="34">
        <v>15</v>
      </c>
      <c r="M508" s="39">
        <v>0.7</v>
      </c>
      <c r="N508" s="36"/>
      <c r="O508" s="37">
        <v>0.78</v>
      </c>
      <c r="P508" s="37"/>
      <c r="Q508" s="37"/>
      <c r="S508" s="48" t="str">
        <f t="shared" si="29"/>
        <v>WPSDGENRLG120-1</v>
      </c>
      <c r="T508" s="14" t="s">
        <v>1997</v>
      </c>
      <c r="V508" s="1" t="b">
        <v>1</v>
      </c>
      <c r="W508" s="14" t="s">
        <v>1250</v>
      </c>
      <c r="Y508" s="54" t="e">
        <f>MATCH(T508,'Submitted Workpapers'!#REF!,0)</f>
        <v>#REF!</v>
      </c>
      <c r="Z508" s="54" t="e">
        <f>MATCH(LEFT(T508,FIND(".",T508,1)-1),'Submitted Workpapers'!$A$13:$A$107,0)</f>
        <v>#N/A</v>
      </c>
      <c r="AA508" s="54" t="str">
        <f>IF(AND(ISNA(Y508),NOT(ISNA(Z508))),INDEX('Submitted Workpapers'!#REF!,Z508),"")</f>
        <v/>
      </c>
      <c r="AB508" s="1" t="b">
        <f t="shared" si="30"/>
        <v>1</v>
      </c>
      <c r="AC508"/>
      <c r="AD508"/>
      <c r="AE508"/>
      <c r="AG508" s="20" t="s">
        <v>1751</v>
      </c>
    </row>
    <row r="509" spans="2:33" x14ac:dyDescent="0.25">
      <c r="B509" s="27" t="s">
        <v>626</v>
      </c>
      <c r="C509" s="27" t="s">
        <v>627</v>
      </c>
      <c r="D509" s="13" t="str">
        <f t="shared" si="28"/>
        <v>Deemed</v>
      </c>
      <c r="E509" s="29" t="s">
        <v>1</v>
      </c>
      <c r="F509" s="30" t="s">
        <v>1227</v>
      </c>
      <c r="J509" s="32">
        <v>14.246400000000001</v>
      </c>
      <c r="K509" s="33">
        <v>-3.7524000000000002E-2</v>
      </c>
      <c r="L509" s="34">
        <v>15</v>
      </c>
      <c r="M509" s="39">
        <v>0.7</v>
      </c>
      <c r="N509" s="36"/>
      <c r="O509" s="37">
        <v>0.78</v>
      </c>
      <c r="P509" s="37"/>
      <c r="Q509" s="37"/>
      <c r="S509" s="48" t="str">
        <f t="shared" si="29"/>
        <v>WPSDGENRLG120-2</v>
      </c>
      <c r="T509" s="14" t="s">
        <v>1998</v>
      </c>
      <c r="V509" s="1" t="b">
        <v>1</v>
      </c>
      <c r="W509" s="14" t="s">
        <v>1250</v>
      </c>
      <c r="Y509" s="54" t="e">
        <f>MATCH(T509,'Submitted Workpapers'!#REF!,0)</f>
        <v>#REF!</v>
      </c>
      <c r="Z509" s="54" t="e">
        <f>MATCH(LEFT(T509,FIND(".",T509,1)-1),'Submitted Workpapers'!$A$13:$A$107,0)</f>
        <v>#N/A</v>
      </c>
      <c r="AA509" s="54" t="str">
        <f>IF(AND(ISNA(Y509),NOT(ISNA(Z509))),INDEX('Submitted Workpapers'!#REF!,Z509),"")</f>
        <v/>
      </c>
      <c r="AB509" s="1" t="b">
        <f t="shared" si="30"/>
        <v>1</v>
      </c>
      <c r="AC509"/>
      <c r="AD509"/>
      <c r="AE509"/>
      <c r="AG509" s="20" t="s">
        <v>1752</v>
      </c>
    </row>
    <row r="510" spans="2:33" x14ac:dyDescent="0.25">
      <c r="B510" s="27" t="s">
        <v>628</v>
      </c>
      <c r="C510" s="27" t="s">
        <v>629</v>
      </c>
      <c r="D510" s="13" t="str">
        <f t="shared" si="28"/>
        <v>Deemed</v>
      </c>
      <c r="E510" s="29" t="s">
        <v>1</v>
      </c>
      <c r="F510" s="30" t="s">
        <v>1218</v>
      </c>
      <c r="G510" s="49"/>
      <c r="H510" s="49"/>
      <c r="I510" s="49"/>
      <c r="J510" s="32">
        <v>148.318850758</v>
      </c>
      <c r="K510" s="33">
        <v>0</v>
      </c>
      <c r="L510" s="34">
        <v>15</v>
      </c>
      <c r="M510" s="39">
        <v>0.6</v>
      </c>
      <c r="N510" s="36"/>
      <c r="O510" s="37"/>
      <c r="P510" s="37"/>
      <c r="Q510" s="37"/>
      <c r="S510" s="14" t="str">
        <f t="shared" si="29"/>
        <v>CALC00AVMOT02</v>
      </c>
      <c r="T510" s="14" t="s">
        <v>629</v>
      </c>
      <c r="W510" s="14" t="s">
        <v>1250</v>
      </c>
      <c r="Y510" s="54" t="e">
        <f>MATCH(T510,'Submitted Workpapers'!#REF!,0)</f>
        <v>#REF!</v>
      </c>
      <c r="Z510" s="54" t="e">
        <f>MATCH(LEFT(T510,FIND(".",T510,1)-1),'Submitted Workpapers'!$A$13:$A$107,0)</f>
        <v>#VALUE!</v>
      </c>
      <c r="AA510" s="54" t="str">
        <f>IF(AND(ISNA(Y510),NOT(ISNA(Z510))),INDEX('Submitted Workpapers'!#REF!,Z510),"")</f>
        <v/>
      </c>
      <c r="AB510" s="1" t="b">
        <f t="shared" si="30"/>
        <v>1</v>
      </c>
      <c r="AC510"/>
      <c r="AD510"/>
      <c r="AE510"/>
      <c r="AG510" s="20" t="s">
        <v>1753</v>
      </c>
    </row>
    <row r="511" spans="2:33" x14ac:dyDescent="0.25">
      <c r="B511" s="27" t="s">
        <v>630</v>
      </c>
      <c r="C511" s="27" t="s">
        <v>631</v>
      </c>
      <c r="D511" s="13" t="str">
        <f t="shared" si="28"/>
        <v>Deemed</v>
      </c>
      <c r="E511" s="29" t="s">
        <v>1</v>
      </c>
      <c r="F511" s="30" t="s">
        <v>1218</v>
      </c>
      <c r="G511" s="49"/>
      <c r="H511" s="49"/>
      <c r="I511" s="49"/>
      <c r="J511" s="32">
        <v>2284.8334770309998</v>
      </c>
      <c r="K511" s="33">
        <v>0</v>
      </c>
      <c r="L511" s="34">
        <v>15</v>
      </c>
      <c r="M511" s="39">
        <v>0.6</v>
      </c>
      <c r="N511" s="36"/>
      <c r="O511" s="37"/>
      <c r="P511" s="37"/>
      <c r="Q511" s="37"/>
      <c r="S511" s="14" t="str">
        <f t="shared" si="29"/>
        <v>CALC00AVMOT08</v>
      </c>
      <c r="T511" s="14" t="s">
        <v>631</v>
      </c>
      <c r="W511" s="14" t="s">
        <v>1250</v>
      </c>
      <c r="Y511" s="54" t="e">
        <f>MATCH(T511,'Submitted Workpapers'!#REF!,0)</f>
        <v>#REF!</v>
      </c>
      <c r="Z511" s="54" t="e">
        <f>MATCH(LEFT(T511,FIND(".",T511,1)-1),'Submitted Workpapers'!$A$13:$A$107,0)</f>
        <v>#VALUE!</v>
      </c>
      <c r="AA511" s="54" t="str">
        <f>IF(AND(ISNA(Y511),NOT(ISNA(Z511))),INDEX('Submitted Workpapers'!#REF!,Z511),"")</f>
        <v/>
      </c>
      <c r="AB511" s="1" t="b">
        <f t="shared" si="30"/>
        <v>1</v>
      </c>
      <c r="AC511"/>
      <c r="AD511"/>
      <c r="AE511"/>
      <c r="AG511" s="20" t="s">
        <v>1754</v>
      </c>
    </row>
    <row r="512" spans="2:33" x14ac:dyDescent="0.25">
      <c r="B512" s="27" t="s">
        <v>632</v>
      </c>
      <c r="C512" s="27" t="s">
        <v>633</v>
      </c>
      <c r="D512" s="13" t="str">
        <f t="shared" si="28"/>
        <v>Deemed</v>
      </c>
      <c r="E512" s="29" t="s">
        <v>1</v>
      </c>
      <c r="F512" s="30" t="s">
        <v>1218</v>
      </c>
      <c r="G512" s="49"/>
      <c r="H512" s="49"/>
      <c r="I512" s="49"/>
      <c r="J512" s="32">
        <v>411.74122651499999</v>
      </c>
      <c r="K512" s="33">
        <v>0</v>
      </c>
      <c r="L512" s="34">
        <v>15</v>
      </c>
      <c r="M512" s="39">
        <v>0.6</v>
      </c>
      <c r="N512" s="36"/>
      <c r="O512" s="37"/>
      <c r="P512" s="37"/>
      <c r="Q512" s="37"/>
      <c r="S512" s="14" t="str">
        <f t="shared" si="29"/>
        <v>CALC00AVMOT04</v>
      </c>
      <c r="T512" s="14" t="s">
        <v>633</v>
      </c>
      <c r="W512" s="14" t="s">
        <v>1250</v>
      </c>
      <c r="Y512" s="54" t="e">
        <f>MATCH(T512,'Submitted Workpapers'!#REF!,0)</f>
        <v>#REF!</v>
      </c>
      <c r="Z512" s="54" t="e">
        <f>MATCH(LEFT(T512,FIND(".",T512,1)-1),'Submitted Workpapers'!$A$13:$A$107,0)</f>
        <v>#VALUE!</v>
      </c>
      <c r="AA512" s="54" t="str">
        <f>IF(AND(ISNA(Y512),NOT(ISNA(Z512))),INDEX('Submitted Workpapers'!#REF!,Z512),"")</f>
        <v/>
      </c>
      <c r="AB512" s="1" t="b">
        <f t="shared" si="30"/>
        <v>1</v>
      </c>
      <c r="AC512"/>
      <c r="AD512"/>
      <c r="AE512"/>
      <c r="AG512" s="20" t="s">
        <v>1755</v>
      </c>
    </row>
    <row r="513" spans="2:33" x14ac:dyDescent="0.25">
      <c r="B513" s="27" t="s">
        <v>634</v>
      </c>
      <c r="C513" s="27" t="s">
        <v>635</v>
      </c>
      <c r="D513" s="13" t="str">
        <f t="shared" si="28"/>
        <v>Deemed</v>
      </c>
      <c r="E513" s="29" t="s">
        <v>1</v>
      </c>
      <c r="F513" s="30" t="s">
        <v>1218</v>
      </c>
      <c r="G513" s="49"/>
      <c r="H513" s="49"/>
      <c r="I513" s="49"/>
      <c r="J513" s="32">
        <v>745.73555476700005</v>
      </c>
      <c r="K513" s="33">
        <v>0</v>
      </c>
      <c r="L513" s="34">
        <v>15</v>
      </c>
      <c r="M513" s="39">
        <v>0.6</v>
      </c>
      <c r="N513" s="36"/>
      <c r="O513" s="37"/>
      <c r="P513" s="37"/>
      <c r="Q513" s="37"/>
      <c r="S513" s="14" t="str">
        <f t="shared" si="29"/>
        <v>CALC00AVMOT05</v>
      </c>
      <c r="T513" s="14" t="s">
        <v>635</v>
      </c>
      <c r="W513" s="14" t="s">
        <v>1250</v>
      </c>
      <c r="Y513" s="54" t="e">
        <f>MATCH(T513,'Submitted Workpapers'!#REF!,0)</f>
        <v>#REF!</v>
      </c>
      <c r="Z513" s="54" t="e">
        <f>MATCH(LEFT(T513,FIND(".",T513,1)-1),'Submitted Workpapers'!$A$13:$A$107,0)</f>
        <v>#VALUE!</v>
      </c>
      <c r="AA513" s="54" t="str">
        <f>IF(AND(ISNA(Y513),NOT(ISNA(Z513))),INDEX('Submitted Workpapers'!#REF!,Z513),"")</f>
        <v/>
      </c>
      <c r="AB513" s="1" t="b">
        <f t="shared" si="30"/>
        <v>1</v>
      </c>
      <c r="AC513"/>
      <c r="AD513"/>
      <c r="AE513"/>
      <c r="AG513" s="20" t="s">
        <v>1756</v>
      </c>
    </row>
    <row r="514" spans="2:33" x14ac:dyDescent="0.25">
      <c r="B514" s="27" t="s">
        <v>636</v>
      </c>
      <c r="C514" s="27" t="s">
        <v>629</v>
      </c>
      <c r="D514" s="13" t="str">
        <f t="shared" si="28"/>
        <v>Deemed</v>
      </c>
      <c r="E514" s="29" t="s">
        <v>1</v>
      </c>
      <c r="F514" s="30" t="s">
        <v>1218</v>
      </c>
      <c r="G514" s="49"/>
      <c r="H514" s="49"/>
      <c r="I514" s="49"/>
      <c r="J514" s="32">
        <v>148.318850758</v>
      </c>
      <c r="K514" s="33">
        <v>0</v>
      </c>
      <c r="L514" s="34">
        <v>15</v>
      </c>
      <c r="M514" s="39">
        <v>0.6</v>
      </c>
      <c r="N514" s="36"/>
      <c r="O514" s="37"/>
      <c r="P514" s="37"/>
      <c r="Q514" s="37"/>
      <c r="S514" s="14" t="str">
        <f t="shared" si="29"/>
        <v>CALC00AVMOT02</v>
      </c>
      <c r="T514" s="14" t="s">
        <v>629</v>
      </c>
      <c r="W514" s="14" t="s">
        <v>1250</v>
      </c>
      <c r="Y514" s="54" t="e">
        <f>MATCH(T514,'Submitted Workpapers'!#REF!,0)</f>
        <v>#REF!</v>
      </c>
      <c r="Z514" s="54" t="e">
        <f>MATCH(LEFT(T514,FIND(".",T514,1)-1),'Submitted Workpapers'!$A$13:$A$107,0)</f>
        <v>#VALUE!</v>
      </c>
      <c r="AA514" s="54" t="str">
        <f>IF(AND(ISNA(Y514),NOT(ISNA(Z514))),INDEX('Submitted Workpapers'!#REF!,Z514),"")</f>
        <v/>
      </c>
      <c r="AB514" s="1" t="b">
        <f t="shared" si="30"/>
        <v>1</v>
      </c>
      <c r="AC514"/>
      <c r="AD514"/>
      <c r="AE514"/>
      <c r="AG514" s="20" t="s">
        <v>1757</v>
      </c>
    </row>
    <row r="515" spans="2:33" x14ac:dyDescent="0.25">
      <c r="B515" s="27" t="s">
        <v>639</v>
      </c>
      <c r="C515" s="27" t="s">
        <v>525</v>
      </c>
      <c r="D515" s="13" t="str">
        <f t="shared" si="28"/>
        <v>Deemed</v>
      </c>
      <c r="E515" s="29" t="s">
        <v>1</v>
      </c>
      <c r="F515" s="30" t="s">
        <v>1218</v>
      </c>
      <c r="J515" s="32">
        <v>0</v>
      </c>
      <c r="K515" s="33">
        <v>14.3</v>
      </c>
      <c r="L515" s="34">
        <v>20</v>
      </c>
      <c r="M515" s="39">
        <v>0.6</v>
      </c>
      <c r="N515" s="36"/>
      <c r="O515" s="37"/>
      <c r="P515" s="37"/>
      <c r="Q515" s="37"/>
      <c r="S515" s="14" t="str">
        <f t="shared" si="29"/>
        <v>WPSDGENRWH1202 Rev0</v>
      </c>
      <c r="T515" s="14" t="s">
        <v>1950</v>
      </c>
      <c r="W515" s="14" t="s">
        <v>1250</v>
      </c>
      <c r="Y515" s="54" t="e">
        <f>MATCH(T515,'Submitted Workpapers'!#REF!,0)</f>
        <v>#REF!</v>
      </c>
      <c r="Z515" s="54">
        <f>MATCH(LEFT(T515,FIND(".",T515,1)-1),'Submitted Workpapers'!$A$13:$A$107,0)</f>
        <v>46</v>
      </c>
      <c r="AA515" s="54" t="str">
        <f>IF(AND(ISNA(Y515),NOT(ISNA(Z515))),INDEX('Submitted Workpapers'!#REF!,Z515),"")</f>
        <v/>
      </c>
      <c r="AB515" s="1" t="b">
        <f t="shared" si="30"/>
        <v>0</v>
      </c>
      <c r="AC515"/>
      <c r="AD515"/>
      <c r="AE515"/>
      <c r="AG515" s="20" t="s">
        <v>1758</v>
      </c>
    </row>
    <row r="516" spans="2:33" x14ac:dyDescent="0.25">
      <c r="B516" s="27" t="s">
        <v>640</v>
      </c>
      <c r="C516" s="27" t="s">
        <v>525</v>
      </c>
      <c r="D516" s="13" t="str">
        <f t="shared" ref="D516:D579" si="31">IF(OR(J516=1,J516=1000,K516=1,K516=1000),"Custom","Deemed")</f>
        <v>Deemed</v>
      </c>
      <c r="E516" s="29" t="s">
        <v>1</v>
      </c>
      <c r="F516" s="30" t="s">
        <v>1218</v>
      </c>
      <c r="J516" s="32">
        <v>0</v>
      </c>
      <c r="K516" s="33">
        <v>2.6</v>
      </c>
      <c r="L516" s="34">
        <v>11</v>
      </c>
      <c r="M516" s="39">
        <v>0.6</v>
      </c>
      <c r="N516" s="36"/>
      <c r="O516" s="37"/>
      <c r="P516" s="37"/>
      <c r="Q516" s="37"/>
      <c r="S516" s="14" t="str">
        <f t="shared" ref="S516:S579" si="32">+C516</f>
        <v>WPSDGENRWH1202 Rev0</v>
      </c>
      <c r="T516" s="14" t="s">
        <v>1950</v>
      </c>
      <c r="W516" s="14" t="s">
        <v>1250</v>
      </c>
      <c r="Y516" s="54" t="e">
        <f>MATCH(T516,'Submitted Workpapers'!#REF!,0)</f>
        <v>#REF!</v>
      </c>
      <c r="Z516" s="54">
        <f>MATCH(LEFT(T516,FIND(".",T516,1)-1),'Submitted Workpapers'!$A$13:$A$107,0)</f>
        <v>46</v>
      </c>
      <c r="AA516" s="54" t="str">
        <f>IF(AND(ISNA(Y516),NOT(ISNA(Z516))),INDEX('Submitted Workpapers'!#REF!,Z516),"")</f>
        <v/>
      </c>
      <c r="AB516" s="1" t="b">
        <f t="shared" si="30"/>
        <v>0</v>
      </c>
      <c r="AC516"/>
      <c r="AD516"/>
      <c r="AE516"/>
      <c r="AG516" s="20" t="s">
        <v>1759</v>
      </c>
    </row>
    <row r="517" spans="2:33" x14ac:dyDescent="0.25">
      <c r="B517" s="27" t="s">
        <v>641</v>
      </c>
      <c r="C517" s="27" t="s">
        <v>525</v>
      </c>
      <c r="D517" s="13" t="str">
        <f t="shared" si="31"/>
        <v>Deemed</v>
      </c>
      <c r="E517" s="29" t="s">
        <v>1</v>
      </c>
      <c r="F517" s="30" t="s">
        <v>1218</v>
      </c>
      <c r="J517" s="32">
        <v>0</v>
      </c>
      <c r="K517" s="33">
        <v>2.9</v>
      </c>
      <c r="L517" s="34">
        <v>11</v>
      </c>
      <c r="M517" s="39">
        <v>0.6</v>
      </c>
      <c r="N517" s="36"/>
      <c r="O517" s="37"/>
      <c r="P517" s="37"/>
      <c r="Q517" s="37"/>
      <c r="S517" s="14" t="str">
        <f t="shared" si="32"/>
        <v>WPSDGENRWH1202 Rev0</v>
      </c>
      <c r="T517" s="14" t="s">
        <v>1950</v>
      </c>
      <c r="W517" s="14" t="s">
        <v>1250</v>
      </c>
      <c r="Y517" s="54" t="e">
        <f>MATCH(T517,'Submitted Workpapers'!#REF!,0)</f>
        <v>#REF!</v>
      </c>
      <c r="Z517" s="54">
        <f>MATCH(LEFT(T517,FIND(".",T517,1)-1),'Submitted Workpapers'!$A$13:$A$107,0)</f>
        <v>46</v>
      </c>
      <c r="AA517" s="54" t="str">
        <f>IF(AND(ISNA(Y517),NOT(ISNA(Z517))),INDEX('Submitted Workpapers'!#REF!,Z517),"")</f>
        <v/>
      </c>
      <c r="AB517" s="1" t="b">
        <f t="shared" si="30"/>
        <v>0</v>
      </c>
      <c r="AC517"/>
      <c r="AD517"/>
      <c r="AE517"/>
      <c r="AG517" s="20" t="s">
        <v>1760</v>
      </c>
    </row>
    <row r="518" spans="2:33" x14ac:dyDescent="0.25">
      <c r="B518" s="27" t="s">
        <v>644</v>
      </c>
      <c r="C518" s="27" t="s">
        <v>645</v>
      </c>
      <c r="D518" s="13" t="str">
        <f t="shared" si="31"/>
        <v>Deemed</v>
      </c>
      <c r="E518" s="29" t="s">
        <v>1</v>
      </c>
      <c r="F518" s="30" t="s">
        <v>1222</v>
      </c>
      <c r="J518" s="32">
        <v>18.399999999999999</v>
      </c>
      <c r="K518" s="33">
        <v>0</v>
      </c>
      <c r="L518" s="34">
        <v>11</v>
      </c>
      <c r="M518" s="39">
        <v>0.6</v>
      </c>
      <c r="N518" s="36"/>
      <c r="O518" s="37"/>
      <c r="P518" s="37"/>
      <c r="Q518" s="37"/>
      <c r="S518" s="14" t="str">
        <f t="shared" si="32"/>
        <v>WPSDGENRRN1000 Rev0</v>
      </c>
      <c r="T518" s="14" t="s">
        <v>1962</v>
      </c>
      <c r="W518" s="14" t="s">
        <v>1250</v>
      </c>
      <c r="Y518" s="54" t="e">
        <f>MATCH(T518,'Submitted Workpapers'!#REF!,0)</f>
        <v>#REF!</v>
      </c>
      <c r="Z518" s="54">
        <f>MATCH(LEFT(T518,FIND(".",T518,1)-1),'Submitted Workpapers'!$A$13:$A$107,0)</f>
        <v>39</v>
      </c>
      <c r="AA518" s="54" t="str">
        <f>IF(AND(ISNA(Y518),NOT(ISNA(Z518))),INDEX('Submitted Workpapers'!#REF!,Z518),"")</f>
        <v/>
      </c>
      <c r="AB518" s="1" t="b">
        <f t="shared" si="30"/>
        <v>0</v>
      </c>
      <c r="AC518"/>
      <c r="AD518"/>
      <c r="AE518"/>
      <c r="AG518" s="20" t="s">
        <v>1761</v>
      </c>
    </row>
    <row r="519" spans="2:33" x14ac:dyDescent="0.25">
      <c r="B519" s="27" t="s">
        <v>647</v>
      </c>
      <c r="C519" s="27" t="s">
        <v>648</v>
      </c>
      <c r="D519" s="13" t="str">
        <f t="shared" si="31"/>
        <v>Deemed</v>
      </c>
      <c r="E519" s="29" t="s">
        <v>1</v>
      </c>
      <c r="F519" s="30" t="s">
        <v>1237</v>
      </c>
      <c r="J519" s="32">
        <v>167</v>
      </c>
      <c r="K519" s="33">
        <v>0</v>
      </c>
      <c r="L519" s="34">
        <v>15</v>
      </c>
      <c r="M519" s="39">
        <v>0.85</v>
      </c>
      <c r="N519" s="36"/>
      <c r="O519" s="37"/>
      <c r="P519" s="37"/>
      <c r="Q519" s="37"/>
      <c r="S519" s="14" t="str">
        <f t="shared" si="32"/>
        <v>WPSDGENRLG0181 Rev1</v>
      </c>
      <c r="T519" s="14" t="s">
        <v>1963</v>
      </c>
      <c r="W519" s="14" t="s">
        <v>1250</v>
      </c>
      <c r="Y519" s="54" t="e">
        <f>MATCH(T519,'Submitted Workpapers'!#REF!,0)</f>
        <v>#REF!</v>
      </c>
      <c r="Z519" s="54">
        <f>MATCH(LEFT(T519,FIND(".",T519,1)-1),'Submitted Workpapers'!$A$13:$A$107,0)</f>
        <v>33</v>
      </c>
      <c r="AA519" s="54" t="str">
        <f>IF(AND(ISNA(Y519),NOT(ISNA(Z519))),INDEX('Submitted Workpapers'!#REF!,Z519),"")</f>
        <v/>
      </c>
      <c r="AB519" s="1" t="b">
        <f t="shared" si="30"/>
        <v>0</v>
      </c>
      <c r="AC519"/>
      <c r="AD519"/>
      <c r="AE519"/>
      <c r="AG519" s="20" t="s">
        <v>1762</v>
      </c>
    </row>
    <row r="520" spans="2:33" x14ac:dyDescent="0.25">
      <c r="B520" s="27" t="s">
        <v>649</v>
      </c>
      <c r="C520" s="27" t="s">
        <v>648</v>
      </c>
      <c r="D520" s="13" t="str">
        <f t="shared" si="31"/>
        <v>Deemed</v>
      </c>
      <c r="E520" s="29" t="s">
        <v>1</v>
      </c>
      <c r="F520" s="30" t="s">
        <v>1237</v>
      </c>
      <c r="J520" s="32">
        <v>252</v>
      </c>
      <c r="K520" s="33">
        <v>0</v>
      </c>
      <c r="L520" s="34">
        <v>16</v>
      </c>
      <c r="M520" s="39">
        <v>0.85</v>
      </c>
      <c r="N520" s="36"/>
      <c r="O520" s="37"/>
      <c r="P520" s="37"/>
      <c r="Q520" s="37"/>
      <c r="S520" s="14" t="str">
        <f t="shared" si="32"/>
        <v>WPSDGENRLG0181 Rev1</v>
      </c>
      <c r="T520" s="14" t="s">
        <v>1963</v>
      </c>
      <c r="W520" s="14" t="s">
        <v>1250</v>
      </c>
      <c r="Y520" s="54" t="e">
        <f>MATCH(T520,'Submitted Workpapers'!#REF!,0)</f>
        <v>#REF!</v>
      </c>
      <c r="Z520" s="54">
        <f>MATCH(LEFT(T520,FIND(".",T520,1)-1),'Submitted Workpapers'!$A$13:$A$107,0)</f>
        <v>33</v>
      </c>
      <c r="AA520" s="54" t="str">
        <f>IF(AND(ISNA(Y520),NOT(ISNA(Z520))),INDEX('Submitted Workpapers'!#REF!,Z520),"")</f>
        <v/>
      </c>
      <c r="AB520" s="1" t="b">
        <f t="shared" si="30"/>
        <v>0</v>
      </c>
      <c r="AC520"/>
      <c r="AD520"/>
      <c r="AE520"/>
      <c r="AG520" s="20" t="s">
        <v>1763</v>
      </c>
    </row>
    <row r="521" spans="2:33" x14ac:dyDescent="0.25">
      <c r="B521" s="27" t="s">
        <v>650</v>
      </c>
      <c r="C521" s="27" t="s">
        <v>648</v>
      </c>
      <c r="D521" s="13" t="str">
        <f t="shared" si="31"/>
        <v>Deemed</v>
      </c>
      <c r="E521" s="29" t="s">
        <v>1</v>
      </c>
      <c r="F521" s="30" t="s">
        <v>1237</v>
      </c>
      <c r="J521" s="32">
        <v>208</v>
      </c>
      <c r="K521" s="33">
        <v>0</v>
      </c>
      <c r="L521" s="34">
        <v>16</v>
      </c>
      <c r="M521" s="39">
        <v>0.85</v>
      </c>
      <c r="N521" s="36"/>
      <c r="O521" s="37"/>
      <c r="P521" s="37"/>
      <c r="Q521" s="37"/>
      <c r="S521" s="14" t="str">
        <f t="shared" si="32"/>
        <v>WPSDGENRLG0181 Rev1</v>
      </c>
      <c r="T521" s="14" t="s">
        <v>1963</v>
      </c>
      <c r="W521" s="14" t="s">
        <v>1250</v>
      </c>
      <c r="Y521" s="54" t="e">
        <f>MATCH(T521,'Submitted Workpapers'!#REF!,0)</f>
        <v>#REF!</v>
      </c>
      <c r="Z521" s="54">
        <f>MATCH(LEFT(T521,FIND(".",T521,1)-1),'Submitted Workpapers'!$A$13:$A$107,0)</f>
        <v>33</v>
      </c>
      <c r="AA521" s="54" t="str">
        <f>IF(AND(ISNA(Y521),NOT(ISNA(Z521))),INDEX('Submitted Workpapers'!#REF!,Z521),"")</f>
        <v/>
      </c>
      <c r="AB521" s="1" t="b">
        <f t="shared" si="30"/>
        <v>0</v>
      </c>
      <c r="AC521"/>
      <c r="AD521"/>
      <c r="AE521"/>
      <c r="AG521" s="20" t="s">
        <v>1764</v>
      </c>
    </row>
    <row r="522" spans="2:33" x14ac:dyDescent="0.25">
      <c r="B522" s="27" t="s">
        <v>651</v>
      </c>
      <c r="C522" s="27" t="s">
        <v>648</v>
      </c>
      <c r="D522" s="13" t="str">
        <f t="shared" si="31"/>
        <v>Deemed</v>
      </c>
      <c r="E522" s="29" t="s">
        <v>1</v>
      </c>
      <c r="F522" s="30" t="s">
        <v>1237</v>
      </c>
      <c r="J522" s="32">
        <v>125</v>
      </c>
      <c r="K522" s="33">
        <v>0</v>
      </c>
      <c r="L522" s="34">
        <v>16</v>
      </c>
      <c r="M522" s="39">
        <v>0.85</v>
      </c>
      <c r="N522" s="36"/>
      <c r="O522" s="37"/>
      <c r="P522" s="37"/>
      <c r="Q522" s="37"/>
      <c r="S522" s="14" t="str">
        <f t="shared" si="32"/>
        <v>WPSDGENRLG0181 Rev1</v>
      </c>
      <c r="T522" s="14" t="s">
        <v>1963</v>
      </c>
      <c r="W522" s="14" t="s">
        <v>1250</v>
      </c>
      <c r="Y522" s="54" t="e">
        <f>MATCH(T522,'Submitted Workpapers'!#REF!,0)</f>
        <v>#REF!</v>
      </c>
      <c r="Z522" s="54">
        <f>MATCH(LEFT(T522,FIND(".",T522,1)-1),'Submitted Workpapers'!$A$13:$A$107,0)</f>
        <v>33</v>
      </c>
      <c r="AA522" s="54" t="str">
        <f>IF(AND(ISNA(Y522),NOT(ISNA(Z522))),INDEX('Submitted Workpapers'!#REF!,Z522),"")</f>
        <v/>
      </c>
      <c r="AB522" s="1" t="b">
        <f t="shared" si="30"/>
        <v>0</v>
      </c>
      <c r="AC522"/>
      <c r="AD522"/>
      <c r="AE522"/>
      <c r="AG522" s="20" t="s">
        <v>1765</v>
      </c>
    </row>
    <row r="523" spans="2:33" x14ac:dyDescent="0.25">
      <c r="B523" s="27" t="s">
        <v>652</v>
      </c>
      <c r="C523" s="27" t="s">
        <v>653</v>
      </c>
      <c r="D523" s="13" t="str">
        <f t="shared" si="31"/>
        <v>Deemed</v>
      </c>
      <c r="E523" s="29" t="s">
        <v>1</v>
      </c>
      <c r="F523" s="30" t="s">
        <v>1237</v>
      </c>
      <c r="J523" s="32">
        <v>213.69600000000003</v>
      </c>
      <c r="K523" s="33">
        <v>-0.56286000000000003</v>
      </c>
      <c r="L523" s="34">
        <v>16</v>
      </c>
      <c r="M523" s="39">
        <v>0.85</v>
      </c>
      <c r="N523" s="36"/>
      <c r="O523" s="37"/>
      <c r="P523" s="37"/>
      <c r="Q523" s="37"/>
      <c r="S523" s="14" t="str">
        <f t="shared" si="32"/>
        <v>WPSDGENRL0080-1</v>
      </c>
      <c r="T523" s="14" t="s">
        <v>1999</v>
      </c>
      <c r="W523" s="14" t="s">
        <v>1250</v>
      </c>
      <c r="Y523" s="54" t="e">
        <f>MATCH(T523,'Submitted Workpapers'!#REF!,0)</f>
        <v>#REF!</v>
      </c>
      <c r="Z523" s="54">
        <f>MATCH(LEFT(T523,FIND(".",T523,1)-1),'Submitted Workpapers'!$A$13:$A$107,0)</f>
        <v>18</v>
      </c>
      <c r="AA523" s="54" t="str">
        <f>IF(AND(ISNA(Y523),NOT(ISNA(Z523))),INDEX('Submitted Workpapers'!#REF!,Z523),"")</f>
        <v/>
      </c>
      <c r="AB523" s="1" t="b">
        <f t="shared" si="30"/>
        <v>0</v>
      </c>
      <c r="AC523"/>
      <c r="AD523"/>
      <c r="AE523"/>
      <c r="AG523" s="20" t="s">
        <v>1766</v>
      </c>
    </row>
    <row r="524" spans="2:33" x14ac:dyDescent="0.25">
      <c r="B524" s="27" t="s">
        <v>654</v>
      </c>
      <c r="C524" s="27" t="s">
        <v>655</v>
      </c>
      <c r="D524" s="13" t="str">
        <f t="shared" si="31"/>
        <v>Deemed</v>
      </c>
      <c r="E524" s="29" t="s">
        <v>1</v>
      </c>
      <c r="F524" s="30" t="s">
        <v>1227</v>
      </c>
      <c r="J524" s="32">
        <v>192.32640000000001</v>
      </c>
      <c r="K524" s="33">
        <v>-0.50657399999999997</v>
      </c>
      <c r="L524" s="34">
        <v>15</v>
      </c>
      <c r="M524" s="39">
        <v>0.85</v>
      </c>
      <c r="N524" s="36"/>
      <c r="O524" s="37"/>
      <c r="P524" s="37"/>
      <c r="Q524" s="37"/>
      <c r="S524" s="14" t="str">
        <f t="shared" si="32"/>
        <v>WPSDGENRLG0196-1</v>
      </c>
      <c r="T524" s="14" t="s">
        <v>2000</v>
      </c>
      <c r="W524" s="14" t="s">
        <v>1250</v>
      </c>
      <c r="Y524" s="54" t="e">
        <f>MATCH(T524,'Submitted Workpapers'!#REF!,0)</f>
        <v>#REF!</v>
      </c>
      <c r="Z524" s="54">
        <f>MATCH(LEFT(T524,FIND(".",T524,1)-1),'Submitted Workpapers'!$A$13:$A$107,0)</f>
        <v>34</v>
      </c>
      <c r="AA524" s="54" t="str">
        <f>IF(AND(ISNA(Y524),NOT(ISNA(Z524))),INDEX('Submitted Workpapers'!#REF!,Z524),"")</f>
        <v/>
      </c>
      <c r="AB524" s="1" t="b">
        <f t="shared" si="30"/>
        <v>0</v>
      </c>
      <c r="AC524"/>
      <c r="AD524"/>
      <c r="AE524"/>
      <c r="AG524" s="20" t="s">
        <v>1767</v>
      </c>
    </row>
    <row r="525" spans="2:33" x14ac:dyDescent="0.25">
      <c r="B525" s="27" t="s">
        <v>656</v>
      </c>
      <c r="C525" s="27" t="s">
        <v>657</v>
      </c>
      <c r="D525" s="13" t="str">
        <f t="shared" si="31"/>
        <v>Deemed</v>
      </c>
      <c r="E525" s="29" t="s">
        <v>1</v>
      </c>
      <c r="F525" s="30" t="s">
        <v>1227</v>
      </c>
      <c r="J525" s="32">
        <v>16.427</v>
      </c>
      <c r="K525" s="33">
        <v>0</v>
      </c>
      <c r="L525" s="34">
        <v>11</v>
      </c>
      <c r="M525" s="39">
        <v>0.85</v>
      </c>
      <c r="N525" s="36"/>
      <c r="O525" s="37"/>
      <c r="P525" s="37"/>
      <c r="Q525" s="37"/>
      <c r="S525" s="14" t="str">
        <f t="shared" si="32"/>
        <v>WPSDGENRL0081 Rev2</v>
      </c>
      <c r="T525" s="14" t="s">
        <v>1964</v>
      </c>
      <c r="W525" s="14" t="s">
        <v>1250</v>
      </c>
      <c r="Y525" s="54" t="e">
        <f>MATCH(T525,'Submitted Workpapers'!#REF!,0)</f>
        <v>#REF!</v>
      </c>
      <c r="Z525" s="54">
        <f>MATCH(LEFT(T525,FIND(".",T525,1)-1),'Submitted Workpapers'!$A$13:$A$107,0)</f>
        <v>19</v>
      </c>
      <c r="AA525" s="54" t="str">
        <f>IF(AND(ISNA(Y525),NOT(ISNA(Z525))),INDEX('Submitted Workpapers'!#REF!,Z525),"")</f>
        <v/>
      </c>
      <c r="AB525" s="1" t="b">
        <f t="shared" si="30"/>
        <v>0</v>
      </c>
      <c r="AC525"/>
      <c r="AD525"/>
      <c r="AE525"/>
      <c r="AG525" s="20" t="s">
        <v>1768</v>
      </c>
    </row>
    <row r="526" spans="2:33" x14ac:dyDescent="0.25">
      <c r="B526" s="27" t="s">
        <v>658</v>
      </c>
      <c r="C526" s="27" t="s">
        <v>659</v>
      </c>
      <c r="D526" s="13" t="str">
        <f t="shared" si="31"/>
        <v>Deemed</v>
      </c>
      <c r="E526" s="29" t="s">
        <v>1</v>
      </c>
      <c r="F526" s="30" t="s">
        <v>1227</v>
      </c>
      <c r="J526" s="32">
        <v>1.7808000000000002</v>
      </c>
      <c r="K526" s="33">
        <v>-4.6905000000000002E-3</v>
      </c>
      <c r="L526" s="34">
        <v>15</v>
      </c>
      <c r="M526" s="39">
        <v>0.85</v>
      </c>
      <c r="N526" s="36"/>
      <c r="O526" s="37"/>
      <c r="P526" s="37"/>
      <c r="Q526" s="37"/>
      <c r="S526" s="14" t="str">
        <f t="shared" si="32"/>
        <v>WPSDGENRL0081-1</v>
      </c>
      <c r="T526" s="14" t="s">
        <v>2001</v>
      </c>
      <c r="W526" s="14" t="s">
        <v>1250</v>
      </c>
      <c r="Y526" s="54" t="e">
        <f>MATCH(T526,'Submitted Workpapers'!#REF!,0)</f>
        <v>#REF!</v>
      </c>
      <c r="Z526" s="54">
        <f>MATCH(LEFT(T526,FIND(".",T526,1)-1),'Submitted Workpapers'!$A$13:$A$107,0)</f>
        <v>19</v>
      </c>
      <c r="AA526" s="54" t="str">
        <f>IF(AND(ISNA(Y526),NOT(ISNA(Z526))),INDEX('Submitted Workpapers'!#REF!,Z526),"")</f>
        <v/>
      </c>
      <c r="AB526" s="1" t="b">
        <f t="shared" si="30"/>
        <v>0</v>
      </c>
      <c r="AC526"/>
      <c r="AD526"/>
      <c r="AE526"/>
      <c r="AG526" s="20" t="s">
        <v>1769</v>
      </c>
    </row>
    <row r="527" spans="2:33" x14ac:dyDescent="0.25">
      <c r="B527" s="27" t="s">
        <v>660</v>
      </c>
      <c r="C527" s="27" t="s">
        <v>661</v>
      </c>
      <c r="D527" s="13" t="str">
        <f t="shared" si="31"/>
        <v>Deemed</v>
      </c>
      <c r="E527" s="29" t="s">
        <v>1</v>
      </c>
      <c r="F527" s="30" t="s">
        <v>1227</v>
      </c>
      <c r="J527" s="32">
        <v>333</v>
      </c>
      <c r="K527" s="33">
        <v>0</v>
      </c>
      <c r="L527" s="34">
        <v>11</v>
      </c>
      <c r="M527" s="39">
        <v>0.7</v>
      </c>
      <c r="N527" s="36"/>
      <c r="O527" s="37"/>
      <c r="P527" s="37"/>
      <c r="Q527" s="37"/>
      <c r="S527" s="14" t="str">
        <f t="shared" si="32"/>
        <v>WPSDGENRLG0082 Rev1</v>
      </c>
      <c r="T527" s="14" t="s">
        <v>1965</v>
      </c>
      <c r="W527" s="14" t="s">
        <v>1250</v>
      </c>
      <c r="Y527" s="54" t="e">
        <f>MATCH(T527,'Submitted Workpapers'!#REF!,0)</f>
        <v>#REF!</v>
      </c>
      <c r="Z527" s="54">
        <f>MATCH(LEFT(T527,FIND(".",T527,1)-1),'Submitted Workpapers'!$A$13:$A$107,0)</f>
        <v>31</v>
      </c>
      <c r="AA527" s="54" t="str">
        <f>IF(AND(ISNA(Y527),NOT(ISNA(Z527))),INDEX('Submitted Workpapers'!#REF!,Z527),"")</f>
        <v/>
      </c>
      <c r="AB527" s="1" t="b">
        <f t="shared" si="30"/>
        <v>0</v>
      </c>
      <c r="AC527"/>
      <c r="AD527"/>
      <c r="AE527"/>
      <c r="AG527" s="20" t="s">
        <v>1770</v>
      </c>
    </row>
    <row r="528" spans="2:33" x14ac:dyDescent="0.25">
      <c r="B528" s="27" t="s">
        <v>662</v>
      </c>
      <c r="C528" s="27" t="s">
        <v>661</v>
      </c>
      <c r="D528" s="13" t="str">
        <f t="shared" si="31"/>
        <v>Deemed</v>
      </c>
      <c r="E528" s="29" t="s">
        <v>1</v>
      </c>
      <c r="F528" s="30" t="s">
        <v>1227</v>
      </c>
      <c r="J528" s="32">
        <v>577</v>
      </c>
      <c r="K528" s="33">
        <v>0</v>
      </c>
      <c r="L528" s="34">
        <v>11</v>
      </c>
      <c r="M528" s="39">
        <v>0.7</v>
      </c>
      <c r="N528" s="36"/>
      <c r="O528" s="37"/>
      <c r="P528" s="37"/>
      <c r="Q528" s="37"/>
      <c r="S528" s="14" t="str">
        <f t="shared" si="32"/>
        <v>WPSDGENRLG0082 Rev1</v>
      </c>
      <c r="T528" s="14" t="s">
        <v>1965</v>
      </c>
      <c r="W528" s="14" t="s">
        <v>1250</v>
      </c>
      <c r="Y528" s="54" t="e">
        <f>MATCH(T528,'Submitted Workpapers'!#REF!,0)</f>
        <v>#REF!</v>
      </c>
      <c r="Z528" s="54">
        <f>MATCH(LEFT(T528,FIND(".",T528,1)-1),'Submitted Workpapers'!$A$13:$A$107,0)</f>
        <v>31</v>
      </c>
      <c r="AA528" s="54" t="str">
        <f>IF(AND(ISNA(Y528),NOT(ISNA(Z528))),INDEX('Submitted Workpapers'!#REF!,Z528),"")</f>
        <v/>
      </c>
      <c r="AB528" s="1" t="b">
        <f t="shared" si="30"/>
        <v>0</v>
      </c>
      <c r="AC528"/>
      <c r="AD528"/>
      <c r="AE528"/>
      <c r="AG528" s="20" t="s">
        <v>1771</v>
      </c>
    </row>
    <row r="529" spans="2:33" x14ac:dyDescent="0.25">
      <c r="B529" s="27" t="s">
        <v>663</v>
      </c>
      <c r="C529" s="27" t="s">
        <v>556</v>
      </c>
      <c r="D529" s="13" t="str">
        <f t="shared" si="31"/>
        <v>Deemed</v>
      </c>
      <c r="E529" s="29" t="s">
        <v>1</v>
      </c>
      <c r="F529" s="30" t="s">
        <v>1216</v>
      </c>
      <c r="J529" s="32">
        <v>135.3408</v>
      </c>
      <c r="K529" s="33">
        <v>-0.35647800000000002</v>
      </c>
      <c r="L529" s="34">
        <v>15</v>
      </c>
      <c r="M529" s="39">
        <v>0.6</v>
      </c>
      <c r="N529" s="36"/>
      <c r="O529" s="37"/>
      <c r="P529" s="37"/>
      <c r="Q529" s="37"/>
      <c r="S529" s="14" t="str">
        <f t="shared" si="32"/>
        <v>WPSDGENRLG0007-1</v>
      </c>
      <c r="T529" s="14" t="s">
        <v>1988</v>
      </c>
      <c r="W529" s="14" t="s">
        <v>1250</v>
      </c>
      <c r="Y529" s="54" t="e">
        <f>MATCH(T529,'Submitted Workpapers'!#REF!,0)</f>
        <v>#REF!</v>
      </c>
      <c r="Z529" s="54">
        <f>MATCH(LEFT(T529,FIND(".",T529,1)-1),'Submitted Workpapers'!$A$13:$A$107,0)</f>
        <v>25</v>
      </c>
      <c r="AA529" s="54" t="str">
        <f>IF(AND(ISNA(Y529),NOT(ISNA(Z529))),INDEX('Submitted Workpapers'!#REF!,Z529),"")</f>
        <v/>
      </c>
      <c r="AB529" s="1" t="b">
        <f t="shared" si="30"/>
        <v>0</v>
      </c>
      <c r="AC529"/>
      <c r="AD529"/>
      <c r="AE529"/>
      <c r="AG529" s="20" t="s">
        <v>1772</v>
      </c>
    </row>
    <row r="530" spans="2:33" x14ac:dyDescent="0.25">
      <c r="B530" s="27" t="s">
        <v>668</v>
      </c>
      <c r="C530" s="27" t="s">
        <v>525</v>
      </c>
      <c r="D530" s="13" t="str">
        <f t="shared" si="31"/>
        <v>Deemed</v>
      </c>
      <c r="E530" s="29" t="s">
        <v>28</v>
      </c>
      <c r="F530" s="30"/>
      <c r="J530" s="32">
        <v>0</v>
      </c>
      <c r="K530" s="33">
        <v>9.6</v>
      </c>
      <c r="L530" s="34">
        <v>20</v>
      </c>
      <c r="M530" s="39">
        <v>0.6</v>
      </c>
      <c r="N530" s="36"/>
      <c r="O530" s="37"/>
      <c r="P530" s="37"/>
      <c r="Q530" s="37"/>
      <c r="S530" s="14" t="str">
        <f t="shared" si="32"/>
        <v>WPSDGENRWH1202 Rev0</v>
      </c>
      <c r="T530" s="14" t="s">
        <v>1950</v>
      </c>
      <c r="W530" s="14" t="s">
        <v>1250</v>
      </c>
      <c r="Y530" s="54" t="e">
        <f>MATCH(T530,'Submitted Workpapers'!#REF!,0)</f>
        <v>#REF!</v>
      </c>
      <c r="Z530" s="54">
        <f>MATCH(LEFT(T530,FIND(".",T530,1)-1),'Submitted Workpapers'!$A$13:$A$107,0)</f>
        <v>46</v>
      </c>
      <c r="AA530" s="54" t="str">
        <f>IF(AND(ISNA(Y530),NOT(ISNA(Z530))),INDEX('Submitted Workpapers'!#REF!,Z530),"")</f>
        <v/>
      </c>
      <c r="AB530" s="1" t="b">
        <f t="shared" si="30"/>
        <v>0</v>
      </c>
      <c r="AC530"/>
      <c r="AD530"/>
      <c r="AE530"/>
      <c r="AG530" s="20" t="s">
        <v>1773</v>
      </c>
    </row>
    <row r="531" spans="2:33" x14ac:dyDescent="0.25">
      <c r="B531" s="27" t="s">
        <v>669</v>
      </c>
      <c r="C531" s="27" t="s">
        <v>525</v>
      </c>
      <c r="D531" s="13" t="str">
        <f t="shared" si="31"/>
        <v>Deemed</v>
      </c>
      <c r="E531" s="29" t="s">
        <v>28</v>
      </c>
      <c r="F531" s="30"/>
      <c r="J531" s="32">
        <v>0</v>
      </c>
      <c r="K531" s="33">
        <v>63</v>
      </c>
      <c r="L531" s="34">
        <v>20</v>
      </c>
      <c r="M531" s="39">
        <v>0.6</v>
      </c>
      <c r="N531" s="36"/>
      <c r="O531" s="37"/>
      <c r="P531" s="37"/>
      <c r="Q531" s="37"/>
      <c r="S531" s="14" t="str">
        <f t="shared" si="32"/>
        <v>WPSDGENRWH1202 Rev0</v>
      </c>
      <c r="T531" s="14" t="s">
        <v>1950</v>
      </c>
      <c r="W531" s="14" t="s">
        <v>1250</v>
      </c>
      <c r="Y531" s="54" t="e">
        <f>MATCH(T531,'Submitted Workpapers'!#REF!,0)</f>
        <v>#REF!</v>
      </c>
      <c r="Z531" s="54">
        <f>MATCH(LEFT(T531,FIND(".",T531,1)-1),'Submitted Workpapers'!$A$13:$A$107,0)</f>
        <v>46</v>
      </c>
      <c r="AA531" s="54" t="str">
        <f>IF(AND(ISNA(Y531),NOT(ISNA(Z531))),INDEX('Submitted Workpapers'!#REF!,Z531),"")</f>
        <v/>
      </c>
      <c r="AB531" s="1" t="b">
        <f t="shared" si="30"/>
        <v>0</v>
      </c>
      <c r="AC531"/>
      <c r="AD531"/>
      <c r="AE531"/>
      <c r="AG531" s="20" t="s">
        <v>1774</v>
      </c>
    </row>
    <row r="532" spans="2:33" x14ac:dyDescent="0.25">
      <c r="B532" s="27" t="s">
        <v>670</v>
      </c>
      <c r="C532" s="27" t="s">
        <v>671</v>
      </c>
      <c r="D532" s="13" t="str">
        <f t="shared" si="31"/>
        <v>Deemed</v>
      </c>
      <c r="E532" s="29" t="s">
        <v>1</v>
      </c>
      <c r="F532" s="30" t="s">
        <v>1227</v>
      </c>
      <c r="J532" s="32">
        <v>49.862400000000008</v>
      </c>
      <c r="K532" s="33">
        <v>-0.13133400000000001</v>
      </c>
      <c r="L532" s="34">
        <v>15</v>
      </c>
      <c r="M532" s="39">
        <v>0.7</v>
      </c>
      <c r="N532" s="36"/>
      <c r="O532" s="37">
        <v>0.78</v>
      </c>
      <c r="P532" s="37"/>
      <c r="Q532" s="37"/>
      <c r="S532" s="14" t="str">
        <f t="shared" si="32"/>
        <v>WPSDGENRLG0013-7</v>
      </c>
      <c r="T532" s="14" t="s">
        <v>2002</v>
      </c>
      <c r="W532" s="14" t="s">
        <v>1250</v>
      </c>
      <c r="Y532" s="54" t="e">
        <f>MATCH(T532,'Submitted Workpapers'!#REF!,0)</f>
        <v>#REF!</v>
      </c>
      <c r="Z532" s="54">
        <f>MATCH(LEFT(T532,FIND(".",T532,1)-1),'Submitted Workpapers'!$A$13:$A$107,0)</f>
        <v>26</v>
      </c>
      <c r="AA532" s="54" t="str">
        <f>IF(AND(ISNA(Y532),NOT(ISNA(Z532))),INDEX('Submitted Workpapers'!#REF!,Z532),"")</f>
        <v/>
      </c>
      <c r="AB532" s="1" t="b">
        <f t="shared" si="30"/>
        <v>0</v>
      </c>
      <c r="AC532"/>
      <c r="AD532"/>
      <c r="AE532"/>
      <c r="AG532" s="20" t="s">
        <v>1775</v>
      </c>
    </row>
    <row r="533" spans="2:33" x14ac:dyDescent="0.25">
      <c r="B533" s="27" t="s">
        <v>672</v>
      </c>
      <c r="C533" s="27" t="s">
        <v>673</v>
      </c>
      <c r="D533" s="13" t="str">
        <f t="shared" si="31"/>
        <v>Deemed</v>
      </c>
      <c r="E533" s="29" t="s">
        <v>1</v>
      </c>
      <c r="F533" s="30" t="s">
        <v>1227</v>
      </c>
      <c r="J533" s="32">
        <v>53.424000000000007</v>
      </c>
      <c r="K533" s="33">
        <v>-0.14071500000000001</v>
      </c>
      <c r="L533" s="34">
        <v>15</v>
      </c>
      <c r="M533" s="39">
        <v>0.7</v>
      </c>
      <c r="N533" s="36"/>
      <c r="O533" s="37">
        <v>0.78</v>
      </c>
      <c r="P533" s="37"/>
      <c r="Q533" s="37"/>
      <c r="S533" s="14" t="str">
        <f t="shared" si="32"/>
        <v>WPSDGENRLG0013-6</v>
      </c>
      <c r="T533" s="14" t="s">
        <v>2003</v>
      </c>
      <c r="W533" s="14" t="s">
        <v>1250</v>
      </c>
      <c r="Y533" s="54" t="e">
        <f>MATCH(T533,'Submitted Workpapers'!#REF!,0)</f>
        <v>#REF!</v>
      </c>
      <c r="Z533" s="54">
        <f>MATCH(LEFT(T533,FIND(".",T533,1)-1),'Submitted Workpapers'!$A$13:$A$107,0)</f>
        <v>26</v>
      </c>
      <c r="AA533" s="54" t="str">
        <f>IF(AND(ISNA(Y533),NOT(ISNA(Z533))),INDEX('Submitted Workpapers'!#REF!,Z533),"")</f>
        <v/>
      </c>
      <c r="AB533" s="1" t="b">
        <f t="shared" si="30"/>
        <v>0</v>
      </c>
      <c r="AC533"/>
      <c r="AD533"/>
      <c r="AE533"/>
      <c r="AG533" s="20" t="s">
        <v>1776</v>
      </c>
    </row>
    <row r="534" spans="2:33" x14ac:dyDescent="0.25">
      <c r="B534" s="27" t="s">
        <v>674</v>
      </c>
      <c r="C534" s="27" t="s">
        <v>308</v>
      </c>
      <c r="D534" s="13" t="str">
        <f t="shared" si="31"/>
        <v>Deemed</v>
      </c>
      <c r="E534" s="29" t="s">
        <v>1</v>
      </c>
      <c r="F534" s="30" t="s">
        <v>1216</v>
      </c>
      <c r="J534" s="32">
        <v>106.84800000000001</v>
      </c>
      <c r="K534" s="33">
        <v>-0.28143000000000001</v>
      </c>
      <c r="L534" s="34">
        <v>15</v>
      </c>
      <c r="M534" s="39">
        <v>0.77</v>
      </c>
      <c r="N534" s="36"/>
      <c r="O534" s="37"/>
      <c r="P534" s="37"/>
      <c r="Q534" s="37"/>
      <c r="S534" s="14" t="str">
        <f t="shared" si="32"/>
        <v>WPSDGENRLG0022-3</v>
      </c>
      <c r="T534" s="14" t="s">
        <v>2004</v>
      </c>
      <c r="W534" s="14" t="s">
        <v>1250</v>
      </c>
      <c r="Y534" s="54" t="e">
        <f>MATCH(T534,'Submitted Workpapers'!#REF!,0)</f>
        <v>#REF!</v>
      </c>
      <c r="Z534" s="54">
        <f>MATCH(LEFT(T534,FIND(".",T534,1)-1),'Submitted Workpapers'!$A$13:$A$107,0)</f>
        <v>29</v>
      </c>
      <c r="AA534" s="54" t="str">
        <f>IF(AND(ISNA(Y534),NOT(ISNA(Z534))),INDEX('Submitted Workpapers'!#REF!,Z534),"")</f>
        <v/>
      </c>
      <c r="AB534" s="1" t="b">
        <f t="shared" si="30"/>
        <v>0</v>
      </c>
      <c r="AC534"/>
      <c r="AD534"/>
      <c r="AE534"/>
      <c r="AG534" s="20" t="s">
        <v>1777</v>
      </c>
    </row>
    <row r="535" spans="2:33" x14ac:dyDescent="0.25">
      <c r="B535" s="27" t="s">
        <v>675</v>
      </c>
      <c r="C535" s="27" t="s">
        <v>676</v>
      </c>
      <c r="D535" s="13" t="str">
        <f t="shared" si="31"/>
        <v>Deemed</v>
      </c>
      <c r="E535" s="29" t="s">
        <v>1</v>
      </c>
      <c r="F535" s="30"/>
      <c r="J535" s="32">
        <v>0</v>
      </c>
      <c r="K535" s="33">
        <v>43.7</v>
      </c>
      <c r="L535" s="34">
        <v>3</v>
      </c>
      <c r="M535" s="39">
        <v>0.6</v>
      </c>
      <c r="N535" s="36"/>
      <c r="O535" s="37"/>
      <c r="P535" s="37"/>
      <c r="Q535" s="37"/>
      <c r="S535" s="14" t="str">
        <f t="shared" si="32"/>
        <v>WPSDGENRCC0017 Rev0</v>
      </c>
      <c r="T535" s="14" t="s">
        <v>1966</v>
      </c>
      <c r="W535" s="14" t="s">
        <v>1250</v>
      </c>
      <c r="Y535" s="54" t="e">
        <f>MATCH(T535,'Submitted Workpapers'!#REF!,0)</f>
        <v>#REF!</v>
      </c>
      <c r="Z535" s="54">
        <f>MATCH(LEFT(T535,FIND(".",T535,1)-1),'Submitted Workpapers'!$A$13:$A$107,0)</f>
        <v>10</v>
      </c>
      <c r="AA535" s="54" t="str">
        <f>IF(AND(ISNA(Y535),NOT(ISNA(Z535))),INDEX('Submitted Workpapers'!#REF!,Z535),"")</f>
        <v/>
      </c>
      <c r="AB535" s="1" t="b">
        <f t="shared" si="30"/>
        <v>0</v>
      </c>
      <c r="AC535"/>
      <c r="AD535"/>
      <c r="AE535"/>
      <c r="AG535" s="20" t="s">
        <v>1778</v>
      </c>
    </row>
    <row r="536" spans="2:33" x14ac:dyDescent="0.25">
      <c r="B536" s="27" t="s">
        <v>677</v>
      </c>
      <c r="C536" s="27" t="s">
        <v>678</v>
      </c>
      <c r="D536" s="13" t="str">
        <f t="shared" si="31"/>
        <v>Deemed</v>
      </c>
      <c r="E536" s="29" t="s">
        <v>1</v>
      </c>
      <c r="F536" s="30" t="s">
        <v>1216</v>
      </c>
      <c r="J536" s="32">
        <v>290.39561099999997</v>
      </c>
      <c r="K536" s="33">
        <v>-0.89671166400000002</v>
      </c>
      <c r="L536" s="34">
        <v>6.3</v>
      </c>
      <c r="M536" s="39">
        <v>0.85</v>
      </c>
      <c r="N536" s="36"/>
      <c r="O536" s="37"/>
      <c r="P536" s="37"/>
      <c r="Q536" s="37"/>
      <c r="S536" s="14" t="str">
        <f t="shared" si="32"/>
        <v>WPSDGENRLG0106-15</v>
      </c>
      <c r="T536" s="14" t="s">
        <v>2005</v>
      </c>
      <c r="W536" s="14" t="s">
        <v>1250</v>
      </c>
      <c r="Y536" s="54" t="e">
        <f>MATCH(T536,'Submitted Workpapers'!#REF!,0)</f>
        <v>#REF!</v>
      </c>
      <c r="Z536" s="54">
        <f>MATCH(LEFT(T536,FIND(".",T536,1)-1),'Submitted Workpapers'!$A$13:$A$107,0)</f>
        <v>32</v>
      </c>
      <c r="AA536" s="54" t="str">
        <f>IF(AND(ISNA(Y536),NOT(ISNA(Z536))),INDEX('Submitted Workpapers'!#REF!,Z536),"")</f>
        <v/>
      </c>
      <c r="AB536" s="1" t="b">
        <f t="shared" si="30"/>
        <v>0</v>
      </c>
      <c r="AC536"/>
      <c r="AD536"/>
      <c r="AE536"/>
      <c r="AG536" s="20" t="s">
        <v>1779</v>
      </c>
    </row>
    <row r="537" spans="2:33" x14ac:dyDescent="0.25">
      <c r="B537" s="27" t="s">
        <v>679</v>
      </c>
      <c r="C537" s="27" t="s">
        <v>680</v>
      </c>
      <c r="D537" s="13" t="str">
        <f t="shared" si="31"/>
        <v>Deemed</v>
      </c>
      <c r="E537" s="29" t="s">
        <v>1</v>
      </c>
      <c r="F537" s="30" t="s">
        <v>1216</v>
      </c>
      <c r="J537" s="32">
        <v>207.8230571</v>
      </c>
      <c r="K537" s="33">
        <v>-0.64173614300000004</v>
      </c>
      <c r="L537" s="34">
        <v>6.3</v>
      </c>
      <c r="M537" s="39">
        <v>0.85</v>
      </c>
      <c r="N537" s="36"/>
      <c r="O537" s="37"/>
      <c r="P537" s="37"/>
      <c r="Q537" s="37"/>
      <c r="S537" s="14" t="str">
        <f t="shared" si="32"/>
        <v>WPSDGENRLG0106 Rev1</v>
      </c>
      <c r="T537" s="14" t="s">
        <v>1967</v>
      </c>
      <c r="W537" s="14" t="s">
        <v>1250</v>
      </c>
      <c r="Y537" s="54" t="e">
        <f>MATCH(T537,'Submitted Workpapers'!#REF!,0)</f>
        <v>#REF!</v>
      </c>
      <c r="Z537" s="54">
        <f>MATCH(LEFT(T537,FIND(".",T537,1)-1),'Submitted Workpapers'!$A$13:$A$107,0)</f>
        <v>32</v>
      </c>
      <c r="AA537" s="54" t="str">
        <f>IF(AND(ISNA(Y537),NOT(ISNA(Z537))),INDEX('Submitted Workpapers'!#REF!,Z537),"")</f>
        <v/>
      </c>
      <c r="AB537" s="1" t="b">
        <f t="shared" si="30"/>
        <v>0</v>
      </c>
      <c r="AC537"/>
      <c r="AD537"/>
      <c r="AE537"/>
      <c r="AG537" s="20" t="s">
        <v>1780</v>
      </c>
    </row>
    <row r="538" spans="2:33" x14ac:dyDescent="0.25">
      <c r="B538" s="27" t="s">
        <v>681</v>
      </c>
      <c r="C538" s="27" t="s">
        <v>680</v>
      </c>
      <c r="D538" s="13" t="str">
        <f t="shared" si="31"/>
        <v>Deemed</v>
      </c>
      <c r="E538" s="29" t="s">
        <v>1</v>
      </c>
      <c r="F538" s="30" t="s">
        <v>1216</v>
      </c>
      <c r="J538" s="32">
        <v>301.52898900000002</v>
      </c>
      <c r="K538" s="33">
        <v>-0.93109038600000005</v>
      </c>
      <c r="L538" s="34">
        <v>6.3</v>
      </c>
      <c r="M538" s="39">
        <v>0.85</v>
      </c>
      <c r="N538" s="36"/>
      <c r="O538" s="37"/>
      <c r="P538" s="37"/>
      <c r="Q538" s="37"/>
      <c r="S538" s="14" t="str">
        <f t="shared" si="32"/>
        <v>WPSDGENRLG0106 Rev1</v>
      </c>
      <c r="T538" s="14" t="s">
        <v>1967</v>
      </c>
      <c r="W538" s="14" t="s">
        <v>1250</v>
      </c>
      <c r="Y538" s="54" t="e">
        <f>MATCH(T538,'Submitted Workpapers'!#REF!,0)</f>
        <v>#REF!</v>
      </c>
      <c r="Z538" s="54">
        <f>MATCH(LEFT(T538,FIND(".",T538,1)-1),'Submitted Workpapers'!$A$13:$A$107,0)</f>
        <v>32</v>
      </c>
      <c r="AA538" s="54" t="str">
        <f>IF(AND(ISNA(Y538),NOT(ISNA(Z538))),INDEX('Submitted Workpapers'!#REF!,Z538),"")</f>
        <v/>
      </c>
      <c r="AB538" s="1" t="b">
        <f t="shared" si="30"/>
        <v>0</v>
      </c>
      <c r="AC538"/>
      <c r="AD538"/>
      <c r="AE538"/>
      <c r="AG538" s="20" t="s">
        <v>1781</v>
      </c>
    </row>
    <row r="539" spans="2:33" x14ac:dyDescent="0.25">
      <c r="B539" s="27" t="s">
        <v>682</v>
      </c>
      <c r="C539" s="27" t="s">
        <v>680</v>
      </c>
      <c r="D539" s="13" t="str">
        <f t="shared" si="31"/>
        <v>Deemed</v>
      </c>
      <c r="E539" s="29" t="s">
        <v>1</v>
      </c>
      <c r="F539" s="30" t="s">
        <v>1216</v>
      </c>
      <c r="J539" s="32">
        <v>310.34291330000002</v>
      </c>
      <c r="K539" s="33">
        <v>-0.95830687400000003</v>
      </c>
      <c r="L539" s="34">
        <v>6.3</v>
      </c>
      <c r="M539" s="39">
        <v>0.85</v>
      </c>
      <c r="N539" s="36"/>
      <c r="O539" s="37"/>
      <c r="P539" s="37"/>
      <c r="Q539" s="37"/>
      <c r="S539" s="14" t="str">
        <f t="shared" si="32"/>
        <v>WPSDGENRLG0106 Rev1</v>
      </c>
      <c r="T539" s="14" t="s">
        <v>1967</v>
      </c>
      <c r="W539" s="14" t="s">
        <v>1250</v>
      </c>
      <c r="Y539" s="54" t="e">
        <f>MATCH(T539,'Submitted Workpapers'!#REF!,0)</f>
        <v>#REF!</v>
      </c>
      <c r="Z539" s="54">
        <f>MATCH(LEFT(T539,FIND(".",T539,1)-1),'Submitted Workpapers'!$A$13:$A$107,0)</f>
        <v>32</v>
      </c>
      <c r="AA539" s="54" t="str">
        <f>IF(AND(ISNA(Y539),NOT(ISNA(Z539))),INDEX('Submitted Workpapers'!#REF!,Z539),"")</f>
        <v/>
      </c>
      <c r="AB539" s="1" t="b">
        <f t="shared" si="30"/>
        <v>0</v>
      </c>
      <c r="AC539"/>
      <c r="AD539"/>
      <c r="AE539"/>
      <c r="AG539" s="20" t="s">
        <v>1782</v>
      </c>
    </row>
    <row r="540" spans="2:33" x14ac:dyDescent="0.25">
      <c r="B540" s="27" t="s">
        <v>260</v>
      </c>
      <c r="C540" s="27" t="s">
        <v>261</v>
      </c>
      <c r="D540" s="13" t="str">
        <f t="shared" si="31"/>
        <v>Deemed</v>
      </c>
      <c r="E540" s="29" t="s">
        <v>0</v>
      </c>
      <c r="F540" s="30" t="s">
        <v>1206</v>
      </c>
      <c r="G540" s="40"/>
      <c r="H540" s="42"/>
      <c r="I540" s="42"/>
      <c r="J540" s="32">
        <v>1169</v>
      </c>
      <c r="K540" s="33">
        <v>0</v>
      </c>
      <c r="L540" s="34">
        <v>10</v>
      </c>
      <c r="M540" s="39">
        <v>0.55000000000000004</v>
      </c>
      <c r="N540" s="36"/>
      <c r="O540" s="37"/>
      <c r="P540" s="37"/>
      <c r="Q540" s="37"/>
      <c r="S540" s="14" t="str">
        <f t="shared" si="32"/>
        <v>WPSDGEREWP0002 Rev2</v>
      </c>
      <c r="T540" s="14" t="s">
        <v>1968</v>
      </c>
      <c r="W540" s="14" t="s">
        <v>1250</v>
      </c>
      <c r="Y540" s="54" t="e">
        <f>MATCH(T540,'Submitted Workpapers'!#REF!,0)</f>
        <v>#REF!</v>
      </c>
      <c r="Z540" s="54">
        <f>MATCH(LEFT(T540,FIND(".",T540,1)-1),'Submitted Workpapers'!$A$13:$A$107,0)</f>
        <v>68</v>
      </c>
      <c r="AA540" s="54" t="str">
        <f>IF(AND(ISNA(Y540),NOT(ISNA(Z540))),INDEX('Submitted Workpapers'!#REF!,Z540),"")</f>
        <v/>
      </c>
      <c r="AB540" s="1" t="b">
        <f t="shared" si="30"/>
        <v>0</v>
      </c>
      <c r="AC540"/>
      <c r="AD540"/>
      <c r="AE540"/>
      <c r="AG540" s="20" t="s">
        <v>1783</v>
      </c>
    </row>
    <row r="541" spans="2:33" x14ac:dyDescent="0.25">
      <c r="B541" s="27" t="s">
        <v>264</v>
      </c>
      <c r="C541" s="27" t="s">
        <v>265</v>
      </c>
      <c r="D541" s="13" t="str">
        <f t="shared" si="31"/>
        <v>Deemed</v>
      </c>
      <c r="E541" s="29" t="s">
        <v>0</v>
      </c>
      <c r="F541" s="30"/>
      <c r="G541" s="40"/>
      <c r="H541" s="42"/>
      <c r="I541" s="42"/>
      <c r="J541" s="32">
        <v>0</v>
      </c>
      <c r="K541" s="33">
        <v>21.41</v>
      </c>
      <c r="L541" s="34">
        <v>10</v>
      </c>
      <c r="M541" s="39">
        <v>0.55000000000000004</v>
      </c>
      <c r="N541" s="36"/>
      <c r="O541" s="37">
        <v>0.76</v>
      </c>
      <c r="P541" s="37"/>
      <c r="Q541" s="37"/>
      <c r="S541" s="14" t="str">
        <f t="shared" si="32"/>
        <v>WPSDGEREWH1063 Rev3</v>
      </c>
      <c r="T541" s="14" t="s">
        <v>1969</v>
      </c>
      <c r="W541" s="14" t="s">
        <v>1250</v>
      </c>
      <c r="Y541" s="54" t="e">
        <f>MATCH(T541,'Submitted Workpapers'!#REF!,0)</f>
        <v>#REF!</v>
      </c>
      <c r="Z541" s="54">
        <f>MATCH(LEFT(T541,FIND(".",T541,1)-1),'Submitted Workpapers'!$A$13:$A$107,0)</f>
        <v>65</v>
      </c>
      <c r="AA541" s="54" t="str">
        <f>IF(AND(ISNA(Y541),NOT(ISNA(Z541))),INDEX('Submitted Workpapers'!#REF!,Z541),"")</f>
        <v/>
      </c>
      <c r="AB541" s="1" t="b">
        <f t="shared" si="30"/>
        <v>0</v>
      </c>
      <c r="AC541"/>
      <c r="AD541"/>
      <c r="AE541"/>
      <c r="AG541" s="20" t="s">
        <v>1784</v>
      </c>
    </row>
    <row r="542" spans="2:33" x14ac:dyDescent="0.25">
      <c r="B542" s="27" t="s">
        <v>293</v>
      </c>
      <c r="C542" s="27" t="s">
        <v>294</v>
      </c>
      <c r="D542" s="13" t="str">
        <f t="shared" si="31"/>
        <v>Deemed</v>
      </c>
      <c r="E542" s="29" t="s">
        <v>0</v>
      </c>
      <c r="F542" s="30" t="s">
        <v>1210</v>
      </c>
      <c r="G542" s="40"/>
      <c r="H542" s="42"/>
      <c r="I542" s="42"/>
      <c r="J542" s="32">
        <v>78.355200000000011</v>
      </c>
      <c r="K542" s="33">
        <v>-0.20638199999999998</v>
      </c>
      <c r="L542" s="34">
        <v>15</v>
      </c>
      <c r="M542" s="39">
        <v>0.55000000000000004</v>
      </c>
      <c r="N542" s="36"/>
      <c r="O542" s="37">
        <v>0.92</v>
      </c>
      <c r="P542" s="37"/>
      <c r="Q542" s="37"/>
      <c r="S542" s="14" t="str">
        <f t="shared" si="32"/>
        <v>WPSDGENRLG0013-1</v>
      </c>
      <c r="T542" s="14" t="s">
        <v>2006</v>
      </c>
      <c r="W542" s="14" t="s">
        <v>1250</v>
      </c>
      <c r="Y542" s="54" t="e">
        <f>MATCH(T542,'Submitted Workpapers'!#REF!,0)</f>
        <v>#REF!</v>
      </c>
      <c r="Z542" s="54">
        <f>MATCH(LEFT(T542,FIND(".",T542,1)-1),'Submitted Workpapers'!$A$13:$A$107,0)</f>
        <v>26</v>
      </c>
      <c r="AA542" s="54" t="str">
        <f>IF(AND(ISNA(Y542),NOT(ISNA(Z542))),INDEX('Submitted Workpapers'!#REF!,Z542),"")</f>
        <v/>
      </c>
      <c r="AB542" s="1" t="b">
        <f t="shared" si="30"/>
        <v>0</v>
      </c>
      <c r="AC542"/>
      <c r="AD542"/>
      <c r="AE542"/>
      <c r="AG542" s="20" t="s">
        <v>1785</v>
      </c>
    </row>
    <row r="543" spans="2:33" x14ac:dyDescent="0.25">
      <c r="B543" s="27" t="s">
        <v>295</v>
      </c>
      <c r="C543" s="27" t="s">
        <v>296</v>
      </c>
      <c r="D543" s="13" t="str">
        <f t="shared" si="31"/>
        <v>Deemed</v>
      </c>
      <c r="E543" s="29" t="s">
        <v>0</v>
      </c>
      <c r="F543" s="30" t="s">
        <v>1210</v>
      </c>
      <c r="G543" s="40"/>
      <c r="H543" s="42"/>
      <c r="I543" s="42"/>
      <c r="J543" s="32">
        <v>64.108800000000002</v>
      </c>
      <c r="K543" s="33">
        <v>-0.16885800000000001</v>
      </c>
      <c r="L543" s="34">
        <v>15</v>
      </c>
      <c r="M543" s="39">
        <v>0.55000000000000004</v>
      </c>
      <c r="N543" s="36"/>
      <c r="O543" s="37">
        <v>0.92</v>
      </c>
      <c r="P543" s="37"/>
      <c r="Q543" s="37"/>
      <c r="S543" s="14" t="str">
        <f t="shared" si="32"/>
        <v>WPSDGENRLG0013-2</v>
      </c>
      <c r="T543" s="14" t="s">
        <v>2007</v>
      </c>
      <c r="W543" s="14" t="s">
        <v>1250</v>
      </c>
      <c r="Y543" s="54" t="e">
        <f>MATCH(T543,'Submitted Workpapers'!#REF!,0)</f>
        <v>#REF!</v>
      </c>
      <c r="Z543" s="54">
        <f>MATCH(LEFT(T543,FIND(".",T543,1)-1),'Submitted Workpapers'!$A$13:$A$107,0)</f>
        <v>26</v>
      </c>
      <c r="AA543" s="54" t="str">
        <f>IF(AND(ISNA(Y543),NOT(ISNA(Z543))),INDEX('Submitted Workpapers'!#REF!,Z543),"")</f>
        <v/>
      </c>
      <c r="AB543" s="1" t="b">
        <f t="shared" si="30"/>
        <v>0</v>
      </c>
      <c r="AC543"/>
      <c r="AD543"/>
      <c r="AE543"/>
      <c r="AG543" s="20" t="s">
        <v>1786</v>
      </c>
    </row>
    <row r="544" spans="2:33" x14ac:dyDescent="0.25">
      <c r="B544" s="27" t="s">
        <v>297</v>
      </c>
      <c r="C544" s="27" t="s">
        <v>298</v>
      </c>
      <c r="D544" s="13" t="str">
        <f t="shared" si="31"/>
        <v>Deemed</v>
      </c>
      <c r="E544" s="29" t="s">
        <v>0</v>
      </c>
      <c r="F544" s="30" t="s">
        <v>1210</v>
      </c>
      <c r="G544" s="40"/>
      <c r="H544" s="42"/>
      <c r="I544" s="42"/>
      <c r="J544" s="32">
        <v>35.6</v>
      </c>
      <c r="K544" s="33">
        <v>-9.2299999999999993E-2</v>
      </c>
      <c r="L544" s="34">
        <v>15</v>
      </c>
      <c r="M544" s="39">
        <v>0.55000000000000004</v>
      </c>
      <c r="N544" s="36"/>
      <c r="O544" s="37">
        <v>0.92</v>
      </c>
      <c r="P544" s="37"/>
      <c r="Q544" s="37"/>
      <c r="S544" s="14" t="str">
        <f t="shared" si="32"/>
        <v>WPSDGENRLG0013-10</v>
      </c>
      <c r="T544" s="14" t="s">
        <v>2008</v>
      </c>
      <c r="W544" s="14" t="s">
        <v>1250</v>
      </c>
      <c r="Y544" s="54" t="e">
        <f>MATCH(T544,'Submitted Workpapers'!#REF!,0)</f>
        <v>#REF!</v>
      </c>
      <c r="Z544" s="54">
        <f>MATCH(LEFT(T544,FIND(".",T544,1)-1),'Submitted Workpapers'!$A$13:$A$107,0)</f>
        <v>26</v>
      </c>
      <c r="AA544" s="54" t="str">
        <f>IF(AND(ISNA(Y544),NOT(ISNA(Z544))),INDEX('Submitted Workpapers'!#REF!,Z544),"")</f>
        <v/>
      </c>
      <c r="AB544" s="1" t="b">
        <f t="shared" si="30"/>
        <v>0</v>
      </c>
      <c r="AC544"/>
      <c r="AD544"/>
      <c r="AE544"/>
      <c r="AG544" s="20" t="s">
        <v>1787</v>
      </c>
    </row>
    <row r="545" spans="2:33" x14ac:dyDescent="0.25">
      <c r="B545" s="27" t="s">
        <v>299</v>
      </c>
      <c r="C545" s="27" t="s">
        <v>300</v>
      </c>
      <c r="D545" s="13" t="str">
        <f t="shared" si="31"/>
        <v>Deemed</v>
      </c>
      <c r="E545" s="29" t="s">
        <v>0</v>
      </c>
      <c r="F545" s="30" t="s">
        <v>1210</v>
      </c>
      <c r="G545" s="40"/>
      <c r="H545" s="42"/>
      <c r="I545" s="42"/>
      <c r="J545" s="32">
        <v>156.71040000000002</v>
      </c>
      <c r="K545" s="33">
        <v>-0.41276399999999996</v>
      </c>
      <c r="L545" s="34">
        <v>15</v>
      </c>
      <c r="M545" s="39">
        <v>0.55000000000000004</v>
      </c>
      <c r="N545" s="36"/>
      <c r="O545" s="37">
        <v>0.92</v>
      </c>
      <c r="P545" s="37"/>
      <c r="Q545" s="37"/>
      <c r="S545" s="14" t="str">
        <f t="shared" si="32"/>
        <v>WPSDGENRLG0013-8</v>
      </c>
      <c r="T545" s="14" t="s">
        <v>2009</v>
      </c>
      <c r="W545" s="14" t="s">
        <v>1250</v>
      </c>
      <c r="Y545" s="54" t="e">
        <f>MATCH(T545,'Submitted Workpapers'!#REF!,0)</f>
        <v>#REF!</v>
      </c>
      <c r="Z545" s="54">
        <f>MATCH(LEFT(T545,FIND(".",T545,1)-1),'Submitted Workpapers'!$A$13:$A$107,0)</f>
        <v>26</v>
      </c>
      <c r="AA545" s="54" t="str">
        <f>IF(AND(ISNA(Y545),NOT(ISNA(Z545))),INDEX('Submitted Workpapers'!#REF!,Z545),"")</f>
        <v/>
      </c>
      <c r="AB545" s="1" t="b">
        <f t="shared" si="30"/>
        <v>0</v>
      </c>
      <c r="AC545"/>
      <c r="AD545"/>
      <c r="AE545"/>
      <c r="AG545" s="20" t="s">
        <v>1788</v>
      </c>
    </row>
    <row r="546" spans="2:33" x14ac:dyDescent="0.25">
      <c r="B546" s="27" t="s">
        <v>301</v>
      </c>
      <c r="C546" s="27" t="s">
        <v>302</v>
      </c>
      <c r="D546" s="13" t="str">
        <f t="shared" si="31"/>
        <v>Deemed</v>
      </c>
      <c r="E546" s="29" t="s">
        <v>0</v>
      </c>
      <c r="F546" s="30" t="s">
        <v>1210</v>
      </c>
      <c r="G546" s="40"/>
      <c r="H546" s="42"/>
      <c r="I546" s="42"/>
      <c r="J546" s="32">
        <v>128.2176</v>
      </c>
      <c r="K546" s="33">
        <v>-0.33771600000000002</v>
      </c>
      <c r="L546" s="34">
        <v>15</v>
      </c>
      <c r="M546" s="39">
        <v>0.55000000000000004</v>
      </c>
      <c r="N546" s="36"/>
      <c r="O546" s="37">
        <v>0.92</v>
      </c>
      <c r="P546" s="37"/>
      <c r="Q546" s="37"/>
      <c r="S546" s="14" t="str">
        <f t="shared" si="32"/>
        <v>WPSDGENRLG0013-9</v>
      </c>
      <c r="T546" s="14" t="s">
        <v>2010</v>
      </c>
      <c r="W546" s="14" t="s">
        <v>1250</v>
      </c>
      <c r="Y546" s="54" t="e">
        <f>MATCH(T546,'Submitted Workpapers'!#REF!,0)</f>
        <v>#REF!</v>
      </c>
      <c r="Z546" s="54">
        <f>MATCH(LEFT(T546,FIND(".",T546,1)-1),'Submitted Workpapers'!$A$13:$A$107,0)</f>
        <v>26</v>
      </c>
      <c r="AA546" s="54" t="str">
        <f>IF(AND(ISNA(Y546),NOT(ISNA(Z546))),INDEX('Submitted Workpapers'!#REF!,Z546),"")</f>
        <v/>
      </c>
      <c r="AB546" s="1" t="b">
        <f t="shared" si="30"/>
        <v>0</v>
      </c>
      <c r="AC546"/>
      <c r="AD546"/>
      <c r="AE546"/>
      <c r="AG546" s="20" t="s">
        <v>1789</v>
      </c>
    </row>
    <row r="547" spans="2:33" x14ac:dyDescent="0.25">
      <c r="B547" s="27" t="s">
        <v>303</v>
      </c>
      <c r="C547" s="27" t="s">
        <v>304</v>
      </c>
      <c r="D547" s="13" t="str">
        <f t="shared" si="31"/>
        <v>Deemed</v>
      </c>
      <c r="E547" s="29" t="s">
        <v>0</v>
      </c>
      <c r="F547" s="30" t="s">
        <v>1210</v>
      </c>
      <c r="G547" s="40"/>
      <c r="H547" s="42"/>
      <c r="I547" s="42"/>
      <c r="J547" s="32">
        <v>106.84800000000001</v>
      </c>
      <c r="K547" s="33">
        <v>-0.28143000000000001</v>
      </c>
      <c r="L547" s="34">
        <v>2.0964</v>
      </c>
      <c r="M547" s="39">
        <v>0.55000000000000004</v>
      </c>
      <c r="N547" s="36"/>
      <c r="O547" s="37">
        <v>0.92</v>
      </c>
      <c r="P547" s="37"/>
      <c r="Q547" s="37"/>
      <c r="S547" s="14" t="str">
        <f t="shared" si="32"/>
        <v>WPSDGENRLG0013-11</v>
      </c>
      <c r="T547" s="14" t="s">
        <v>2011</v>
      </c>
      <c r="W547" s="14" t="s">
        <v>1250</v>
      </c>
      <c r="Y547" s="54" t="e">
        <f>MATCH(T547,'Submitted Workpapers'!#REF!,0)</f>
        <v>#REF!</v>
      </c>
      <c r="Z547" s="54">
        <f>MATCH(LEFT(T547,FIND(".",T547,1)-1),'Submitted Workpapers'!$A$13:$A$107,0)</f>
        <v>26</v>
      </c>
      <c r="AA547" s="54" t="str">
        <f>IF(AND(ISNA(Y547),NOT(ISNA(Z547))),INDEX('Submitted Workpapers'!#REF!,Z547),"")</f>
        <v/>
      </c>
      <c r="AB547" s="1" t="b">
        <f t="shared" si="30"/>
        <v>0</v>
      </c>
      <c r="AC547"/>
      <c r="AD547"/>
      <c r="AE547"/>
      <c r="AG547" s="20" t="s">
        <v>1790</v>
      </c>
    </row>
    <row r="548" spans="2:33" x14ac:dyDescent="0.25">
      <c r="B548" s="27" t="s">
        <v>305</v>
      </c>
      <c r="C548" s="27" t="s">
        <v>306</v>
      </c>
      <c r="D548" s="13" t="str">
        <f t="shared" si="31"/>
        <v>Deemed</v>
      </c>
      <c r="E548" s="29" t="s">
        <v>0</v>
      </c>
      <c r="F548" s="30" t="s">
        <v>1210</v>
      </c>
      <c r="G548" s="40"/>
      <c r="H548" s="42"/>
      <c r="I548" s="42"/>
      <c r="J548" s="32">
        <v>213.69600000000003</v>
      </c>
      <c r="K548" s="33">
        <v>-0.56286000000000003</v>
      </c>
      <c r="L548" s="34">
        <v>2.0964</v>
      </c>
      <c r="M548" s="39">
        <v>0.55000000000000004</v>
      </c>
      <c r="N548" s="36"/>
      <c r="O548" s="37">
        <v>0.92</v>
      </c>
      <c r="P548" s="37"/>
      <c r="Q548" s="37"/>
      <c r="S548" s="14" t="str">
        <f t="shared" si="32"/>
        <v>WPSDGENRLG0013-13</v>
      </c>
      <c r="T548" s="14" t="s">
        <v>2012</v>
      </c>
      <c r="W548" s="14" t="s">
        <v>1250</v>
      </c>
      <c r="Y548" s="54" t="e">
        <f>MATCH(T548,'Submitted Workpapers'!#REF!,0)</f>
        <v>#REF!</v>
      </c>
      <c r="Z548" s="54">
        <f>MATCH(LEFT(T548,FIND(".",T548,1)-1),'Submitted Workpapers'!$A$13:$A$107,0)</f>
        <v>26</v>
      </c>
      <c r="AA548" s="54" t="str">
        <f>IF(AND(ISNA(Y548),NOT(ISNA(Z548))),INDEX('Submitted Workpapers'!#REF!,Z548),"")</f>
        <v/>
      </c>
      <c r="AB548" s="1" t="b">
        <f t="shared" si="30"/>
        <v>0</v>
      </c>
      <c r="AC548"/>
      <c r="AD548"/>
      <c r="AE548"/>
      <c r="AG548" s="20" t="s">
        <v>1791</v>
      </c>
    </row>
    <row r="549" spans="2:33" x14ac:dyDescent="0.25">
      <c r="B549" s="27" t="s">
        <v>307</v>
      </c>
      <c r="C549" s="27" t="s">
        <v>308</v>
      </c>
      <c r="D549" s="13" t="str">
        <f t="shared" si="31"/>
        <v>Deemed</v>
      </c>
      <c r="E549" s="29" t="s">
        <v>0</v>
      </c>
      <c r="F549" s="30" t="s">
        <v>1210</v>
      </c>
      <c r="G549" s="40"/>
      <c r="H549" s="42"/>
      <c r="I549" s="42"/>
      <c r="J549" s="32">
        <v>106.84800000000001</v>
      </c>
      <c r="K549" s="33">
        <v>-0.28143000000000001</v>
      </c>
      <c r="L549" s="34">
        <v>15</v>
      </c>
      <c r="M549" s="39">
        <v>0.55000000000000004</v>
      </c>
      <c r="N549" s="36"/>
      <c r="O549" s="37">
        <v>0.92</v>
      </c>
      <c r="P549" s="37"/>
      <c r="Q549" s="37"/>
      <c r="S549" s="14" t="str">
        <f t="shared" si="32"/>
        <v>WPSDGENRLG0022-3</v>
      </c>
      <c r="T549" s="14" t="s">
        <v>2004</v>
      </c>
      <c r="W549" s="14" t="s">
        <v>1250</v>
      </c>
      <c r="Y549" s="54" t="e">
        <f>MATCH(T549,'Submitted Workpapers'!#REF!,0)</f>
        <v>#REF!</v>
      </c>
      <c r="Z549" s="54">
        <f>MATCH(LEFT(T549,FIND(".",T549,1)-1),'Submitted Workpapers'!$A$13:$A$107,0)</f>
        <v>29</v>
      </c>
      <c r="AA549" s="54" t="str">
        <f>IF(AND(ISNA(Y549),NOT(ISNA(Z549))),INDEX('Submitted Workpapers'!#REF!,Z549),"")</f>
        <v/>
      </c>
      <c r="AB549" s="1" t="b">
        <f t="shared" si="30"/>
        <v>0</v>
      </c>
      <c r="AC549"/>
      <c r="AD549"/>
      <c r="AE549"/>
      <c r="AG549" s="20" t="s">
        <v>1792</v>
      </c>
    </row>
    <row r="550" spans="2:33" x14ac:dyDescent="0.25">
      <c r="B550" s="27" t="s">
        <v>311</v>
      </c>
      <c r="C550" s="27" t="s">
        <v>312</v>
      </c>
      <c r="D550" s="13" t="str">
        <f t="shared" si="31"/>
        <v>Deemed</v>
      </c>
      <c r="E550" s="29" t="s">
        <v>0</v>
      </c>
      <c r="F550" s="30" t="s">
        <v>1212</v>
      </c>
      <c r="G550" s="40"/>
      <c r="H550" s="42"/>
      <c r="I550" s="42"/>
      <c r="J550" s="32">
        <v>0</v>
      </c>
      <c r="K550" s="33">
        <v>10.4</v>
      </c>
      <c r="L550" s="34">
        <v>10</v>
      </c>
      <c r="M550" s="39">
        <v>0.7</v>
      </c>
      <c r="N550" s="36"/>
      <c r="O550" s="37"/>
      <c r="P550" s="37"/>
      <c r="Q550" s="37"/>
      <c r="S550" s="14" t="str">
        <f t="shared" si="32"/>
        <v>WPSDGEREWH1061A Rev3</v>
      </c>
      <c r="T550" s="14" t="s">
        <v>1952</v>
      </c>
      <c r="W550" s="14" t="s">
        <v>1250</v>
      </c>
      <c r="Y550" s="54" t="e">
        <f>MATCH(T550,'Submitted Workpapers'!#REF!,0)</f>
        <v>#REF!</v>
      </c>
      <c r="Z550" s="54">
        <f>MATCH(LEFT(T550,FIND(".",T550,1)-1),'Submitted Workpapers'!$A$13:$A$107,0)</f>
        <v>64</v>
      </c>
      <c r="AA550" s="54" t="str">
        <f>IF(AND(ISNA(Y550),NOT(ISNA(Z550))),INDEX('Submitted Workpapers'!#REF!,Z550),"")</f>
        <v/>
      </c>
      <c r="AB550" s="1" t="b">
        <f t="shared" si="30"/>
        <v>0</v>
      </c>
      <c r="AC550"/>
      <c r="AD550"/>
      <c r="AE550"/>
      <c r="AG550" s="20" t="s">
        <v>1793</v>
      </c>
    </row>
    <row r="551" spans="2:33" x14ac:dyDescent="0.25">
      <c r="B551" s="27" t="s">
        <v>313</v>
      </c>
      <c r="C551" s="27" t="s">
        <v>314</v>
      </c>
      <c r="D551" s="13" t="str">
        <f t="shared" si="31"/>
        <v>Deemed</v>
      </c>
      <c r="E551" s="29" t="s">
        <v>0</v>
      </c>
      <c r="F551" s="30" t="s">
        <v>1212</v>
      </c>
      <c r="G551" s="40"/>
      <c r="H551" s="42"/>
      <c r="I551" s="42"/>
      <c r="J551" s="32">
        <v>0</v>
      </c>
      <c r="K551" s="33">
        <v>5.3127000000000004</v>
      </c>
      <c r="L551" s="34">
        <v>10</v>
      </c>
      <c r="M551" s="39">
        <v>0.65</v>
      </c>
      <c r="N551" s="36"/>
      <c r="O551" s="37"/>
      <c r="P551" s="37"/>
      <c r="Q551" s="37"/>
      <c r="S551" s="14" t="str">
        <f t="shared" si="32"/>
        <v>WPSDGEREWH1012 Rev0</v>
      </c>
      <c r="T551" s="14" t="s">
        <v>1970</v>
      </c>
      <c r="W551" s="14" t="s">
        <v>1250</v>
      </c>
      <c r="Y551" s="54" t="e">
        <f>MATCH(T551,'Submitted Workpapers'!#REF!,0)</f>
        <v>#REF!</v>
      </c>
      <c r="Z551" s="54">
        <f>MATCH(LEFT(T551,FIND(".",T551,1)-1),'Submitted Workpapers'!$A$13:$A$107,0)</f>
        <v>63</v>
      </c>
      <c r="AA551" s="54" t="str">
        <f>IF(AND(ISNA(Y551),NOT(ISNA(Z551))),INDEX('Submitted Workpapers'!#REF!,Z551),"")</f>
        <v/>
      </c>
      <c r="AB551" s="1" t="b">
        <f t="shared" si="30"/>
        <v>0</v>
      </c>
      <c r="AC551"/>
      <c r="AD551"/>
      <c r="AE551"/>
      <c r="AG551" s="20" t="s">
        <v>1794</v>
      </c>
    </row>
    <row r="552" spans="2:33" x14ac:dyDescent="0.25">
      <c r="B552" s="27" t="s">
        <v>317</v>
      </c>
      <c r="C552" s="27" t="s">
        <v>318</v>
      </c>
      <c r="D552" s="13" t="str">
        <f t="shared" si="31"/>
        <v>Deemed</v>
      </c>
      <c r="E552" s="29" t="s">
        <v>0</v>
      </c>
      <c r="F552" s="30" t="s">
        <v>1210</v>
      </c>
      <c r="G552" s="40"/>
      <c r="H552" s="42"/>
      <c r="I552" s="42"/>
      <c r="J552" s="32">
        <v>128.2176</v>
      </c>
      <c r="K552" s="33">
        <v>-6.7543199999999998E-2</v>
      </c>
      <c r="L552" s="34">
        <v>15</v>
      </c>
      <c r="M552" s="39">
        <v>0.6</v>
      </c>
      <c r="N552" s="36"/>
      <c r="O552" s="37"/>
      <c r="P552" s="37"/>
      <c r="Q552" s="37"/>
      <c r="S552" s="14" t="str">
        <f t="shared" si="32"/>
        <v>WPSDGENRLG0016-4</v>
      </c>
      <c r="T552" s="14" t="s">
        <v>1996</v>
      </c>
      <c r="W552" s="14" t="s">
        <v>1250</v>
      </c>
      <c r="Y552" s="54" t="e">
        <f>MATCH(T552,'Submitted Workpapers'!#REF!,0)</f>
        <v>#REF!</v>
      </c>
      <c r="Z552" s="54">
        <f>MATCH(LEFT(T552,FIND(".",T552,1)-1),'Submitted Workpapers'!$A$13:$A$107,0)</f>
        <v>27</v>
      </c>
      <c r="AA552" s="54" t="str">
        <f>IF(AND(ISNA(Y552),NOT(ISNA(Z552))),INDEX('Submitted Workpapers'!#REF!,Z552),"")</f>
        <v/>
      </c>
      <c r="AB552" s="1" t="b">
        <f t="shared" si="30"/>
        <v>0</v>
      </c>
      <c r="AC552"/>
      <c r="AD552"/>
      <c r="AE552"/>
      <c r="AG552" s="20" t="s">
        <v>1082</v>
      </c>
    </row>
    <row r="553" spans="2:33" x14ac:dyDescent="0.25">
      <c r="B553" s="27" t="s">
        <v>319</v>
      </c>
      <c r="C553" s="27" t="s">
        <v>320</v>
      </c>
      <c r="D553" s="13" t="str">
        <f t="shared" si="31"/>
        <v>Deemed</v>
      </c>
      <c r="E553" s="29" t="s">
        <v>0</v>
      </c>
      <c r="F553" s="30" t="s">
        <v>1212</v>
      </c>
      <c r="G553" s="40"/>
      <c r="H553" s="42"/>
      <c r="I553" s="42"/>
      <c r="J553" s="32">
        <v>-28.7</v>
      </c>
      <c r="K553" s="33">
        <v>10</v>
      </c>
      <c r="L553" s="34">
        <v>11</v>
      </c>
      <c r="M553" s="39">
        <v>0.31</v>
      </c>
      <c r="N553" s="36"/>
      <c r="O553" s="37"/>
      <c r="P553" s="37"/>
      <c r="Q553" s="37"/>
      <c r="S553" s="48" t="str">
        <f t="shared" si="32"/>
        <v>WPSDGEREWH0011 Rev0</v>
      </c>
      <c r="T553" s="14" t="s">
        <v>1971</v>
      </c>
      <c r="V553" s="1" t="b">
        <v>1</v>
      </c>
      <c r="W553" s="14" t="s">
        <v>1250</v>
      </c>
      <c r="Y553" s="54" t="e">
        <f>MATCH(T553,'Submitted Workpapers'!#REF!,0)</f>
        <v>#REF!</v>
      </c>
      <c r="Z553" s="54" t="e">
        <f>MATCH(LEFT(T553,FIND(".",T553,1)-1),'Submitted Workpapers'!$A$13:$A$107,0)</f>
        <v>#N/A</v>
      </c>
      <c r="AA553" s="54" t="str">
        <f>IF(AND(ISNA(Y553),NOT(ISNA(Z553))),INDEX('Submitted Workpapers'!#REF!,Z553),"")</f>
        <v/>
      </c>
      <c r="AB553" s="1" t="b">
        <f t="shared" si="30"/>
        <v>1</v>
      </c>
      <c r="AC553"/>
      <c r="AD553"/>
      <c r="AE553"/>
      <c r="AG553" s="20" t="s">
        <v>1795</v>
      </c>
    </row>
    <row r="554" spans="2:33" x14ac:dyDescent="0.25">
      <c r="B554" s="27" t="s">
        <v>321</v>
      </c>
      <c r="C554" s="27" t="s">
        <v>273</v>
      </c>
      <c r="D554" s="13" t="str">
        <f t="shared" si="31"/>
        <v>Deemed</v>
      </c>
      <c r="E554" s="29" t="s">
        <v>0</v>
      </c>
      <c r="F554" s="30" t="s">
        <v>1211</v>
      </c>
      <c r="G554" s="40"/>
      <c r="H554" s="42"/>
      <c r="I554" s="42"/>
      <c r="J554" s="32">
        <v>60</v>
      </c>
      <c r="K554" s="33">
        <v>0</v>
      </c>
      <c r="L554" s="34">
        <v>15</v>
      </c>
      <c r="M554" s="39">
        <v>0.36</v>
      </c>
      <c r="N554" s="36"/>
      <c r="O554" s="37"/>
      <c r="P554" s="37"/>
      <c r="Q554" s="37"/>
      <c r="S554" s="14" t="str">
        <f t="shared" si="32"/>
        <v>WPSDGEREHC1060 Rev3</v>
      </c>
      <c r="T554" s="14" t="s">
        <v>1972</v>
      </c>
      <c r="W554" s="14" t="s">
        <v>1250</v>
      </c>
      <c r="Y554" s="54" t="e">
        <f>MATCH(T554,'Submitted Workpapers'!#REF!,0)</f>
        <v>#REF!</v>
      </c>
      <c r="Z554" s="54">
        <f>MATCH(LEFT(T554,FIND(".",T554,1)-1),'Submitted Workpapers'!$A$13:$A$107,0)</f>
        <v>53</v>
      </c>
      <c r="AA554" s="54" t="str">
        <f>IF(AND(ISNA(Y554),NOT(ISNA(Z554))),INDEX('Submitted Workpapers'!#REF!,Z554),"")</f>
        <v/>
      </c>
      <c r="AB554" s="1" t="b">
        <f t="shared" si="30"/>
        <v>0</v>
      </c>
      <c r="AC554"/>
      <c r="AD554"/>
      <c r="AE554"/>
      <c r="AG554" s="20" t="s">
        <v>1086</v>
      </c>
    </row>
    <row r="555" spans="2:33" x14ac:dyDescent="0.25">
      <c r="B555" s="27" t="s">
        <v>322</v>
      </c>
      <c r="C555" s="27" t="s">
        <v>323</v>
      </c>
      <c r="D555" s="13" t="str">
        <f t="shared" si="31"/>
        <v>Deemed</v>
      </c>
      <c r="E555" s="29" t="s">
        <v>0</v>
      </c>
      <c r="F555" s="30" t="s">
        <v>1212</v>
      </c>
      <c r="G555" s="40"/>
      <c r="H555" s="42"/>
      <c r="I555" s="42"/>
      <c r="J555" s="32">
        <v>0</v>
      </c>
      <c r="K555" s="33">
        <v>257</v>
      </c>
      <c r="L555" s="34">
        <v>15</v>
      </c>
      <c r="M555" s="39">
        <v>0.55000000000000004</v>
      </c>
      <c r="N555" s="36"/>
      <c r="O555" s="37"/>
      <c r="P555" s="37"/>
      <c r="Q555" s="37"/>
      <c r="S555" s="14" t="str">
        <f t="shared" si="32"/>
        <v>WPSDGENRWH1207 Rev0</v>
      </c>
      <c r="T555" s="14" t="s">
        <v>1949</v>
      </c>
      <c r="W555" s="14" t="s">
        <v>1250</v>
      </c>
      <c r="Y555" s="54" t="e">
        <f>MATCH(T555,'Submitted Workpapers'!#REF!,0)</f>
        <v>#REF!</v>
      </c>
      <c r="Z555" s="54">
        <f>MATCH(LEFT(T555,FIND(".",T555,1)-1),'Submitted Workpapers'!$A$13:$A$107,0)</f>
        <v>50</v>
      </c>
      <c r="AA555" s="54" t="str">
        <f>IF(AND(ISNA(Y555),NOT(ISNA(Z555))),INDEX('Submitted Workpapers'!#REF!,Z555),"")</f>
        <v/>
      </c>
      <c r="AB555" s="1" t="b">
        <f t="shared" ref="AB555:AB618" si="33">OR(ISNA(Z555),ISERR(Z555))</f>
        <v>0</v>
      </c>
      <c r="AC555"/>
      <c r="AD555"/>
      <c r="AE555"/>
      <c r="AG555" s="20" t="s">
        <v>334</v>
      </c>
    </row>
    <row r="556" spans="2:33" x14ac:dyDescent="0.25">
      <c r="B556" s="27" t="s">
        <v>324</v>
      </c>
      <c r="C556" s="27" t="s">
        <v>323</v>
      </c>
      <c r="D556" s="13" t="str">
        <f t="shared" si="31"/>
        <v>Deemed</v>
      </c>
      <c r="E556" s="29" t="s">
        <v>0</v>
      </c>
      <c r="F556" s="30" t="s">
        <v>1212</v>
      </c>
      <c r="G556" s="40"/>
      <c r="H556" s="42"/>
      <c r="I556" s="42"/>
      <c r="J556" s="32">
        <v>0</v>
      </c>
      <c r="K556" s="33">
        <v>1430</v>
      </c>
      <c r="L556" s="34">
        <v>20</v>
      </c>
      <c r="M556" s="39">
        <v>0.55000000000000004</v>
      </c>
      <c r="N556" s="36"/>
      <c r="O556" s="37"/>
      <c r="P556" s="37"/>
      <c r="Q556" s="37"/>
      <c r="S556" s="14" t="str">
        <f t="shared" si="32"/>
        <v>WPSDGENRWH1207 Rev0</v>
      </c>
      <c r="T556" s="14" t="s">
        <v>1949</v>
      </c>
      <c r="W556" s="14" t="s">
        <v>1250</v>
      </c>
      <c r="Y556" s="54" t="e">
        <f>MATCH(T556,'Submitted Workpapers'!#REF!,0)</f>
        <v>#REF!</v>
      </c>
      <c r="Z556" s="54">
        <f>MATCH(LEFT(T556,FIND(".",T556,1)-1),'Submitted Workpapers'!$A$13:$A$107,0)</f>
        <v>50</v>
      </c>
      <c r="AA556" s="54" t="str">
        <f>IF(AND(ISNA(Y556),NOT(ISNA(Z556))),INDEX('Submitted Workpapers'!#REF!,Z556),"")</f>
        <v/>
      </c>
      <c r="AB556" s="1" t="b">
        <f t="shared" si="33"/>
        <v>0</v>
      </c>
      <c r="AC556"/>
      <c r="AD556"/>
      <c r="AE556"/>
      <c r="AG556" s="20" t="s">
        <v>1098</v>
      </c>
    </row>
    <row r="557" spans="2:33" x14ac:dyDescent="0.25">
      <c r="B557" s="27" t="s">
        <v>327</v>
      </c>
      <c r="C557" s="27" t="s">
        <v>328</v>
      </c>
      <c r="D557" s="13" t="str">
        <f t="shared" si="31"/>
        <v>Deemed</v>
      </c>
      <c r="E557" s="29" t="s">
        <v>0</v>
      </c>
      <c r="F557" s="30"/>
      <c r="G557" s="40"/>
      <c r="H557" s="42"/>
      <c r="I557" s="42"/>
      <c r="J557" s="32">
        <v>0</v>
      </c>
      <c r="K557" s="33">
        <v>34</v>
      </c>
      <c r="L557" s="34">
        <v>10</v>
      </c>
      <c r="M557" s="39">
        <v>0.55000000000000004</v>
      </c>
      <c r="N557" s="36"/>
      <c r="O557" s="37"/>
      <c r="P557" s="37"/>
      <c r="Q557" s="37"/>
      <c r="S557" s="14" t="str">
        <f t="shared" si="32"/>
        <v>WPSDGEREHC1064 Rev0</v>
      </c>
      <c r="T557" s="14" t="s">
        <v>1973</v>
      </c>
      <c r="W557" s="14" t="s">
        <v>1250</v>
      </c>
      <c r="Y557" s="54" t="e">
        <f>MATCH(T557,'Submitted Workpapers'!#REF!,0)</f>
        <v>#REF!</v>
      </c>
      <c r="Z557" s="54">
        <f>MATCH(LEFT(T557,FIND(".",T557,1)-1),'Submitted Workpapers'!$A$13:$A$107,0)</f>
        <v>55</v>
      </c>
      <c r="AA557" s="54" t="str">
        <f>IF(AND(ISNA(Y557),NOT(ISNA(Z557))),INDEX('Submitted Workpapers'!#REF!,Z557),"")</f>
        <v/>
      </c>
      <c r="AB557" s="1" t="b">
        <f t="shared" si="33"/>
        <v>0</v>
      </c>
      <c r="AC557"/>
      <c r="AD557"/>
      <c r="AE557"/>
      <c r="AG557" s="20" t="s">
        <v>1796</v>
      </c>
    </row>
    <row r="558" spans="2:33" x14ac:dyDescent="0.25">
      <c r="B558" s="27" t="s">
        <v>329</v>
      </c>
      <c r="C558" s="27" t="s">
        <v>328</v>
      </c>
      <c r="D558" s="13" t="str">
        <f t="shared" si="31"/>
        <v>Deemed</v>
      </c>
      <c r="E558" s="29" t="s">
        <v>0</v>
      </c>
      <c r="F558" s="30"/>
      <c r="G558" s="40"/>
      <c r="H558" s="42"/>
      <c r="I558" s="42"/>
      <c r="J558" s="32">
        <v>0</v>
      </c>
      <c r="K558" s="33">
        <v>34</v>
      </c>
      <c r="L558" s="34">
        <v>10</v>
      </c>
      <c r="M558" s="39">
        <v>0.55000000000000004</v>
      </c>
      <c r="N558" s="36"/>
      <c r="O558" s="37"/>
      <c r="P558" s="37"/>
      <c r="Q558" s="37"/>
      <c r="S558" s="14" t="str">
        <f t="shared" si="32"/>
        <v>WPSDGEREHC1064 Rev0</v>
      </c>
      <c r="T558" s="14" t="s">
        <v>1973</v>
      </c>
      <c r="W558" s="14" t="s">
        <v>1250</v>
      </c>
      <c r="Y558" s="54" t="e">
        <f>MATCH(T558,'Submitted Workpapers'!#REF!,0)</f>
        <v>#REF!</v>
      </c>
      <c r="Z558" s="54">
        <f>MATCH(LEFT(T558,FIND(".",T558,1)-1),'Submitted Workpapers'!$A$13:$A$107,0)</f>
        <v>55</v>
      </c>
      <c r="AA558" s="54" t="str">
        <f>IF(AND(ISNA(Y558),NOT(ISNA(Z558))),INDEX('Submitted Workpapers'!#REF!,Z558),"")</f>
        <v/>
      </c>
      <c r="AB558" s="1" t="b">
        <f t="shared" si="33"/>
        <v>0</v>
      </c>
      <c r="AC558"/>
      <c r="AD558"/>
      <c r="AE558"/>
      <c r="AG558" s="20" t="s">
        <v>1797</v>
      </c>
    </row>
    <row r="559" spans="2:33" x14ac:dyDescent="0.25">
      <c r="B559" s="27" t="s">
        <v>702</v>
      </c>
      <c r="C559" s="27" t="s">
        <v>703</v>
      </c>
      <c r="D559" s="13" t="str">
        <f t="shared" si="31"/>
        <v>Deemed</v>
      </c>
      <c r="E559" s="29" t="s">
        <v>1</v>
      </c>
      <c r="F559" s="30" t="s">
        <v>1217</v>
      </c>
      <c r="J559" s="32">
        <v>82</v>
      </c>
      <c r="K559" s="33">
        <v>0</v>
      </c>
      <c r="L559" s="34">
        <v>3</v>
      </c>
      <c r="M559" s="39">
        <v>0.73</v>
      </c>
      <c r="N559" s="36"/>
      <c r="O559" s="37">
        <v>0.67</v>
      </c>
      <c r="P559" s="37"/>
      <c r="Q559" s="37"/>
      <c r="S559" s="14" t="str">
        <f t="shared" si="32"/>
        <v>WPSDGENRHC1040 Rev0</v>
      </c>
      <c r="T559" s="14" t="s">
        <v>1974</v>
      </c>
      <c r="W559" s="14" t="s">
        <v>1250</v>
      </c>
      <c r="Y559" s="54" t="e">
        <f>MATCH(T559,'Submitted Workpapers'!#REF!,0)</f>
        <v>#REF!</v>
      </c>
      <c r="Z559" s="54">
        <f>MATCH(LEFT(T559,FIND(".",T559,1)-1),'Submitted Workpapers'!$A$13:$A$107,0)</f>
        <v>15</v>
      </c>
      <c r="AA559" s="54" t="str">
        <f>IF(AND(ISNA(Y559),NOT(ISNA(Z559))),INDEX('Submitted Workpapers'!#REF!,Z559),"")</f>
        <v/>
      </c>
      <c r="AB559" s="1" t="b">
        <f t="shared" si="33"/>
        <v>0</v>
      </c>
      <c r="AC559"/>
      <c r="AD559"/>
      <c r="AE559"/>
      <c r="AG559" s="20" t="s">
        <v>1088</v>
      </c>
    </row>
    <row r="560" spans="2:33" x14ac:dyDescent="0.25">
      <c r="B560" s="27" t="s">
        <v>704</v>
      </c>
      <c r="C560" s="27" t="s">
        <v>705</v>
      </c>
      <c r="D560" s="13" t="str">
        <f t="shared" si="31"/>
        <v>Deemed</v>
      </c>
      <c r="E560" s="29" t="s">
        <v>1</v>
      </c>
      <c r="F560" s="30" t="s">
        <v>1217</v>
      </c>
      <c r="J560" s="32">
        <v>484</v>
      </c>
      <c r="K560" s="33">
        <v>0</v>
      </c>
      <c r="L560" s="34">
        <v>11</v>
      </c>
      <c r="M560" s="39">
        <v>0.6</v>
      </c>
      <c r="N560" s="36"/>
      <c r="O560" s="37"/>
      <c r="P560" s="37"/>
      <c r="Q560" s="37"/>
      <c r="S560" s="14" t="str">
        <f t="shared" si="32"/>
        <v>workpaper</v>
      </c>
      <c r="T560" s="14" t="s">
        <v>705</v>
      </c>
      <c r="W560" s="14" t="s">
        <v>1250</v>
      </c>
      <c r="Y560" s="54" t="e">
        <f>MATCH(T560,'Submitted Workpapers'!#REF!,0)</f>
        <v>#REF!</v>
      </c>
      <c r="Z560" s="54" t="e">
        <f>MATCH(LEFT(T560,FIND(".",T560,1)-1),'Submitted Workpapers'!$A$13:$A$107,0)</f>
        <v>#VALUE!</v>
      </c>
      <c r="AA560" s="54" t="str">
        <f>IF(AND(ISNA(Y560),NOT(ISNA(Z560))),INDEX('Submitted Workpapers'!#REF!,Z560),"")</f>
        <v/>
      </c>
      <c r="AB560" s="1" t="b">
        <f t="shared" si="33"/>
        <v>1</v>
      </c>
      <c r="AC560"/>
      <c r="AD560"/>
      <c r="AE560"/>
      <c r="AG560" s="20" t="s">
        <v>336</v>
      </c>
    </row>
    <row r="561" spans="2:33" x14ac:dyDescent="0.25">
      <c r="B561" s="27" t="s">
        <v>706</v>
      </c>
      <c r="C561" s="27" t="s">
        <v>705</v>
      </c>
      <c r="D561" s="13" t="str">
        <f t="shared" si="31"/>
        <v>Deemed</v>
      </c>
      <c r="E561" s="29" t="s">
        <v>1</v>
      </c>
      <c r="F561" s="30" t="s">
        <v>1217</v>
      </c>
      <c r="J561" s="32">
        <v>645</v>
      </c>
      <c r="K561" s="33">
        <v>0</v>
      </c>
      <c r="L561" s="34">
        <v>11</v>
      </c>
      <c r="M561" s="39">
        <v>0.6</v>
      </c>
      <c r="N561" s="36"/>
      <c r="O561" s="37"/>
      <c r="P561" s="37"/>
      <c r="Q561" s="37"/>
      <c r="S561" s="14" t="str">
        <f t="shared" si="32"/>
        <v>workpaper</v>
      </c>
      <c r="T561" s="14" t="s">
        <v>705</v>
      </c>
      <c r="W561" s="14" t="s">
        <v>1250</v>
      </c>
      <c r="Y561" s="54" t="e">
        <f>MATCH(T561,'Submitted Workpapers'!#REF!,0)</f>
        <v>#REF!</v>
      </c>
      <c r="Z561" s="54" t="e">
        <f>MATCH(LEFT(T561,FIND(".",T561,1)-1),'Submitted Workpapers'!$A$13:$A$107,0)</f>
        <v>#VALUE!</v>
      </c>
      <c r="AA561" s="54" t="str">
        <f>IF(AND(ISNA(Y561),NOT(ISNA(Z561))),INDEX('Submitted Workpapers'!#REF!,Z561),"")</f>
        <v/>
      </c>
      <c r="AB561" s="1" t="b">
        <f t="shared" si="33"/>
        <v>1</v>
      </c>
      <c r="AC561"/>
      <c r="AD561"/>
      <c r="AE561"/>
      <c r="AG561" s="20" t="s">
        <v>1100</v>
      </c>
    </row>
    <row r="562" spans="2:33" x14ac:dyDescent="0.25">
      <c r="B562" s="27" t="s">
        <v>707</v>
      </c>
      <c r="C562" s="27" t="s">
        <v>705</v>
      </c>
      <c r="D562" s="13" t="str">
        <f t="shared" si="31"/>
        <v>Deemed</v>
      </c>
      <c r="E562" s="29" t="s">
        <v>1</v>
      </c>
      <c r="F562" s="30" t="s">
        <v>1241</v>
      </c>
      <c r="J562" s="32">
        <v>346</v>
      </c>
      <c r="K562" s="33">
        <v>0</v>
      </c>
      <c r="L562" s="34">
        <v>11</v>
      </c>
      <c r="M562" s="39">
        <v>0.6</v>
      </c>
      <c r="N562" s="36"/>
      <c r="O562" s="37"/>
      <c r="P562" s="37"/>
      <c r="Q562" s="37"/>
      <c r="S562" s="14" t="str">
        <f t="shared" si="32"/>
        <v>workpaper</v>
      </c>
      <c r="T562" s="14" t="s">
        <v>705</v>
      </c>
      <c r="W562" s="14" t="s">
        <v>1250</v>
      </c>
      <c r="Y562" s="54" t="e">
        <f>MATCH(T562,'Submitted Workpapers'!#REF!,0)</f>
        <v>#REF!</v>
      </c>
      <c r="Z562" s="54" t="e">
        <f>MATCH(LEFT(T562,FIND(".",T562,1)-1),'Submitted Workpapers'!$A$13:$A$107,0)</f>
        <v>#VALUE!</v>
      </c>
      <c r="AA562" s="54" t="str">
        <f>IF(AND(ISNA(Y562),NOT(ISNA(Z562))),INDEX('Submitted Workpapers'!#REF!,Z562),"")</f>
        <v/>
      </c>
      <c r="AB562" s="1" t="b">
        <f t="shared" si="33"/>
        <v>1</v>
      </c>
      <c r="AC562"/>
      <c r="AD562"/>
      <c r="AE562"/>
      <c r="AG562" s="20" t="s">
        <v>1798</v>
      </c>
    </row>
    <row r="563" spans="2:33" x14ac:dyDescent="0.25">
      <c r="B563" s="27" t="s">
        <v>708</v>
      </c>
      <c r="C563" s="27" t="s">
        <v>709</v>
      </c>
      <c r="D563" s="13" t="str">
        <f t="shared" si="31"/>
        <v>Deemed</v>
      </c>
      <c r="E563" s="29" t="s">
        <v>1</v>
      </c>
      <c r="F563" s="30" t="s">
        <v>1217</v>
      </c>
      <c r="J563" s="32">
        <v>172</v>
      </c>
      <c r="K563" s="33">
        <v>0</v>
      </c>
      <c r="L563" s="34">
        <v>3</v>
      </c>
      <c r="M563" s="39">
        <v>0.73</v>
      </c>
      <c r="N563" s="36"/>
      <c r="O563" s="37">
        <v>0.67</v>
      </c>
      <c r="P563" s="37"/>
      <c r="Q563" s="37"/>
      <c r="S563" s="14" t="str">
        <f t="shared" si="32"/>
        <v>WPSDGENRHC1020 Rev0</v>
      </c>
      <c r="T563" s="14" t="s">
        <v>1975</v>
      </c>
      <c r="W563" s="14" t="s">
        <v>1250</v>
      </c>
      <c r="Y563" s="54" t="e">
        <f>MATCH(T563,'Submitted Workpapers'!#REF!,0)</f>
        <v>#REF!</v>
      </c>
      <c r="Z563" s="54">
        <f>MATCH(LEFT(T563,FIND(".",T563,1)-1),'Submitted Workpapers'!$A$13:$A$107,0)</f>
        <v>13</v>
      </c>
      <c r="AA563" s="54" t="str">
        <f>IF(AND(ISNA(Y563),NOT(ISNA(Z563))),INDEX('Submitted Workpapers'!#REF!,Z563),"")</f>
        <v/>
      </c>
      <c r="AB563" s="1" t="b">
        <f t="shared" si="33"/>
        <v>0</v>
      </c>
      <c r="AC563"/>
      <c r="AD563"/>
      <c r="AE563"/>
      <c r="AG563" s="20" t="s">
        <v>1799</v>
      </c>
    </row>
    <row r="564" spans="2:33" x14ac:dyDescent="0.25">
      <c r="B564" s="27" t="s">
        <v>712</v>
      </c>
      <c r="C564" s="27" t="s">
        <v>713</v>
      </c>
      <c r="D564" s="13" t="str">
        <f t="shared" si="31"/>
        <v>Deemed</v>
      </c>
      <c r="E564" s="29" t="s">
        <v>1</v>
      </c>
      <c r="F564" s="30" t="s">
        <v>1217</v>
      </c>
      <c r="J564" s="32">
        <v>77</v>
      </c>
      <c r="K564" s="33">
        <v>0</v>
      </c>
      <c r="L564" s="34">
        <v>3</v>
      </c>
      <c r="M564" s="39">
        <v>0.73</v>
      </c>
      <c r="N564" s="36"/>
      <c r="O564" s="37">
        <v>0.67</v>
      </c>
      <c r="P564" s="37"/>
      <c r="Q564" s="37"/>
      <c r="S564" s="14" t="str">
        <f t="shared" si="32"/>
        <v>WPSDGENRHC1010 Rev0</v>
      </c>
      <c r="T564" s="14" t="s">
        <v>1976</v>
      </c>
      <c r="W564" s="14" t="s">
        <v>1250</v>
      </c>
      <c r="Y564" s="54" t="e">
        <f>MATCH(T564,'Submitted Workpapers'!#REF!,0)</f>
        <v>#REF!</v>
      </c>
      <c r="Z564" s="54">
        <f>MATCH(LEFT(T564,FIND(".",T564,1)-1),'Submitted Workpapers'!$A$13:$A$107,0)</f>
        <v>12</v>
      </c>
      <c r="AA564" s="54" t="str">
        <f>IF(AND(ISNA(Y564),NOT(ISNA(Z564))),INDEX('Submitted Workpapers'!#REF!,Z564),"")</f>
        <v/>
      </c>
      <c r="AB564" s="1" t="b">
        <f t="shared" si="33"/>
        <v>0</v>
      </c>
      <c r="AC564"/>
      <c r="AD564"/>
      <c r="AE564"/>
      <c r="AG564" s="20" t="s">
        <v>338</v>
      </c>
    </row>
    <row r="565" spans="2:33" x14ac:dyDescent="0.25">
      <c r="B565" s="27" t="s">
        <v>407</v>
      </c>
      <c r="C565" s="27" t="s">
        <v>408</v>
      </c>
      <c r="D565" s="13" t="str">
        <f t="shared" si="31"/>
        <v>Deemed</v>
      </c>
      <c r="E565" s="29" t="s">
        <v>0</v>
      </c>
      <c r="F565" s="30" t="s">
        <v>1203</v>
      </c>
      <c r="G565" s="40"/>
      <c r="H565" s="42"/>
      <c r="I565" s="42"/>
      <c r="J565" s="32">
        <v>242.3</v>
      </c>
      <c r="K565" s="33">
        <v>-1.5220000000000001E-4</v>
      </c>
      <c r="L565" s="34">
        <v>3</v>
      </c>
      <c r="M565" s="39">
        <v>0.78</v>
      </c>
      <c r="N565" s="36"/>
      <c r="O565" s="37">
        <v>0.89</v>
      </c>
      <c r="P565" s="37"/>
      <c r="Q565" s="37"/>
      <c r="S565" s="14" t="str">
        <f t="shared" si="32"/>
        <v>WPSDGERERN001 Rev0</v>
      </c>
      <c r="T565" s="14" t="s">
        <v>1977</v>
      </c>
      <c r="W565" s="14" t="s">
        <v>1250</v>
      </c>
      <c r="Y565" s="54" t="e">
        <f>MATCH(T565,'Submitted Workpapers'!#REF!,0)</f>
        <v>#REF!</v>
      </c>
      <c r="Z565" s="54">
        <f>MATCH(LEFT(T565,FIND(".",T565,1)-1),'Submitted Workpapers'!$A$13:$A$107,0)</f>
        <v>61</v>
      </c>
      <c r="AA565" s="54" t="str">
        <f>IF(AND(ISNA(Y565),NOT(ISNA(Z565))),INDEX('Submitted Workpapers'!#REF!,Z565),"")</f>
        <v/>
      </c>
      <c r="AB565" s="1" t="b">
        <f t="shared" si="33"/>
        <v>0</v>
      </c>
      <c r="AC565"/>
      <c r="AD565"/>
      <c r="AE565"/>
      <c r="AG565" s="20" t="s">
        <v>1800</v>
      </c>
    </row>
    <row r="566" spans="2:33" x14ac:dyDescent="0.25">
      <c r="B566" s="27" t="s">
        <v>1170</v>
      </c>
      <c r="C566" s="27" t="s">
        <v>314</v>
      </c>
      <c r="D566" s="13" t="str">
        <f t="shared" si="31"/>
        <v>Deemed</v>
      </c>
      <c r="E566" s="29" t="s">
        <v>0</v>
      </c>
      <c r="F566" s="30" t="s">
        <v>1247</v>
      </c>
      <c r="J566" s="32">
        <v>0</v>
      </c>
      <c r="K566" s="33">
        <v>5.5650000000000004</v>
      </c>
      <c r="L566" s="34">
        <v>10</v>
      </c>
      <c r="M566" s="39">
        <v>0.59</v>
      </c>
      <c r="N566" s="36"/>
      <c r="O566" s="37"/>
      <c r="P566" s="37"/>
      <c r="Q566" s="37"/>
      <c r="S566" s="14" t="str">
        <f t="shared" si="32"/>
        <v>WPSDGEREWH1012 Rev0</v>
      </c>
      <c r="T566" s="14" t="s">
        <v>1970</v>
      </c>
      <c r="W566" s="14" t="s">
        <v>1250</v>
      </c>
      <c r="Y566" s="54" t="e">
        <f>MATCH(T566,'Submitted Workpapers'!#REF!,0)</f>
        <v>#REF!</v>
      </c>
      <c r="Z566" s="54">
        <f>MATCH(LEFT(T566,FIND(".",T566,1)-1),'Submitted Workpapers'!$A$13:$A$107,0)</f>
        <v>63</v>
      </c>
      <c r="AA566" s="54" t="str">
        <f>IF(AND(ISNA(Y566),NOT(ISNA(Z566))),INDEX('Submitted Workpapers'!#REF!,Z566),"")</f>
        <v/>
      </c>
      <c r="AB566" s="1" t="b">
        <f t="shared" si="33"/>
        <v>0</v>
      </c>
      <c r="AC566"/>
      <c r="AD566"/>
      <c r="AE566"/>
      <c r="AG566" s="20" t="s">
        <v>1801</v>
      </c>
    </row>
    <row r="567" spans="2:33" x14ac:dyDescent="0.25">
      <c r="B567" s="27" t="s">
        <v>1171</v>
      </c>
      <c r="C567" s="27" t="s">
        <v>312</v>
      </c>
      <c r="D567" s="13" t="str">
        <f t="shared" si="31"/>
        <v>Deemed</v>
      </c>
      <c r="E567" s="29" t="s">
        <v>0</v>
      </c>
      <c r="F567" s="30" t="s">
        <v>1247</v>
      </c>
      <c r="J567" s="32">
        <v>0</v>
      </c>
      <c r="K567" s="33">
        <v>7.42</v>
      </c>
      <c r="L567" s="34">
        <v>10</v>
      </c>
      <c r="M567" s="39">
        <v>0.7</v>
      </c>
      <c r="N567" s="36"/>
      <c r="O567" s="37"/>
      <c r="P567" s="37"/>
      <c r="Q567" s="37"/>
      <c r="S567" s="14" t="str">
        <f t="shared" si="32"/>
        <v>WPSDGEREWH1061A Rev3</v>
      </c>
      <c r="T567" s="14" t="s">
        <v>1952</v>
      </c>
      <c r="W567" s="14" t="s">
        <v>1250</v>
      </c>
      <c r="Y567" s="54" t="e">
        <f>MATCH(T567,'Submitted Workpapers'!#REF!,0)</f>
        <v>#REF!</v>
      </c>
      <c r="Z567" s="54">
        <f>MATCH(LEFT(T567,FIND(".",T567,1)-1),'Submitted Workpapers'!$A$13:$A$107,0)</f>
        <v>64</v>
      </c>
      <c r="AA567" s="54" t="str">
        <f>IF(AND(ISNA(Y567),NOT(ISNA(Z567))),INDEX('Submitted Workpapers'!#REF!,Z567),"")</f>
        <v/>
      </c>
      <c r="AB567" s="1" t="b">
        <f t="shared" si="33"/>
        <v>0</v>
      </c>
      <c r="AC567"/>
      <c r="AD567"/>
      <c r="AE567"/>
      <c r="AG567" s="20" t="s">
        <v>1092</v>
      </c>
    </row>
    <row r="568" spans="2:33" x14ac:dyDescent="0.25">
      <c r="B568" s="27" t="s">
        <v>1193</v>
      </c>
      <c r="C568" s="27" t="s">
        <v>1194</v>
      </c>
      <c r="D568" s="13" t="str">
        <f t="shared" si="31"/>
        <v>Deemed</v>
      </c>
      <c r="E568" s="29" t="s">
        <v>0</v>
      </c>
      <c r="F568" s="30" t="s">
        <v>1216</v>
      </c>
      <c r="J568" s="32">
        <v>213.75899999999999</v>
      </c>
      <c r="K568" s="33">
        <v>0</v>
      </c>
      <c r="L568" s="34">
        <v>8</v>
      </c>
      <c r="M568" s="39">
        <v>0.89</v>
      </c>
      <c r="N568" s="36"/>
      <c r="O568" s="37"/>
      <c r="P568" s="37"/>
      <c r="Q568" s="37"/>
      <c r="S568" s="14" t="str">
        <f t="shared" si="32"/>
        <v>WPSDGENRLG0016.1 Rev2</v>
      </c>
      <c r="T568" s="14" t="s">
        <v>1978</v>
      </c>
      <c r="W568" s="14" t="s">
        <v>1250</v>
      </c>
      <c r="Y568" s="54" t="e">
        <f>MATCH(T568,'Submitted Workpapers'!#REF!,0)</f>
        <v>#REF!</v>
      </c>
      <c r="Z568" s="54">
        <f>MATCH(LEFT(T568,FIND(".",T568,1)-1),'Submitted Workpapers'!$A$13:$A$107,0)</f>
        <v>27</v>
      </c>
      <c r="AA568" s="54" t="str">
        <f>IF(AND(ISNA(Y568),NOT(ISNA(Z568))),INDEX('Submitted Workpapers'!#REF!,Z568),"")</f>
        <v/>
      </c>
      <c r="AB568" s="1" t="b">
        <f t="shared" si="33"/>
        <v>0</v>
      </c>
      <c r="AC568"/>
      <c r="AD568"/>
      <c r="AE568"/>
      <c r="AG568" s="20" t="s">
        <v>1116</v>
      </c>
    </row>
    <row r="569" spans="2:33" x14ac:dyDescent="0.25">
      <c r="B569" s="27" t="s">
        <v>1195</v>
      </c>
      <c r="C569" s="27" t="s">
        <v>1196</v>
      </c>
      <c r="D569" s="13" t="str">
        <f t="shared" si="31"/>
        <v>Deemed</v>
      </c>
      <c r="E569" s="29" t="s">
        <v>1</v>
      </c>
      <c r="F569" s="30" t="s">
        <v>1219</v>
      </c>
      <c r="G569" s="49"/>
      <c r="H569" s="49"/>
      <c r="I569" s="49"/>
      <c r="J569" s="32">
        <v>1612</v>
      </c>
      <c r="K569" s="33">
        <v>0</v>
      </c>
      <c r="L569" s="34">
        <v>5</v>
      </c>
      <c r="M569" s="39">
        <v>0.6</v>
      </c>
      <c r="N569" s="36"/>
      <c r="O569" s="37"/>
      <c r="P569" s="37"/>
      <c r="Q569" s="37"/>
      <c r="S569" s="14" t="str">
        <f t="shared" si="32"/>
        <v>CALC00AVVEN01</v>
      </c>
      <c r="T569" s="14" t="s">
        <v>1196</v>
      </c>
      <c r="W569" s="14" t="s">
        <v>1250</v>
      </c>
      <c r="Y569" s="54" t="e">
        <f>MATCH(T569,'Submitted Workpapers'!#REF!,0)</f>
        <v>#REF!</v>
      </c>
      <c r="Z569" s="54" t="e">
        <f>MATCH(LEFT(T569,FIND(".",T569,1)-1),'Submitted Workpapers'!$A$13:$A$107,0)</f>
        <v>#VALUE!</v>
      </c>
      <c r="AA569" s="54" t="str">
        <f>IF(AND(ISNA(Y569),NOT(ISNA(Z569))),INDEX('Submitted Workpapers'!#REF!,Z569),"")</f>
        <v/>
      </c>
      <c r="AB569" s="1" t="b">
        <f t="shared" si="33"/>
        <v>1</v>
      </c>
      <c r="AC569"/>
      <c r="AD569"/>
      <c r="AE569"/>
      <c r="AG569" s="20" t="s">
        <v>1802</v>
      </c>
    </row>
    <row r="570" spans="2:33" x14ac:dyDescent="0.25">
      <c r="B570" s="27" t="s">
        <v>280</v>
      </c>
      <c r="C570" s="27" t="s">
        <v>281</v>
      </c>
      <c r="D570" s="13" t="str">
        <f t="shared" si="31"/>
        <v>Deemed</v>
      </c>
      <c r="E570" s="29" t="s">
        <v>0</v>
      </c>
      <c r="F570" s="30" t="s">
        <v>1209</v>
      </c>
      <c r="G570" s="40"/>
      <c r="H570" s="42"/>
      <c r="I570" s="42"/>
      <c r="J570" s="32">
        <v>0</v>
      </c>
      <c r="K570" s="33">
        <v>0</v>
      </c>
      <c r="L570" s="34">
        <v>10</v>
      </c>
      <c r="M570" s="39">
        <v>0.55000000000000004</v>
      </c>
      <c r="N570" s="36"/>
      <c r="O570" s="37"/>
      <c r="P570" s="37">
        <v>0.9</v>
      </c>
      <c r="Q570" s="37"/>
      <c r="S570" s="14" t="str">
        <f t="shared" si="32"/>
        <v>WPSDGEREHE0001 Rev3</v>
      </c>
      <c r="T570" s="14" t="s">
        <v>1979</v>
      </c>
      <c r="W570" s="14" t="s">
        <v>1250</v>
      </c>
      <c r="Y570" s="54" t="e">
        <f>MATCH(T570,'Submitted Workpapers'!#REF!,0)</f>
        <v>#REF!</v>
      </c>
      <c r="Z570" s="54">
        <f>MATCH(LEFT(T570,FIND(".",T570,1)-1),'Submitted Workpapers'!$A$13:$A$107,0)</f>
        <v>57</v>
      </c>
      <c r="AA570" s="54" t="str">
        <f>IF(AND(ISNA(Y570),NOT(ISNA(Z570))),INDEX('Submitted Workpapers'!#REF!,Z570),"")</f>
        <v/>
      </c>
      <c r="AB570" s="1" t="b">
        <f t="shared" si="33"/>
        <v>0</v>
      </c>
      <c r="AC570"/>
      <c r="AD570"/>
      <c r="AE570"/>
      <c r="AG570" s="20" t="s">
        <v>1803</v>
      </c>
    </row>
    <row r="571" spans="2:33" x14ac:dyDescent="0.25">
      <c r="B571" s="27" t="s">
        <v>417</v>
      </c>
      <c r="C571" s="27" t="s">
        <v>418</v>
      </c>
      <c r="D571" s="13" t="str">
        <f t="shared" si="31"/>
        <v>Deemed</v>
      </c>
      <c r="E571" s="29" t="s">
        <v>0</v>
      </c>
      <c r="F571" s="30" t="s">
        <v>1205</v>
      </c>
      <c r="G571" s="40"/>
      <c r="H571" s="42"/>
      <c r="I571" s="42"/>
      <c r="J571" s="32">
        <v>2931</v>
      </c>
      <c r="K571" s="33">
        <v>0</v>
      </c>
      <c r="L571" s="34">
        <v>13</v>
      </c>
      <c r="M571" s="39">
        <v>0.55000000000000004</v>
      </c>
      <c r="N571" s="36"/>
      <c r="O571" s="37"/>
      <c r="P571" s="37"/>
      <c r="Q571" s="37"/>
      <c r="S571" s="14" t="str">
        <f t="shared" si="32"/>
        <v>WPSDGEREMI0002 Rev3</v>
      </c>
      <c r="T571" s="14" t="s">
        <v>1980</v>
      </c>
      <c r="W571" s="14" t="s">
        <v>1250</v>
      </c>
      <c r="Y571" s="54" t="e">
        <f>MATCH(T571,'Submitted Workpapers'!#REF!,0)</f>
        <v>#REF!</v>
      </c>
      <c r="Z571" s="54">
        <f>MATCH(LEFT(T571,FIND(".",T571,1)-1),'Submitted Workpapers'!$A$13:$A$107,0)</f>
        <v>60</v>
      </c>
      <c r="AA571" s="54" t="str">
        <f>IF(AND(ISNA(Y571),NOT(ISNA(Z571))),INDEX('Submitted Workpapers'!#REF!,Z571),"")</f>
        <v/>
      </c>
      <c r="AB571" s="1" t="b">
        <f t="shared" si="33"/>
        <v>0</v>
      </c>
      <c r="AC571"/>
      <c r="AD571"/>
      <c r="AE571"/>
      <c r="AG571" s="20" t="s">
        <v>1080</v>
      </c>
    </row>
    <row r="572" spans="2:33" x14ac:dyDescent="0.25">
      <c r="B572" s="27" t="s">
        <v>419</v>
      </c>
      <c r="C572" s="27" t="s">
        <v>418</v>
      </c>
      <c r="D572" s="13" t="str">
        <f t="shared" si="31"/>
        <v>Deemed</v>
      </c>
      <c r="E572" s="29" t="s">
        <v>0</v>
      </c>
      <c r="F572" s="30" t="s">
        <v>1205</v>
      </c>
      <c r="G572" s="40"/>
      <c r="H572" s="42"/>
      <c r="I572" s="42"/>
      <c r="J572" s="32">
        <v>5101.6099999999997</v>
      </c>
      <c r="K572" s="33">
        <v>0</v>
      </c>
      <c r="L572" s="34">
        <v>13</v>
      </c>
      <c r="M572" s="39">
        <v>0.55000000000000004</v>
      </c>
      <c r="N572" s="36"/>
      <c r="O572" s="37"/>
      <c r="P572" s="37"/>
      <c r="Q572" s="37"/>
      <c r="S572" s="14" t="str">
        <f t="shared" si="32"/>
        <v>WPSDGEREMI0002 Rev3</v>
      </c>
      <c r="T572" s="14" t="s">
        <v>1980</v>
      </c>
      <c r="W572" s="14" t="s">
        <v>1250</v>
      </c>
      <c r="Y572" s="54" t="e">
        <f>MATCH(T572,'Submitted Workpapers'!#REF!,0)</f>
        <v>#REF!</v>
      </c>
      <c r="Z572" s="54">
        <f>MATCH(LEFT(T572,FIND(".",T572,1)-1),'Submitted Workpapers'!$A$13:$A$107,0)</f>
        <v>60</v>
      </c>
      <c r="AA572" s="54" t="str">
        <f>IF(AND(ISNA(Y572),NOT(ISNA(Z572))),INDEX('Submitted Workpapers'!#REF!,Z572),"")</f>
        <v/>
      </c>
      <c r="AB572" s="1" t="b">
        <f t="shared" si="33"/>
        <v>0</v>
      </c>
      <c r="AC572"/>
      <c r="AD572"/>
      <c r="AE572"/>
      <c r="AG572" s="20" t="s">
        <v>1804</v>
      </c>
    </row>
    <row r="573" spans="2:33" x14ac:dyDescent="0.25">
      <c r="B573" s="27" t="s">
        <v>420</v>
      </c>
      <c r="C573" s="27" t="s">
        <v>418</v>
      </c>
      <c r="D573" s="13" t="str">
        <f t="shared" si="31"/>
        <v>Deemed</v>
      </c>
      <c r="E573" s="29" t="s">
        <v>0</v>
      </c>
      <c r="F573" s="30" t="s">
        <v>1205</v>
      </c>
      <c r="G573" s="40"/>
      <c r="H573" s="42"/>
      <c r="I573" s="42"/>
      <c r="J573" s="32">
        <v>2785.27</v>
      </c>
      <c r="K573" s="33">
        <v>0</v>
      </c>
      <c r="L573" s="34">
        <v>13</v>
      </c>
      <c r="M573" s="39">
        <v>0.55000000000000004</v>
      </c>
      <c r="N573" s="36"/>
      <c r="O573" s="37"/>
      <c r="P573" s="37"/>
      <c r="Q573" s="37"/>
      <c r="S573" s="14" t="str">
        <f t="shared" si="32"/>
        <v>WPSDGEREMI0002 Rev3</v>
      </c>
      <c r="T573" s="14" t="s">
        <v>1980</v>
      </c>
      <c r="W573" s="14" t="s">
        <v>1250</v>
      </c>
      <c r="Y573" s="54" t="e">
        <f>MATCH(T573,'Submitted Workpapers'!#REF!,0)</f>
        <v>#REF!</v>
      </c>
      <c r="Z573" s="54">
        <f>MATCH(LEFT(T573,FIND(".",T573,1)-1),'Submitted Workpapers'!$A$13:$A$107,0)</f>
        <v>60</v>
      </c>
      <c r="AA573" s="54" t="str">
        <f>IF(AND(ISNA(Y573),NOT(ISNA(Z573))),INDEX('Submitted Workpapers'!#REF!,Z573),"")</f>
        <v/>
      </c>
      <c r="AB573" s="1" t="b">
        <f t="shared" si="33"/>
        <v>0</v>
      </c>
      <c r="AC573"/>
      <c r="AD573"/>
      <c r="AE573"/>
      <c r="AG573" s="20" t="s">
        <v>1162</v>
      </c>
    </row>
    <row r="574" spans="2:33" x14ac:dyDescent="0.25">
      <c r="B574" s="27" t="s">
        <v>421</v>
      </c>
      <c r="C574" s="27" t="s">
        <v>418</v>
      </c>
      <c r="D574" s="13" t="str">
        <f t="shared" si="31"/>
        <v>Deemed</v>
      </c>
      <c r="E574" s="29" t="s">
        <v>0</v>
      </c>
      <c r="F574" s="30" t="s">
        <v>1205</v>
      </c>
      <c r="G574" s="40"/>
      <c r="H574" s="42"/>
      <c r="I574" s="42"/>
      <c r="J574" s="32">
        <v>723.4</v>
      </c>
      <c r="K574" s="33">
        <v>46.83</v>
      </c>
      <c r="L574" s="34">
        <v>11</v>
      </c>
      <c r="M574" s="39">
        <v>0.55000000000000004</v>
      </c>
      <c r="N574" s="36"/>
      <c r="O574" s="37"/>
      <c r="P574" s="37"/>
      <c r="Q574" s="37"/>
      <c r="S574" s="14" t="str">
        <f t="shared" si="32"/>
        <v>WPSDGEREMI0002 Rev3</v>
      </c>
      <c r="T574" s="14" t="s">
        <v>1980</v>
      </c>
      <c r="W574" s="14" t="s">
        <v>1250</v>
      </c>
      <c r="Y574" s="54" t="e">
        <f>MATCH(T574,'Submitted Workpapers'!#REF!,0)</f>
        <v>#REF!</v>
      </c>
      <c r="Z574" s="54">
        <f>MATCH(LEFT(T574,FIND(".",T574,1)-1),'Submitted Workpapers'!$A$13:$A$107,0)</f>
        <v>60</v>
      </c>
      <c r="AA574" s="54" t="str">
        <f>IF(AND(ISNA(Y574),NOT(ISNA(Z574))),INDEX('Submitted Workpapers'!#REF!,Z574),"")</f>
        <v/>
      </c>
      <c r="AB574" s="1" t="b">
        <f t="shared" si="33"/>
        <v>0</v>
      </c>
      <c r="AC574"/>
      <c r="AD574"/>
      <c r="AE574"/>
      <c r="AG574" s="20" t="s">
        <v>1084</v>
      </c>
    </row>
    <row r="575" spans="2:33" x14ac:dyDescent="0.25">
      <c r="B575" s="27" t="s">
        <v>422</v>
      </c>
      <c r="C575" s="27" t="s">
        <v>418</v>
      </c>
      <c r="D575" s="13" t="str">
        <f t="shared" si="31"/>
        <v>Deemed</v>
      </c>
      <c r="E575" s="29" t="s">
        <v>0</v>
      </c>
      <c r="F575" s="30" t="s">
        <v>1205</v>
      </c>
      <c r="G575" s="40"/>
      <c r="H575" s="42"/>
      <c r="I575" s="42"/>
      <c r="J575" s="32">
        <v>633.52</v>
      </c>
      <c r="K575" s="33">
        <v>55.72</v>
      </c>
      <c r="L575" s="34">
        <v>11</v>
      </c>
      <c r="M575" s="39">
        <v>0.55000000000000004</v>
      </c>
      <c r="N575" s="36"/>
      <c r="O575" s="37"/>
      <c r="P575" s="37"/>
      <c r="Q575" s="37"/>
      <c r="S575" s="14" t="str">
        <f t="shared" si="32"/>
        <v>WPSDGEREMI0002 Rev3</v>
      </c>
      <c r="T575" s="14" t="s">
        <v>1980</v>
      </c>
      <c r="W575" s="14" t="s">
        <v>1250</v>
      </c>
      <c r="Y575" s="54" t="e">
        <f>MATCH(T575,'Submitted Workpapers'!#REF!,0)</f>
        <v>#REF!</v>
      </c>
      <c r="Z575" s="54">
        <f>MATCH(LEFT(T575,FIND(".",T575,1)-1),'Submitted Workpapers'!$A$13:$A$107,0)</f>
        <v>60</v>
      </c>
      <c r="AA575" s="54" t="str">
        <f>IF(AND(ISNA(Y575),NOT(ISNA(Z575))),INDEX('Submitted Workpapers'!#REF!,Z575),"")</f>
        <v/>
      </c>
      <c r="AB575" s="1" t="b">
        <f t="shared" si="33"/>
        <v>0</v>
      </c>
      <c r="AC575"/>
      <c r="AD575"/>
      <c r="AE575"/>
      <c r="AG575" s="20" t="s">
        <v>1805</v>
      </c>
    </row>
    <row r="576" spans="2:33" x14ac:dyDescent="0.25">
      <c r="B576" s="27" t="s">
        <v>423</v>
      </c>
      <c r="C576" s="27" t="s">
        <v>418</v>
      </c>
      <c r="D576" s="13" t="str">
        <f t="shared" si="31"/>
        <v>Deemed</v>
      </c>
      <c r="E576" s="29" t="s">
        <v>0</v>
      </c>
      <c r="F576" s="30" t="s">
        <v>1205</v>
      </c>
      <c r="G576" s="40"/>
      <c r="H576" s="42"/>
      <c r="I576" s="42"/>
      <c r="J576" s="32">
        <v>1401.11</v>
      </c>
      <c r="K576" s="33">
        <v>31.55</v>
      </c>
      <c r="L576" s="34">
        <v>11</v>
      </c>
      <c r="M576" s="39">
        <v>0.55000000000000004</v>
      </c>
      <c r="N576" s="36"/>
      <c r="O576" s="37"/>
      <c r="P576" s="37"/>
      <c r="Q576" s="37"/>
      <c r="S576" s="14" t="str">
        <f t="shared" si="32"/>
        <v>WPSDGEREMI0002 Rev3</v>
      </c>
      <c r="T576" s="14" t="s">
        <v>1980</v>
      </c>
      <c r="W576" s="14" t="s">
        <v>1250</v>
      </c>
      <c r="Y576" s="54" t="e">
        <f>MATCH(T576,'Submitted Workpapers'!#REF!,0)</f>
        <v>#REF!</v>
      </c>
      <c r="Z576" s="54">
        <f>MATCH(LEFT(T576,FIND(".",T576,1)-1),'Submitted Workpapers'!$A$13:$A$107,0)</f>
        <v>60</v>
      </c>
      <c r="AA576" s="54" t="str">
        <f>IF(AND(ISNA(Y576),NOT(ISNA(Z576))),INDEX('Submitted Workpapers'!#REF!,Z576),"")</f>
        <v/>
      </c>
      <c r="AB576" s="1" t="b">
        <f t="shared" si="33"/>
        <v>0</v>
      </c>
      <c r="AC576"/>
      <c r="AD576"/>
      <c r="AE576"/>
      <c r="AG576" s="20" t="s">
        <v>1806</v>
      </c>
    </row>
    <row r="577" spans="2:33" x14ac:dyDescent="0.25">
      <c r="B577" s="27" t="s">
        <v>424</v>
      </c>
      <c r="C577" s="27" t="s">
        <v>418</v>
      </c>
      <c r="D577" s="13" t="str">
        <f t="shared" si="31"/>
        <v>Deemed</v>
      </c>
      <c r="E577" s="29" t="s">
        <v>0</v>
      </c>
      <c r="F577" s="30" t="s">
        <v>1205</v>
      </c>
      <c r="G577" s="40"/>
      <c r="H577" s="42"/>
      <c r="I577" s="42"/>
      <c r="J577" s="32">
        <v>1571.46</v>
      </c>
      <c r="K577" s="33">
        <v>0</v>
      </c>
      <c r="L577" s="34">
        <v>13</v>
      </c>
      <c r="M577" s="39">
        <v>0.55000000000000004</v>
      </c>
      <c r="N577" s="36"/>
      <c r="O577" s="37"/>
      <c r="P577" s="37"/>
      <c r="Q577" s="37"/>
      <c r="S577" s="14" t="str">
        <f t="shared" si="32"/>
        <v>WPSDGEREMI0002 Rev3</v>
      </c>
      <c r="T577" s="14" t="s">
        <v>1980</v>
      </c>
      <c r="W577" s="14" t="s">
        <v>1250</v>
      </c>
      <c r="Y577" s="54" t="e">
        <f>MATCH(T577,'Submitted Workpapers'!#REF!,0)</f>
        <v>#REF!</v>
      </c>
      <c r="Z577" s="54">
        <f>MATCH(LEFT(T577,FIND(".",T577,1)-1),'Submitted Workpapers'!$A$13:$A$107,0)</f>
        <v>60</v>
      </c>
      <c r="AA577" s="54" t="str">
        <f>IF(AND(ISNA(Y577),NOT(ISNA(Z577))),INDEX('Submitted Workpapers'!#REF!,Z577),"")</f>
        <v/>
      </c>
      <c r="AB577" s="1" t="b">
        <f t="shared" si="33"/>
        <v>0</v>
      </c>
      <c r="AC577"/>
      <c r="AD577"/>
      <c r="AE577"/>
      <c r="AG577" s="20" t="s">
        <v>1807</v>
      </c>
    </row>
    <row r="578" spans="2:33" x14ac:dyDescent="0.25">
      <c r="B578" s="27" t="s">
        <v>425</v>
      </c>
      <c r="C578" s="27" t="s">
        <v>418</v>
      </c>
      <c r="D578" s="13" t="str">
        <f t="shared" si="31"/>
        <v>Deemed</v>
      </c>
      <c r="E578" s="29" t="s">
        <v>0</v>
      </c>
      <c r="F578" s="30" t="s">
        <v>1205</v>
      </c>
      <c r="G578" s="40"/>
      <c r="H578" s="42"/>
      <c r="I578" s="42"/>
      <c r="J578" s="32">
        <v>433.06</v>
      </c>
      <c r="K578" s="33">
        <v>31.64</v>
      </c>
      <c r="L578" s="34">
        <v>11</v>
      </c>
      <c r="M578" s="39">
        <v>0.55000000000000004</v>
      </c>
      <c r="N578" s="36"/>
      <c r="O578" s="37"/>
      <c r="P578" s="37"/>
      <c r="Q578" s="37"/>
      <c r="S578" s="14" t="str">
        <f t="shared" si="32"/>
        <v>WPSDGEREMI0002 Rev3</v>
      </c>
      <c r="T578" s="14" t="s">
        <v>1980</v>
      </c>
      <c r="W578" s="14" t="s">
        <v>1250</v>
      </c>
      <c r="Y578" s="54" t="e">
        <f>MATCH(T578,'Submitted Workpapers'!#REF!,0)</f>
        <v>#REF!</v>
      </c>
      <c r="Z578" s="54">
        <f>MATCH(LEFT(T578,FIND(".",T578,1)-1),'Submitted Workpapers'!$A$13:$A$107,0)</f>
        <v>60</v>
      </c>
      <c r="AA578" s="54" t="str">
        <f>IF(AND(ISNA(Y578),NOT(ISNA(Z578))),INDEX('Submitted Workpapers'!#REF!,Z578),"")</f>
        <v/>
      </c>
      <c r="AB578" s="1" t="b">
        <f t="shared" si="33"/>
        <v>0</v>
      </c>
      <c r="AC578"/>
      <c r="AD578"/>
      <c r="AE578"/>
      <c r="AG578" s="20" t="s">
        <v>1808</v>
      </c>
    </row>
    <row r="579" spans="2:33" x14ac:dyDescent="0.25">
      <c r="B579" s="27" t="s">
        <v>726</v>
      </c>
      <c r="C579" s="27" t="s">
        <v>645</v>
      </c>
      <c r="D579" s="13" t="str">
        <f t="shared" si="31"/>
        <v>Deemed</v>
      </c>
      <c r="E579" s="29" t="s">
        <v>1</v>
      </c>
      <c r="F579" s="30" t="s">
        <v>1243</v>
      </c>
      <c r="J579" s="32">
        <v>34.69</v>
      </c>
      <c r="K579" s="33">
        <v>0</v>
      </c>
      <c r="L579" s="34">
        <v>11</v>
      </c>
      <c r="M579" s="39">
        <v>0.73</v>
      </c>
      <c r="N579" s="36"/>
      <c r="O579" s="37"/>
      <c r="P579" s="37"/>
      <c r="Q579" s="37"/>
      <c r="S579" s="14" t="str">
        <f t="shared" si="32"/>
        <v>WPSDGENRRN1000 Rev0</v>
      </c>
      <c r="T579" s="14" t="s">
        <v>1962</v>
      </c>
      <c r="W579" s="14" t="s">
        <v>1250</v>
      </c>
      <c r="Y579" s="54" t="e">
        <f>MATCH(T579,'Submitted Workpapers'!#REF!,0)</f>
        <v>#REF!</v>
      </c>
      <c r="Z579" s="54">
        <f>MATCH(LEFT(T579,FIND(".",T579,1)-1),'Submitted Workpapers'!$A$13:$A$107,0)</f>
        <v>39</v>
      </c>
      <c r="AA579" s="54" t="str">
        <f>IF(AND(ISNA(Y579),NOT(ISNA(Z579))),INDEX('Submitted Workpapers'!#REF!,Z579),"")</f>
        <v/>
      </c>
      <c r="AB579" s="1" t="b">
        <f t="shared" si="33"/>
        <v>0</v>
      </c>
      <c r="AC579"/>
      <c r="AD579"/>
      <c r="AE579"/>
      <c r="AG579" s="20" t="s">
        <v>1809</v>
      </c>
    </row>
    <row r="580" spans="2:33" x14ac:dyDescent="0.25">
      <c r="B580" s="27" t="s">
        <v>727</v>
      </c>
      <c r="C580" s="27" t="s">
        <v>709</v>
      </c>
      <c r="D580" s="13" t="str">
        <f t="shared" ref="D580:D643" si="34">IF(OR(J580=1,J580=1000,K580=1,K580=1000),"Custom","Deemed")</f>
        <v>Deemed</v>
      </c>
      <c r="E580" s="29" t="s">
        <v>1</v>
      </c>
      <c r="F580" s="30" t="s">
        <v>1243</v>
      </c>
      <c r="J580" s="32">
        <v>228</v>
      </c>
      <c r="K580" s="33">
        <v>0</v>
      </c>
      <c r="L580" s="34">
        <v>3</v>
      </c>
      <c r="M580" s="39">
        <v>0.73</v>
      </c>
      <c r="N580" s="36"/>
      <c r="O580" s="37"/>
      <c r="P580" s="37"/>
      <c r="Q580" s="37"/>
      <c r="S580" s="14" t="str">
        <f t="shared" ref="S580:S643" si="35">+C580</f>
        <v>WPSDGENRHC1020 Rev0</v>
      </c>
      <c r="T580" s="14" t="s">
        <v>1975</v>
      </c>
      <c r="W580" s="14" t="s">
        <v>1250</v>
      </c>
      <c r="Y580" s="54" t="e">
        <f>MATCH(T580,'Submitted Workpapers'!#REF!,0)</f>
        <v>#REF!</v>
      </c>
      <c r="Z580" s="54">
        <f>MATCH(LEFT(T580,FIND(".",T580,1)-1),'Submitted Workpapers'!$A$13:$A$107,0)</f>
        <v>13</v>
      </c>
      <c r="AA580" s="54" t="str">
        <f>IF(AND(ISNA(Y580),NOT(ISNA(Z580))),INDEX('Submitted Workpapers'!#REF!,Z580),"")</f>
        <v/>
      </c>
      <c r="AB580" s="1" t="b">
        <f t="shared" si="33"/>
        <v>0</v>
      </c>
      <c r="AC580"/>
      <c r="AD580"/>
      <c r="AE580"/>
      <c r="AG580" s="20" t="s">
        <v>1810</v>
      </c>
    </row>
    <row r="581" spans="2:33" x14ac:dyDescent="0.25">
      <c r="B581" s="27" t="s">
        <v>728</v>
      </c>
      <c r="C581" s="27" t="s">
        <v>713</v>
      </c>
      <c r="D581" s="13" t="str">
        <f t="shared" si="34"/>
        <v>Deemed</v>
      </c>
      <c r="E581" s="29" t="s">
        <v>1</v>
      </c>
      <c r="F581" s="30" t="s">
        <v>1243</v>
      </c>
      <c r="J581" s="32">
        <v>77</v>
      </c>
      <c r="K581" s="33">
        <v>0</v>
      </c>
      <c r="L581" s="34">
        <v>3</v>
      </c>
      <c r="M581" s="39">
        <v>0.73</v>
      </c>
      <c r="N581" s="36"/>
      <c r="O581" s="37"/>
      <c r="P581" s="37"/>
      <c r="Q581" s="37"/>
      <c r="S581" s="14" t="str">
        <f t="shared" si="35"/>
        <v>WPSDGENRHC1010 Rev0</v>
      </c>
      <c r="T581" s="14" t="s">
        <v>1976</v>
      </c>
      <c r="W581" s="14" t="s">
        <v>1250</v>
      </c>
      <c r="Y581" s="54" t="e">
        <f>MATCH(T581,'Submitted Workpapers'!#REF!,0)</f>
        <v>#REF!</v>
      </c>
      <c r="Z581" s="54">
        <f>MATCH(LEFT(T581,FIND(".",T581,1)-1),'Submitted Workpapers'!$A$13:$A$107,0)</f>
        <v>12</v>
      </c>
      <c r="AA581" s="54" t="str">
        <f>IF(AND(ISNA(Y581),NOT(ISNA(Z581))),INDEX('Submitted Workpapers'!#REF!,Z581),"")</f>
        <v/>
      </c>
      <c r="AB581" s="1" t="b">
        <f t="shared" si="33"/>
        <v>0</v>
      </c>
      <c r="AC581"/>
      <c r="AD581"/>
      <c r="AE581"/>
      <c r="AG581" s="20" t="s">
        <v>1811</v>
      </c>
    </row>
    <row r="582" spans="2:33" x14ac:dyDescent="0.25">
      <c r="B582" s="27" t="s">
        <v>729</v>
      </c>
      <c r="C582" s="27" t="s">
        <v>709</v>
      </c>
      <c r="D582" s="13" t="str">
        <f t="shared" si="34"/>
        <v>Deemed</v>
      </c>
      <c r="E582" s="29" t="s">
        <v>1</v>
      </c>
      <c r="F582" s="30" t="s">
        <v>1243</v>
      </c>
      <c r="J582" s="32">
        <v>157.5</v>
      </c>
      <c r="K582" s="33">
        <v>0</v>
      </c>
      <c r="L582" s="34">
        <v>3</v>
      </c>
      <c r="M582" s="39">
        <v>0.73</v>
      </c>
      <c r="N582" s="36"/>
      <c r="O582" s="37"/>
      <c r="P582" s="37"/>
      <c r="Q582" s="37"/>
      <c r="S582" s="14" t="str">
        <f t="shared" si="35"/>
        <v>WPSDGENRHC1020 Rev0</v>
      </c>
      <c r="T582" s="14" t="s">
        <v>1975</v>
      </c>
      <c r="W582" s="14" t="s">
        <v>1250</v>
      </c>
      <c r="Y582" s="54" t="e">
        <f>MATCH(T582,'Submitted Workpapers'!#REF!,0)</f>
        <v>#REF!</v>
      </c>
      <c r="Z582" s="54">
        <f>MATCH(LEFT(T582,FIND(".",T582,1)-1),'Submitted Workpapers'!$A$13:$A$107,0)</f>
        <v>13</v>
      </c>
      <c r="AA582" s="54" t="str">
        <f>IF(AND(ISNA(Y582),NOT(ISNA(Z582))),INDEX('Submitted Workpapers'!#REF!,Z582),"")</f>
        <v/>
      </c>
      <c r="AB582" s="1" t="b">
        <f t="shared" si="33"/>
        <v>0</v>
      </c>
      <c r="AC582"/>
      <c r="AD582"/>
      <c r="AE582"/>
      <c r="AG582" s="20" t="s">
        <v>1812</v>
      </c>
    </row>
    <row r="583" spans="2:33" x14ac:dyDescent="0.25">
      <c r="B583" s="27" t="s">
        <v>730</v>
      </c>
      <c r="C583" s="27" t="s">
        <v>713</v>
      </c>
      <c r="D583" s="13" t="str">
        <f t="shared" si="34"/>
        <v>Deemed</v>
      </c>
      <c r="E583" s="29" t="s">
        <v>1</v>
      </c>
      <c r="F583" s="30" t="s">
        <v>1243</v>
      </c>
      <c r="J583" s="32">
        <v>60.5</v>
      </c>
      <c r="K583" s="33">
        <v>0</v>
      </c>
      <c r="L583" s="34">
        <v>3</v>
      </c>
      <c r="M583" s="39">
        <v>0.73</v>
      </c>
      <c r="N583" s="36"/>
      <c r="O583" s="37">
        <v>0.67</v>
      </c>
      <c r="P583" s="37"/>
      <c r="Q583" s="37"/>
      <c r="S583" s="14" t="str">
        <f t="shared" si="35"/>
        <v>WPSDGENRHC1010 Rev0</v>
      </c>
      <c r="T583" s="14" t="s">
        <v>1976</v>
      </c>
      <c r="W583" s="14" t="s">
        <v>1250</v>
      </c>
      <c r="Y583" s="54" t="e">
        <f>MATCH(T583,'Submitted Workpapers'!#REF!,0)</f>
        <v>#REF!</v>
      </c>
      <c r="Z583" s="54">
        <f>MATCH(LEFT(T583,FIND(".",T583,1)-1),'Submitted Workpapers'!$A$13:$A$107,0)</f>
        <v>12</v>
      </c>
      <c r="AA583" s="54" t="str">
        <f>IF(AND(ISNA(Y583),NOT(ISNA(Z583))),INDEX('Submitted Workpapers'!#REF!,Z583),"")</f>
        <v/>
      </c>
      <c r="AB583" s="1" t="b">
        <f t="shared" si="33"/>
        <v>0</v>
      </c>
      <c r="AC583"/>
      <c r="AD583"/>
      <c r="AE583"/>
      <c r="AG583" s="20" t="s">
        <v>1813</v>
      </c>
    </row>
    <row r="584" spans="2:33" x14ac:dyDescent="0.25">
      <c r="B584" s="27" t="s">
        <v>733</v>
      </c>
      <c r="C584" s="27" t="s">
        <v>734</v>
      </c>
      <c r="D584" s="13" t="str">
        <f t="shared" si="34"/>
        <v>Deemed</v>
      </c>
      <c r="E584" s="29" t="s">
        <v>1</v>
      </c>
      <c r="F584" s="30" t="s">
        <v>1243</v>
      </c>
      <c r="J584" s="32">
        <v>61.49</v>
      </c>
      <c r="K584" s="33">
        <v>0</v>
      </c>
      <c r="L584" s="34">
        <v>1</v>
      </c>
      <c r="M584" s="39">
        <v>0.85</v>
      </c>
      <c r="N584" s="36"/>
      <c r="O584" s="37"/>
      <c r="P584" s="37"/>
      <c r="Q584" s="37"/>
      <c r="S584" s="14" t="str">
        <f t="shared" si="35"/>
        <v>WPSDGENRHC1030 Rev0</v>
      </c>
      <c r="T584" s="14" t="s">
        <v>1981</v>
      </c>
      <c r="W584" s="14" t="s">
        <v>1250</v>
      </c>
      <c r="Y584" s="54" t="e">
        <f>MATCH(T584,'Submitted Workpapers'!#REF!,0)</f>
        <v>#REF!</v>
      </c>
      <c r="Z584" s="54">
        <f>MATCH(LEFT(T584,FIND(".",T584,1)-1),'Submitted Workpapers'!$A$13:$A$107,0)</f>
        <v>14</v>
      </c>
      <c r="AA584" s="54" t="str">
        <f>IF(AND(ISNA(Y584),NOT(ISNA(Z584))),INDEX('Submitted Workpapers'!#REF!,Z584),"")</f>
        <v/>
      </c>
      <c r="AB584" s="1" t="b">
        <f t="shared" si="33"/>
        <v>0</v>
      </c>
      <c r="AC584"/>
      <c r="AD584"/>
      <c r="AE584"/>
      <c r="AG584" s="20" t="s">
        <v>1814</v>
      </c>
    </row>
    <row r="585" spans="2:33" x14ac:dyDescent="0.25">
      <c r="B585" s="27" t="s">
        <v>735</v>
      </c>
      <c r="C585" s="27" t="s">
        <v>736</v>
      </c>
      <c r="D585" s="13" t="str">
        <f t="shared" si="34"/>
        <v>Deemed</v>
      </c>
      <c r="E585" s="29" t="s">
        <v>1</v>
      </c>
      <c r="F585" s="30" t="s">
        <v>1245</v>
      </c>
      <c r="J585" s="32">
        <v>46.47</v>
      </c>
      <c r="K585" s="33">
        <v>0</v>
      </c>
      <c r="L585" s="34">
        <v>13</v>
      </c>
      <c r="M585" s="39">
        <v>0.85</v>
      </c>
      <c r="N585" s="36"/>
      <c r="O585" s="37"/>
      <c r="P585" s="37"/>
      <c r="Q585" s="37"/>
      <c r="S585" s="14" t="str">
        <f t="shared" si="35"/>
        <v>WPSDGENRWH1200 Rev0</v>
      </c>
      <c r="T585" s="14" t="s">
        <v>1982</v>
      </c>
      <c r="W585" s="14" t="s">
        <v>1250</v>
      </c>
      <c r="Y585" s="54" t="e">
        <f>MATCH(T585,'Submitted Workpapers'!#REF!,0)</f>
        <v>#REF!</v>
      </c>
      <c r="Z585" s="54">
        <f>MATCH(LEFT(T585,FIND(".",T585,1)-1),'Submitted Workpapers'!$A$13:$A$107,0)</f>
        <v>44</v>
      </c>
      <c r="AA585" s="54" t="str">
        <f>IF(AND(ISNA(Y585),NOT(ISNA(Z585))),INDEX('Submitted Workpapers'!#REF!,Z585),"")</f>
        <v/>
      </c>
      <c r="AB585" s="1" t="b">
        <f t="shared" si="33"/>
        <v>0</v>
      </c>
      <c r="AC585"/>
      <c r="AD585"/>
      <c r="AE585"/>
      <c r="AG585" s="20" t="s">
        <v>1815</v>
      </c>
    </row>
    <row r="586" spans="2:33" x14ac:dyDescent="0.25">
      <c r="B586" s="27" t="s">
        <v>738</v>
      </c>
      <c r="C586" s="27" t="s">
        <v>739</v>
      </c>
      <c r="D586" s="13" t="str">
        <f t="shared" si="34"/>
        <v>Deemed</v>
      </c>
      <c r="E586" s="29" t="s">
        <v>1</v>
      </c>
      <c r="F586" s="30"/>
      <c r="J586" s="32">
        <v>0</v>
      </c>
      <c r="K586" s="33">
        <v>1534</v>
      </c>
      <c r="L586" s="34">
        <v>5</v>
      </c>
      <c r="M586" s="39">
        <v>0.85</v>
      </c>
      <c r="N586" s="36"/>
      <c r="O586" s="37"/>
      <c r="P586" s="37"/>
      <c r="Q586" s="37"/>
      <c r="S586" s="14" t="str">
        <f t="shared" si="35"/>
        <v>WPSDGENRWH1100 Rev0</v>
      </c>
      <c r="T586" s="14" t="s">
        <v>1983</v>
      </c>
      <c r="W586" s="14" t="s">
        <v>1250</v>
      </c>
      <c r="Y586" s="54" t="e">
        <f>MATCH(T586,'Submitted Workpapers'!#REF!,0)</f>
        <v>#REF!</v>
      </c>
      <c r="Z586" s="54">
        <f>MATCH(LEFT(T586,FIND(".",T586,1)-1),'Submitted Workpapers'!$A$13:$A$107,0)</f>
        <v>43</v>
      </c>
      <c r="AA586" s="54" t="str">
        <f>IF(AND(ISNA(Y586),NOT(ISNA(Z586))),INDEX('Submitted Workpapers'!#REF!,Z586),"")</f>
        <v/>
      </c>
      <c r="AB586" s="1" t="b">
        <f t="shared" si="33"/>
        <v>0</v>
      </c>
      <c r="AC586"/>
      <c r="AD586"/>
      <c r="AE586"/>
      <c r="AG586" s="20" t="s">
        <v>1816</v>
      </c>
    </row>
    <row r="587" spans="2:33" x14ac:dyDescent="0.25">
      <c r="B587" s="27" t="s">
        <v>740</v>
      </c>
      <c r="C587" s="27" t="s">
        <v>312</v>
      </c>
      <c r="D587" s="13" t="str">
        <f t="shared" si="34"/>
        <v>Deemed</v>
      </c>
      <c r="E587" s="29" t="s">
        <v>0</v>
      </c>
      <c r="F587" s="30"/>
      <c r="J587" s="32">
        <v>0</v>
      </c>
      <c r="K587" s="33">
        <v>15</v>
      </c>
      <c r="L587" s="34">
        <v>10</v>
      </c>
      <c r="M587" s="39">
        <v>0.85</v>
      </c>
      <c r="N587" s="36"/>
      <c r="O587" s="37"/>
      <c r="P587" s="37"/>
      <c r="Q587" s="37"/>
      <c r="S587" s="14" t="str">
        <f t="shared" si="35"/>
        <v>WPSDGEREWH1061A Rev3</v>
      </c>
      <c r="T587" s="14" t="s">
        <v>1952</v>
      </c>
      <c r="W587" s="14" t="s">
        <v>1250</v>
      </c>
      <c r="Y587" s="54" t="e">
        <f>MATCH(T587,'Submitted Workpapers'!#REF!,0)</f>
        <v>#REF!</v>
      </c>
      <c r="Z587" s="54">
        <f>MATCH(LEFT(T587,FIND(".",T587,1)-1),'Submitted Workpapers'!$A$13:$A$107,0)</f>
        <v>64</v>
      </c>
      <c r="AA587" s="54" t="str">
        <f>IF(AND(ISNA(Y587),NOT(ISNA(Z587))),INDEX('Submitted Workpapers'!#REF!,Z587),"")</f>
        <v/>
      </c>
      <c r="AB587" s="1" t="b">
        <f t="shared" si="33"/>
        <v>0</v>
      </c>
      <c r="AC587"/>
      <c r="AD587"/>
      <c r="AE587"/>
      <c r="AG587" s="20" t="s">
        <v>1817</v>
      </c>
    </row>
    <row r="588" spans="2:33" x14ac:dyDescent="0.25">
      <c r="B588" s="27" t="s">
        <v>741</v>
      </c>
      <c r="C588" s="27" t="s">
        <v>314</v>
      </c>
      <c r="D588" s="13" t="str">
        <f t="shared" si="34"/>
        <v>Deemed</v>
      </c>
      <c r="E588" s="29" t="s">
        <v>0</v>
      </c>
      <c r="F588" s="30"/>
      <c r="J588" s="32">
        <v>0</v>
      </c>
      <c r="K588" s="33">
        <v>6</v>
      </c>
      <c r="L588" s="34">
        <v>10</v>
      </c>
      <c r="M588" s="39">
        <v>0.85</v>
      </c>
      <c r="N588" s="36"/>
      <c r="O588" s="37"/>
      <c r="P588" s="37"/>
      <c r="Q588" s="37"/>
      <c r="S588" s="14" t="str">
        <f t="shared" si="35"/>
        <v>WPSDGEREWH1012 Rev0</v>
      </c>
      <c r="T588" s="14" t="s">
        <v>1970</v>
      </c>
      <c r="W588" s="14" t="s">
        <v>1250</v>
      </c>
      <c r="Y588" s="54" t="e">
        <f>MATCH(T588,'Submitted Workpapers'!#REF!,0)</f>
        <v>#REF!</v>
      </c>
      <c r="Z588" s="54">
        <f>MATCH(LEFT(T588,FIND(".",T588,1)-1),'Submitted Workpapers'!$A$13:$A$107,0)</f>
        <v>63</v>
      </c>
      <c r="AA588" s="54" t="str">
        <f>IF(AND(ISNA(Y588),NOT(ISNA(Z588))),INDEX('Submitted Workpapers'!#REF!,Z588),"")</f>
        <v/>
      </c>
      <c r="AB588" s="1" t="b">
        <f t="shared" si="33"/>
        <v>0</v>
      </c>
      <c r="AC588"/>
      <c r="AD588"/>
      <c r="AE588"/>
      <c r="AG588" s="20" t="s">
        <v>1818</v>
      </c>
    </row>
    <row r="589" spans="2:33" x14ac:dyDescent="0.25">
      <c r="B589" s="27" t="s">
        <v>742</v>
      </c>
      <c r="C589" s="27" t="s">
        <v>709</v>
      </c>
      <c r="D589" s="13" t="str">
        <f t="shared" si="34"/>
        <v>Deemed</v>
      </c>
      <c r="E589" s="29" t="s">
        <v>1</v>
      </c>
      <c r="F589" s="30" t="s">
        <v>1246</v>
      </c>
      <c r="J589" s="32">
        <v>44.38</v>
      </c>
      <c r="K589" s="33">
        <v>0</v>
      </c>
      <c r="L589" s="34">
        <v>3</v>
      </c>
      <c r="M589" s="39">
        <v>0.73</v>
      </c>
      <c r="N589" s="36"/>
      <c r="O589" s="37"/>
      <c r="P589" s="37"/>
      <c r="Q589" s="37"/>
      <c r="S589" s="14" t="str">
        <f t="shared" si="35"/>
        <v>WPSDGENRHC1020 Rev0</v>
      </c>
      <c r="T589" s="14" t="s">
        <v>1975</v>
      </c>
      <c r="W589" s="14" t="s">
        <v>1250</v>
      </c>
      <c r="Y589" s="54" t="e">
        <f>MATCH(T589,'Submitted Workpapers'!#REF!,0)</f>
        <v>#REF!</v>
      </c>
      <c r="Z589" s="54">
        <f>MATCH(LEFT(T589,FIND(".",T589,1)-1),'Submitted Workpapers'!$A$13:$A$107,0)</f>
        <v>13</v>
      </c>
      <c r="AA589" s="54" t="str">
        <f>IF(AND(ISNA(Y589),NOT(ISNA(Z589))),INDEX('Submitted Workpapers'!#REF!,Z589),"")</f>
        <v/>
      </c>
      <c r="AB589" s="1" t="b">
        <f t="shared" si="33"/>
        <v>0</v>
      </c>
      <c r="AC589"/>
      <c r="AD589"/>
      <c r="AE589"/>
      <c r="AG589" s="20" t="s">
        <v>1819</v>
      </c>
    </row>
    <row r="590" spans="2:33" x14ac:dyDescent="0.25">
      <c r="B590" s="27" t="s">
        <v>743</v>
      </c>
      <c r="C590" s="27" t="s">
        <v>709</v>
      </c>
      <c r="D590" s="13" t="str">
        <f t="shared" si="34"/>
        <v>Deemed</v>
      </c>
      <c r="E590" s="29" t="s">
        <v>1</v>
      </c>
      <c r="F590" s="30" t="s">
        <v>1246</v>
      </c>
      <c r="J590" s="32">
        <v>94.25</v>
      </c>
      <c r="K590" s="33">
        <v>0</v>
      </c>
      <c r="L590" s="34">
        <v>3</v>
      </c>
      <c r="M590" s="39">
        <v>0.73</v>
      </c>
      <c r="N590" s="36"/>
      <c r="O590" s="37"/>
      <c r="P590" s="37"/>
      <c r="Q590" s="37"/>
      <c r="S590" s="14" t="str">
        <f t="shared" si="35"/>
        <v>WPSDGENRHC1020 Rev0</v>
      </c>
      <c r="T590" s="14" t="s">
        <v>1975</v>
      </c>
      <c r="W590" s="14" t="s">
        <v>1250</v>
      </c>
      <c r="Y590" s="54" t="e">
        <f>MATCH(T590,'Submitted Workpapers'!#REF!,0)</f>
        <v>#REF!</v>
      </c>
      <c r="Z590" s="54">
        <f>MATCH(LEFT(T590,FIND(".",T590,1)-1),'Submitted Workpapers'!$A$13:$A$107,0)</f>
        <v>13</v>
      </c>
      <c r="AA590" s="54" t="str">
        <f>IF(AND(ISNA(Y590),NOT(ISNA(Z590))),INDEX('Submitted Workpapers'!#REF!,Z590),"")</f>
        <v/>
      </c>
      <c r="AB590" s="1" t="b">
        <f t="shared" si="33"/>
        <v>0</v>
      </c>
      <c r="AC590"/>
      <c r="AD590"/>
      <c r="AE590"/>
      <c r="AG590" s="20" t="s">
        <v>1820</v>
      </c>
    </row>
    <row r="591" spans="2:33" x14ac:dyDescent="0.25">
      <c r="B591" s="27" t="s">
        <v>744</v>
      </c>
      <c r="C591" s="27" t="s">
        <v>645</v>
      </c>
      <c r="D591" s="13" t="str">
        <f t="shared" si="34"/>
        <v>Deemed</v>
      </c>
      <c r="E591" s="29" t="s">
        <v>1</v>
      </c>
      <c r="F591" s="30" t="s">
        <v>1222</v>
      </c>
      <c r="J591" s="32">
        <v>34.69</v>
      </c>
      <c r="K591" s="33">
        <v>0</v>
      </c>
      <c r="L591" s="34">
        <v>11</v>
      </c>
      <c r="M591" s="39">
        <v>0.6</v>
      </c>
      <c r="N591" s="36"/>
      <c r="O591" s="37"/>
      <c r="P591" s="37"/>
      <c r="Q591" s="37"/>
      <c r="S591" s="14" t="str">
        <f t="shared" si="35"/>
        <v>WPSDGENRRN1000 Rev0</v>
      </c>
      <c r="T591" s="14" t="s">
        <v>1962</v>
      </c>
      <c r="W591" s="14" t="s">
        <v>1250</v>
      </c>
      <c r="Y591" s="54" t="e">
        <f>MATCH(T591,'Submitted Workpapers'!#REF!,0)</f>
        <v>#REF!</v>
      </c>
      <c r="Z591" s="54">
        <f>MATCH(LEFT(T591,FIND(".",T591,1)-1),'Submitted Workpapers'!$A$13:$A$107,0)</f>
        <v>39</v>
      </c>
      <c r="AA591" s="54" t="str">
        <f>IF(AND(ISNA(Y591),NOT(ISNA(Z591))),INDEX('Submitted Workpapers'!#REF!,Z591),"")</f>
        <v/>
      </c>
      <c r="AB591" s="1" t="b">
        <f t="shared" si="33"/>
        <v>0</v>
      </c>
      <c r="AC591"/>
      <c r="AD591"/>
      <c r="AE591"/>
      <c r="AG591" s="20" t="s">
        <v>1821</v>
      </c>
    </row>
    <row r="592" spans="2:33" x14ac:dyDescent="0.25">
      <c r="B592" s="27" t="s">
        <v>747</v>
      </c>
      <c r="C592" s="27" t="s">
        <v>566</v>
      </c>
      <c r="D592" s="13" t="str">
        <f t="shared" si="34"/>
        <v>Deemed</v>
      </c>
      <c r="E592" s="29" t="s">
        <v>1</v>
      </c>
      <c r="F592" s="30" t="s">
        <v>1222</v>
      </c>
      <c r="J592" s="32">
        <v>13.592145</v>
      </c>
      <c r="K592" s="33">
        <v>1.1474293499999999</v>
      </c>
      <c r="L592" s="34">
        <v>5</v>
      </c>
      <c r="M592" s="39">
        <v>0.85</v>
      </c>
      <c r="N592" s="36"/>
      <c r="O592" s="37"/>
      <c r="P592" s="37"/>
      <c r="Q592" s="37"/>
      <c r="S592" s="14" t="str">
        <f t="shared" si="35"/>
        <v>WPSDGENRRN0005 Rev0</v>
      </c>
      <c r="T592" s="14" t="s">
        <v>1956</v>
      </c>
      <c r="W592" s="14" t="s">
        <v>1250</v>
      </c>
      <c r="Y592" s="54" t="e">
        <f>MATCH(T592,'Submitted Workpapers'!#REF!,0)</f>
        <v>#REF!</v>
      </c>
      <c r="Z592" s="54">
        <f>MATCH(LEFT(T592,FIND(".",T592,1)-1),'Submitted Workpapers'!$A$13:$A$107,0)</f>
        <v>38</v>
      </c>
      <c r="AA592" s="54" t="str">
        <f>IF(AND(ISNA(Y592),NOT(ISNA(Z592))),INDEX('Submitted Workpapers'!#REF!,Z592),"")</f>
        <v/>
      </c>
      <c r="AB592" s="1" t="b">
        <f t="shared" si="33"/>
        <v>0</v>
      </c>
      <c r="AC592"/>
      <c r="AD592"/>
      <c r="AE592"/>
      <c r="AG592" s="20" t="s">
        <v>1822</v>
      </c>
    </row>
    <row r="593" spans="2:33" x14ac:dyDescent="0.25">
      <c r="B593" s="27" t="s">
        <v>748</v>
      </c>
      <c r="C593" s="27" t="s">
        <v>749</v>
      </c>
      <c r="D593" s="13" t="str">
        <f t="shared" si="34"/>
        <v>Deemed</v>
      </c>
      <c r="E593" s="29" t="s">
        <v>1</v>
      </c>
      <c r="F593" s="30" t="s">
        <v>1222</v>
      </c>
      <c r="J593" s="32">
        <v>343</v>
      </c>
      <c r="K593" s="33">
        <v>0</v>
      </c>
      <c r="L593" s="34">
        <v>12</v>
      </c>
      <c r="M593" s="39">
        <v>0.85</v>
      </c>
      <c r="N593" s="36"/>
      <c r="O593" s="37"/>
      <c r="P593" s="37"/>
      <c r="Q593" s="37"/>
      <c r="S593" s="48" t="str">
        <f t="shared" si="35"/>
        <v>WPSCNRRN0009.0 - Anti-Sweat Heat (ASH) Controls</v>
      </c>
      <c r="T593" s="14" t="s">
        <v>2028</v>
      </c>
      <c r="V593" s="1" t="b">
        <v>1</v>
      </c>
      <c r="W593" s="14" t="s">
        <v>1250</v>
      </c>
      <c r="Y593" s="54" t="e">
        <f>MATCH(T593,'Submitted Workpapers'!#REF!,0)</f>
        <v>#REF!</v>
      </c>
      <c r="Z593" s="54" t="e">
        <f>MATCH(LEFT(T593,FIND(".",T593,1)-1),'Submitted Workpapers'!$A$13:$A$107,0)</f>
        <v>#N/A</v>
      </c>
      <c r="AA593" s="54" t="str">
        <f>IF(AND(ISNA(Y593),NOT(ISNA(Z593))),INDEX('Submitted Workpapers'!#REF!,Z593),"")</f>
        <v/>
      </c>
      <c r="AB593" s="1" t="b">
        <f t="shared" si="33"/>
        <v>1</v>
      </c>
      <c r="AC593"/>
      <c r="AD593"/>
      <c r="AE593"/>
      <c r="AG593" s="20" t="s">
        <v>1128</v>
      </c>
    </row>
    <row r="594" spans="2:33" x14ac:dyDescent="0.25">
      <c r="B594" s="27" t="s">
        <v>783</v>
      </c>
      <c r="C594" s="27" t="s">
        <v>661</v>
      </c>
      <c r="D594" s="13" t="str">
        <f t="shared" si="34"/>
        <v>Deemed</v>
      </c>
      <c r="E594" s="29" t="s">
        <v>1</v>
      </c>
      <c r="F594" s="30" t="s">
        <v>1227</v>
      </c>
      <c r="J594" s="32">
        <v>227</v>
      </c>
      <c r="K594" s="33">
        <v>0</v>
      </c>
      <c r="L594" s="34">
        <v>11</v>
      </c>
      <c r="M594" s="39">
        <v>0.89</v>
      </c>
      <c r="N594" s="36"/>
      <c r="O594" s="37">
        <v>0.91</v>
      </c>
      <c r="P594" s="37"/>
      <c r="Q594" s="37"/>
      <c r="S594" s="14" t="str">
        <f t="shared" si="35"/>
        <v>WPSDGENRLG0082 Rev1</v>
      </c>
      <c r="T594" s="14" t="s">
        <v>1965</v>
      </c>
      <c r="W594" s="14" t="s">
        <v>1250</v>
      </c>
      <c r="Y594" s="54" t="e">
        <f>MATCH(T594,'Submitted Workpapers'!#REF!,0)</f>
        <v>#REF!</v>
      </c>
      <c r="Z594" s="54">
        <f>MATCH(LEFT(T594,FIND(".",T594,1)-1),'Submitted Workpapers'!$A$13:$A$107,0)</f>
        <v>31</v>
      </c>
      <c r="AA594" s="54" t="str">
        <f>IF(AND(ISNA(Y594),NOT(ISNA(Z594))),INDEX('Submitted Workpapers'!#REF!,Z594),"")</f>
        <v/>
      </c>
      <c r="AB594" s="1" t="b">
        <f t="shared" si="33"/>
        <v>0</v>
      </c>
      <c r="AC594"/>
      <c r="AD594"/>
      <c r="AE594"/>
      <c r="AG594" s="20" t="s">
        <v>1159</v>
      </c>
    </row>
    <row r="595" spans="2:33" x14ac:dyDescent="0.25">
      <c r="B595" s="27" t="s">
        <v>784</v>
      </c>
      <c r="C595" s="27" t="s">
        <v>661</v>
      </c>
      <c r="D595" s="13" t="str">
        <f t="shared" si="34"/>
        <v>Deemed</v>
      </c>
      <c r="E595" s="29" t="s">
        <v>1</v>
      </c>
      <c r="F595" s="30" t="s">
        <v>1227</v>
      </c>
      <c r="J595" s="32">
        <v>463</v>
      </c>
      <c r="K595" s="33">
        <v>0</v>
      </c>
      <c r="L595" s="34">
        <v>11</v>
      </c>
      <c r="M595" s="39">
        <v>0.89</v>
      </c>
      <c r="N595" s="36"/>
      <c r="O595" s="37">
        <v>0.91</v>
      </c>
      <c r="P595" s="37"/>
      <c r="Q595" s="37"/>
      <c r="S595" s="14" t="str">
        <f t="shared" si="35"/>
        <v>WPSDGENRLG0082 Rev1</v>
      </c>
      <c r="T595" s="14" t="s">
        <v>1965</v>
      </c>
      <c r="W595" s="14" t="s">
        <v>1250</v>
      </c>
      <c r="Y595" s="54" t="e">
        <f>MATCH(T595,'Submitted Workpapers'!#REF!,0)</f>
        <v>#REF!</v>
      </c>
      <c r="Z595" s="54">
        <f>MATCH(LEFT(T595,FIND(".",T595,1)-1),'Submitted Workpapers'!$A$13:$A$107,0)</f>
        <v>31</v>
      </c>
      <c r="AA595" s="54" t="str">
        <f>IF(AND(ISNA(Y595),NOT(ISNA(Z595))),INDEX('Submitted Workpapers'!#REF!,Z595),"")</f>
        <v/>
      </c>
      <c r="AB595" s="1" t="b">
        <f t="shared" si="33"/>
        <v>0</v>
      </c>
      <c r="AC595"/>
      <c r="AD595"/>
      <c r="AE595"/>
      <c r="AG595" s="20" t="s">
        <v>1823</v>
      </c>
    </row>
    <row r="596" spans="2:33" x14ac:dyDescent="0.25">
      <c r="B596" s="27" t="s">
        <v>787</v>
      </c>
      <c r="C596" s="27" t="s">
        <v>788</v>
      </c>
      <c r="D596" s="13" t="str">
        <f t="shared" si="34"/>
        <v>Deemed</v>
      </c>
      <c r="E596" s="29" t="s">
        <v>1</v>
      </c>
      <c r="F596" s="30" t="s">
        <v>1216</v>
      </c>
      <c r="J596" s="32">
        <v>128.2176</v>
      </c>
      <c r="K596" s="33">
        <v>-6.7543199999999998E-2</v>
      </c>
      <c r="L596" s="34">
        <v>15</v>
      </c>
      <c r="M596" s="39">
        <v>0.6</v>
      </c>
      <c r="N596" s="36"/>
      <c r="O596" s="37"/>
      <c r="P596" s="37"/>
      <c r="Q596" s="37"/>
      <c r="S596" s="14" t="str">
        <f t="shared" si="35"/>
        <v>WPSDGENRLG0016-5</v>
      </c>
      <c r="T596" s="14" t="s">
        <v>2013</v>
      </c>
      <c r="W596" s="14" t="s">
        <v>1250</v>
      </c>
      <c r="Y596" s="54" t="e">
        <f>MATCH(T596,'Submitted Workpapers'!#REF!,0)</f>
        <v>#REF!</v>
      </c>
      <c r="Z596" s="54">
        <f>MATCH(LEFT(T596,FIND(".",T596,1)-1),'Submitted Workpapers'!$A$13:$A$107,0)</f>
        <v>27</v>
      </c>
      <c r="AA596" s="54" t="str">
        <f>IF(AND(ISNA(Y596),NOT(ISNA(Z596))),INDEX('Submitted Workpapers'!#REF!,Z596),"")</f>
        <v/>
      </c>
      <c r="AB596" s="1" t="b">
        <f t="shared" si="33"/>
        <v>0</v>
      </c>
      <c r="AC596"/>
      <c r="AD596"/>
      <c r="AE596"/>
      <c r="AG596" s="20" t="s">
        <v>287</v>
      </c>
    </row>
    <row r="597" spans="2:33" x14ac:dyDescent="0.25">
      <c r="B597" s="27" t="s">
        <v>789</v>
      </c>
      <c r="C597" s="27" t="s">
        <v>294</v>
      </c>
      <c r="D597" s="13" t="str">
        <f t="shared" si="34"/>
        <v>Deemed</v>
      </c>
      <c r="E597" s="29" t="s">
        <v>1</v>
      </c>
      <c r="F597" s="30" t="s">
        <v>1227</v>
      </c>
      <c r="J597" s="32">
        <v>78.355200000000011</v>
      </c>
      <c r="K597" s="33">
        <v>-0.20638199999999998</v>
      </c>
      <c r="L597" s="34">
        <v>15</v>
      </c>
      <c r="M597" s="39">
        <v>0.89</v>
      </c>
      <c r="N597" s="36"/>
      <c r="O597" s="37">
        <v>0.91</v>
      </c>
      <c r="P597" s="37"/>
      <c r="Q597" s="37"/>
      <c r="S597" s="14" t="str">
        <f t="shared" si="35"/>
        <v>WPSDGENRLG0013-1</v>
      </c>
      <c r="T597" s="14" t="s">
        <v>2006</v>
      </c>
      <c r="W597" s="14" t="s">
        <v>1250</v>
      </c>
      <c r="Y597" s="54" t="e">
        <f>MATCH(T597,'Submitted Workpapers'!#REF!,0)</f>
        <v>#REF!</v>
      </c>
      <c r="Z597" s="54">
        <f>MATCH(LEFT(T597,FIND(".",T597,1)-1),'Submitted Workpapers'!$A$13:$A$107,0)</f>
        <v>26</v>
      </c>
      <c r="AA597" s="54" t="str">
        <f>IF(AND(ISNA(Y597),NOT(ISNA(Z597))),INDEX('Submitted Workpapers'!#REF!,Z597),"")</f>
        <v/>
      </c>
      <c r="AB597" s="1" t="b">
        <f t="shared" si="33"/>
        <v>0</v>
      </c>
      <c r="AC597"/>
      <c r="AD597"/>
      <c r="AE597"/>
      <c r="AG597" s="20" t="s">
        <v>1824</v>
      </c>
    </row>
    <row r="598" spans="2:33" x14ac:dyDescent="0.25">
      <c r="B598" s="27" t="s">
        <v>790</v>
      </c>
      <c r="C598" s="27" t="s">
        <v>296</v>
      </c>
      <c r="D598" s="13" t="str">
        <f t="shared" si="34"/>
        <v>Deemed</v>
      </c>
      <c r="E598" s="29" t="s">
        <v>1</v>
      </c>
      <c r="F598" s="30" t="s">
        <v>1227</v>
      </c>
      <c r="J598" s="32">
        <v>64.108800000000002</v>
      </c>
      <c r="K598" s="33">
        <v>-0.16885800000000001</v>
      </c>
      <c r="L598" s="34">
        <v>15</v>
      </c>
      <c r="M598" s="39">
        <v>0.89</v>
      </c>
      <c r="N598" s="36"/>
      <c r="O598" s="37">
        <v>0.91</v>
      </c>
      <c r="P598" s="37"/>
      <c r="Q598" s="37"/>
      <c r="S598" s="14" t="str">
        <f t="shared" si="35"/>
        <v>WPSDGENRLG0013-2</v>
      </c>
      <c r="T598" s="14" t="s">
        <v>2007</v>
      </c>
      <c r="W598" s="14" t="s">
        <v>1250</v>
      </c>
      <c r="Y598" s="54" t="e">
        <f>MATCH(T598,'Submitted Workpapers'!#REF!,0)</f>
        <v>#REF!</v>
      </c>
      <c r="Z598" s="54">
        <f>MATCH(LEFT(T598,FIND(".",T598,1)-1),'Submitted Workpapers'!$A$13:$A$107,0)</f>
        <v>26</v>
      </c>
      <c r="AA598" s="54" t="str">
        <f>IF(AND(ISNA(Y598),NOT(ISNA(Z598))),INDEX('Submitted Workpapers'!#REF!,Z598),"")</f>
        <v/>
      </c>
      <c r="AB598" s="1" t="b">
        <f t="shared" si="33"/>
        <v>0</v>
      </c>
      <c r="AC598"/>
      <c r="AD598"/>
      <c r="AE598"/>
      <c r="AG598" s="20" t="s">
        <v>1135</v>
      </c>
    </row>
    <row r="599" spans="2:33" x14ac:dyDescent="0.25">
      <c r="B599" s="27" t="s">
        <v>791</v>
      </c>
      <c r="C599" s="27" t="s">
        <v>298</v>
      </c>
      <c r="D599" s="13" t="str">
        <f t="shared" si="34"/>
        <v>Deemed</v>
      </c>
      <c r="E599" s="29" t="s">
        <v>1</v>
      </c>
      <c r="F599" s="30" t="s">
        <v>1199</v>
      </c>
      <c r="J599" s="32">
        <v>74.793600000000012</v>
      </c>
      <c r="K599" s="33">
        <v>-0.19700100000000001</v>
      </c>
      <c r="L599" s="34">
        <v>2.0964</v>
      </c>
      <c r="M599" s="39">
        <v>0.89</v>
      </c>
      <c r="N599" s="36"/>
      <c r="O599" s="37">
        <v>0.91</v>
      </c>
      <c r="P599" s="37"/>
      <c r="Q599" s="37"/>
      <c r="S599" s="14" t="str">
        <f t="shared" si="35"/>
        <v>WPSDGENRLG0013-10</v>
      </c>
      <c r="T599" s="14" t="s">
        <v>2008</v>
      </c>
      <c r="W599" s="14" t="s">
        <v>1250</v>
      </c>
      <c r="Y599" s="54" t="e">
        <f>MATCH(T599,'Submitted Workpapers'!#REF!,0)</f>
        <v>#REF!</v>
      </c>
      <c r="Z599" s="54">
        <f>MATCH(LEFT(T599,FIND(".",T599,1)-1),'Submitted Workpapers'!$A$13:$A$107,0)</f>
        <v>26</v>
      </c>
      <c r="AA599" s="54" t="str">
        <f>IF(AND(ISNA(Y599),NOT(ISNA(Z599))),INDEX('Submitted Workpapers'!#REF!,Z599),"")</f>
        <v/>
      </c>
      <c r="AB599" s="1" t="b">
        <f t="shared" si="33"/>
        <v>0</v>
      </c>
      <c r="AC599"/>
      <c r="AD599"/>
      <c r="AE599"/>
      <c r="AG599" s="20" t="s">
        <v>1825</v>
      </c>
    </row>
    <row r="600" spans="2:33" x14ac:dyDescent="0.25">
      <c r="B600" s="27" t="s">
        <v>792</v>
      </c>
      <c r="C600" s="27" t="s">
        <v>304</v>
      </c>
      <c r="D600" s="13" t="str">
        <f t="shared" si="34"/>
        <v>Deemed</v>
      </c>
      <c r="E600" s="29" t="s">
        <v>1</v>
      </c>
      <c r="F600" s="30" t="s">
        <v>1199</v>
      </c>
      <c r="J600" s="32">
        <v>106.84800000000001</v>
      </c>
      <c r="K600" s="33">
        <v>-0.28143000000000001</v>
      </c>
      <c r="L600" s="34">
        <v>2</v>
      </c>
      <c r="M600" s="39">
        <v>0.89</v>
      </c>
      <c r="N600" s="36"/>
      <c r="O600" s="37">
        <v>0.91</v>
      </c>
      <c r="P600" s="37"/>
      <c r="Q600" s="37"/>
      <c r="S600" s="14" t="str">
        <f t="shared" si="35"/>
        <v>WPSDGENRLG0013-11</v>
      </c>
      <c r="T600" s="14" t="s">
        <v>2011</v>
      </c>
      <c r="W600" s="14" t="s">
        <v>1250</v>
      </c>
      <c r="Y600" s="54" t="e">
        <f>MATCH(T600,'Submitted Workpapers'!#REF!,0)</f>
        <v>#REF!</v>
      </c>
      <c r="Z600" s="54">
        <f>MATCH(LEFT(T600,FIND(".",T600,1)-1),'Submitted Workpapers'!$A$13:$A$107,0)</f>
        <v>26</v>
      </c>
      <c r="AA600" s="54" t="str">
        <f>IF(AND(ISNA(Y600),NOT(ISNA(Z600))),INDEX('Submitted Workpapers'!#REF!,Z600),"")</f>
        <v/>
      </c>
      <c r="AB600" s="1" t="b">
        <f t="shared" si="33"/>
        <v>0</v>
      </c>
      <c r="AC600"/>
      <c r="AD600"/>
      <c r="AE600"/>
      <c r="AG600" s="20" t="s">
        <v>1826</v>
      </c>
    </row>
    <row r="601" spans="2:33" x14ac:dyDescent="0.25">
      <c r="B601" s="27" t="s">
        <v>797</v>
      </c>
      <c r="C601" s="27" t="s">
        <v>798</v>
      </c>
      <c r="D601" s="13" t="str">
        <f t="shared" si="34"/>
        <v>Deemed</v>
      </c>
      <c r="E601" s="29" t="s">
        <v>1</v>
      </c>
      <c r="F601" s="30" t="s">
        <v>1227</v>
      </c>
      <c r="J601" s="32">
        <v>32.054400000000001</v>
      </c>
      <c r="K601" s="33">
        <v>-8.4429000000000004E-2</v>
      </c>
      <c r="L601" s="34">
        <v>15</v>
      </c>
      <c r="M601" s="39">
        <v>0.89</v>
      </c>
      <c r="N601" s="36"/>
      <c r="O601" s="37">
        <v>0.91</v>
      </c>
      <c r="P601" s="37"/>
      <c r="Q601" s="37"/>
      <c r="S601" s="14" t="str">
        <f t="shared" si="35"/>
        <v>WPSDGENRLG0013-14</v>
      </c>
      <c r="T601" s="14" t="s">
        <v>2014</v>
      </c>
      <c r="W601" s="14" t="s">
        <v>1250</v>
      </c>
      <c r="Y601" s="54" t="e">
        <f>MATCH(T601,'Submitted Workpapers'!#REF!,0)</f>
        <v>#REF!</v>
      </c>
      <c r="Z601" s="54">
        <f>MATCH(LEFT(T601,FIND(".",T601,1)-1),'Submitted Workpapers'!$A$13:$A$107,0)</f>
        <v>26</v>
      </c>
      <c r="AA601" s="54" t="str">
        <f>IF(AND(ISNA(Y601),NOT(ISNA(Z601))),INDEX('Submitted Workpapers'!#REF!,Z601),"")</f>
        <v/>
      </c>
      <c r="AB601" s="1" t="b">
        <f t="shared" si="33"/>
        <v>0</v>
      </c>
      <c r="AC601"/>
      <c r="AD601"/>
      <c r="AE601"/>
      <c r="AG601" s="20" t="s">
        <v>1137</v>
      </c>
    </row>
    <row r="602" spans="2:33" x14ac:dyDescent="0.25">
      <c r="B602" s="27" t="s">
        <v>799</v>
      </c>
      <c r="C602" s="27" t="s">
        <v>800</v>
      </c>
      <c r="D602" s="13" t="str">
        <f t="shared" si="34"/>
        <v>Deemed</v>
      </c>
      <c r="E602" s="29" t="s">
        <v>1</v>
      </c>
      <c r="F602" s="30" t="s">
        <v>1227</v>
      </c>
      <c r="J602" s="32">
        <v>60.547200000000004</v>
      </c>
      <c r="K602" s="33">
        <v>-0.15947700000000001</v>
      </c>
      <c r="L602" s="34">
        <v>15</v>
      </c>
      <c r="M602" s="39">
        <v>0.89</v>
      </c>
      <c r="N602" s="36"/>
      <c r="O602" s="37">
        <v>0.91</v>
      </c>
      <c r="P602" s="37"/>
      <c r="Q602" s="37"/>
      <c r="S602" s="14" t="str">
        <f t="shared" si="35"/>
        <v>WPSDGENRLG0013-15</v>
      </c>
      <c r="T602" s="14" t="s">
        <v>2015</v>
      </c>
      <c r="W602" s="14" t="s">
        <v>1250</v>
      </c>
      <c r="Y602" s="54" t="e">
        <f>MATCH(T602,'Submitted Workpapers'!#REF!,0)</f>
        <v>#REF!</v>
      </c>
      <c r="Z602" s="54">
        <f>MATCH(LEFT(T602,FIND(".",T602,1)-1),'Submitted Workpapers'!$A$13:$A$107,0)</f>
        <v>26</v>
      </c>
      <c r="AA602" s="54" t="str">
        <f>IF(AND(ISNA(Y602),NOT(ISNA(Z602))),INDEX('Submitted Workpapers'!#REF!,Z602),"")</f>
        <v/>
      </c>
      <c r="AB602" s="1" t="b">
        <f t="shared" si="33"/>
        <v>0</v>
      </c>
      <c r="AC602"/>
      <c r="AD602"/>
      <c r="AE602"/>
      <c r="AG602" s="20" t="s">
        <v>1827</v>
      </c>
    </row>
    <row r="603" spans="2:33" x14ac:dyDescent="0.25">
      <c r="B603" s="27" t="s">
        <v>801</v>
      </c>
      <c r="C603" s="27" t="s">
        <v>802</v>
      </c>
      <c r="D603" s="13" t="str">
        <f t="shared" si="34"/>
        <v>Deemed</v>
      </c>
      <c r="E603" s="29" t="s">
        <v>1</v>
      </c>
      <c r="F603" s="30" t="s">
        <v>1227</v>
      </c>
      <c r="J603" s="32">
        <v>106.84800000000001</v>
      </c>
      <c r="K603" s="33">
        <v>-0.28143000000000001</v>
      </c>
      <c r="L603" s="34">
        <v>15</v>
      </c>
      <c r="M603" s="39">
        <v>0.89</v>
      </c>
      <c r="N603" s="36"/>
      <c r="O603" s="37">
        <v>0.91</v>
      </c>
      <c r="P603" s="37"/>
      <c r="Q603" s="37"/>
      <c r="S603" s="14" t="str">
        <f t="shared" si="35"/>
        <v>WPSDGENRLG0013-16</v>
      </c>
      <c r="T603" s="14" t="s">
        <v>2016</v>
      </c>
      <c r="W603" s="14" t="s">
        <v>1250</v>
      </c>
      <c r="Y603" s="54" t="e">
        <f>MATCH(T603,'Submitted Workpapers'!#REF!,0)</f>
        <v>#REF!</v>
      </c>
      <c r="Z603" s="54">
        <f>MATCH(LEFT(T603,FIND(".",T603,1)-1),'Submitted Workpapers'!$A$13:$A$107,0)</f>
        <v>26</v>
      </c>
      <c r="AA603" s="54" t="str">
        <f>IF(AND(ISNA(Y603),NOT(ISNA(Z603))),INDEX('Submitted Workpapers'!#REF!,Z603),"")</f>
        <v/>
      </c>
      <c r="AB603" s="1" t="b">
        <f t="shared" si="33"/>
        <v>0</v>
      </c>
      <c r="AC603"/>
      <c r="AD603"/>
      <c r="AE603"/>
      <c r="AG603" s="20" t="s">
        <v>1828</v>
      </c>
    </row>
    <row r="604" spans="2:33" x14ac:dyDescent="0.25">
      <c r="B604" s="27" t="s">
        <v>803</v>
      </c>
      <c r="C604" s="27" t="s">
        <v>804</v>
      </c>
      <c r="D604" s="13" t="str">
        <f t="shared" si="34"/>
        <v>Deemed</v>
      </c>
      <c r="E604" s="29" t="s">
        <v>1</v>
      </c>
      <c r="F604" s="30" t="s">
        <v>1227</v>
      </c>
      <c r="J604" s="32">
        <v>121.09440000000001</v>
      </c>
      <c r="K604" s="33">
        <v>-0.31895400000000002</v>
      </c>
      <c r="L604" s="34">
        <v>15</v>
      </c>
      <c r="M604" s="39">
        <v>0.89</v>
      </c>
      <c r="N604" s="36"/>
      <c r="O604" s="37">
        <v>0.91</v>
      </c>
      <c r="P604" s="37"/>
      <c r="Q604" s="37"/>
      <c r="S604" s="14" t="str">
        <f t="shared" si="35"/>
        <v>WPSDGENRLG0013-17</v>
      </c>
      <c r="T604" s="14" t="s">
        <v>2017</v>
      </c>
      <c r="W604" s="14" t="s">
        <v>1250</v>
      </c>
      <c r="Y604" s="54" t="e">
        <f>MATCH(T604,'Submitted Workpapers'!#REF!,0)</f>
        <v>#REF!</v>
      </c>
      <c r="Z604" s="54">
        <f>MATCH(LEFT(T604,FIND(".",T604,1)-1),'Submitted Workpapers'!$A$13:$A$107,0)</f>
        <v>26</v>
      </c>
      <c r="AA604" s="54" t="str">
        <f>IF(AND(ISNA(Y604),NOT(ISNA(Z604))),INDEX('Submitted Workpapers'!#REF!,Z604),"")</f>
        <v/>
      </c>
      <c r="AB604" s="1" t="b">
        <f t="shared" si="33"/>
        <v>0</v>
      </c>
      <c r="AC604"/>
      <c r="AD604"/>
      <c r="AE604"/>
      <c r="AG604" s="20" t="s">
        <v>1829</v>
      </c>
    </row>
    <row r="605" spans="2:33" x14ac:dyDescent="0.25">
      <c r="B605" s="27" t="s">
        <v>805</v>
      </c>
      <c r="C605" s="27" t="s">
        <v>806</v>
      </c>
      <c r="D605" s="13" t="str">
        <f t="shared" si="34"/>
        <v>Deemed</v>
      </c>
      <c r="E605" s="29" t="s">
        <v>1</v>
      </c>
      <c r="F605" s="30" t="s">
        <v>1199</v>
      </c>
      <c r="J605" s="32">
        <v>232</v>
      </c>
      <c r="K605" s="33">
        <v>-0.6</v>
      </c>
      <c r="L605" s="34">
        <v>15</v>
      </c>
      <c r="M605" s="39">
        <v>0.89</v>
      </c>
      <c r="N605" s="36"/>
      <c r="O605" s="37">
        <v>0.91</v>
      </c>
      <c r="P605" s="37"/>
      <c r="Q605" s="37"/>
      <c r="S605" s="14" t="str">
        <f t="shared" si="35"/>
        <v>WPSDGENRLG0013-22</v>
      </c>
      <c r="T605" s="14" t="s">
        <v>2018</v>
      </c>
      <c r="W605" s="14" t="s">
        <v>1250</v>
      </c>
      <c r="Y605" s="54" t="e">
        <f>MATCH(T605,'Submitted Workpapers'!#REF!,0)</f>
        <v>#REF!</v>
      </c>
      <c r="Z605" s="54">
        <f>MATCH(LEFT(T605,FIND(".",T605,1)-1),'Submitted Workpapers'!$A$13:$A$107,0)</f>
        <v>26</v>
      </c>
      <c r="AA605" s="54" t="str">
        <f>IF(AND(ISNA(Y605),NOT(ISNA(Z605))),INDEX('Submitted Workpapers'!#REF!,Z605),"")</f>
        <v/>
      </c>
      <c r="AB605" s="1" t="b">
        <f t="shared" si="33"/>
        <v>0</v>
      </c>
      <c r="AC605"/>
      <c r="AD605"/>
      <c r="AE605"/>
      <c r="AG605" s="20" t="s">
        <v>1830</v>
      </c>
    </row>
    <row r="606" spans="2:33" x14ac:dyDescent="0.25">
      <c r="B606" s="27" t="s">
        <v>816</v>
      </c>
      <c r="C606" s="27" t="s">
        <v>645</v>
      </c>
      <c r="D606" s="13" t="str">
        <f t="shared" si="34"/>
        <v>Deemed</v>
      </c>
      <c r="E606" s="29" t="s">
        <v>1</v>
      </c>
      <c r="F606" s="30" t="s">
        <v>1222</v>
      </c>
      <c r="J606" s="32">
        <v>175.3</v>
      </c>
      <c r="K606" s="33">
        <v>0</v>
      </c>
      <c r="L606" s="34">
        <v>11</v>
      </c>
      <c r="M606" s="39">
        <v>0.73</v>
      </c>
      <c r="N606" s="36"/>
      <c r="O606" s="37"/>
      <c r="P606" s="37"/>
      <c r="Q606" s="37"/>
      <c r="S606" s="14" t="str">
        <f t="shared" si="35"/>
        <v>WPSDGENRRN1000 Rev0</v>
      </c>
      <c r="T606" s="14" t="s">
        <v>1962</v>
      </c>
      <c r="W606" s="14" t="s">
        <v>1250</v>
      </c>
      <c r="Y606" s="54" t="e">
        <f>MATCH(T606,'Submitted Workpapers'!#REF!,0)</f>
        <v>#REF!</v>
      </c>
      <c r="Z606" s="54">
        <f>MATCH(LEFT(T606,FIND(".",T606,1)-1),'Submitted Workpapers'!$A$13:$A$107,0)</f>
        <v>39</v>
      </c>
      <c r="AA606" s="54" t="str">
        <f>IF(AND(ISNA(Y606),NOT(ISNA(Z606))),INDEX('Submitted Workpapers'!#REF!,Z606),"")</f>
        <v/>
      </c>
      <c r="AB606" s="1" t="b">
        <f t="shared" si="33"/>
        <v>0</v>
      </c>
      <c r="AC606"/>
      <c r="AD606"/>
      <c r="AE606"/>
      <c r="AG606" s="20" t="s">
        <v>1831</v>
      </c>
    </row>
    <row r="607" spans="2:33" x14ac:dyDescent="0.25">
      <c r="B607" s="27" t="s">
        <v>817</v>
      </c>
      <c r="C607" s="27" t="s">
        <v>818</v>
      </c>
      <c r="D607" s="13" t="str">
        <f t="shared" si="34"/>
        <v>Deemed</v>
      </c>
      <c r="E607" s="29" t="s">
        <v>1</v>
      </c>
      <c r="F607" s="30" t="s">
        <v>1227</v>
      </c>
      <c r="J607" s="32">
        <v>71.232000000000014</v>
      </c>
      <c r="K607" s="33">
        <v>-0.18762000000000001</v>
      </c>
      <c r="L607" s="34">
        <v>15</v>
      </c>
      <c r="M607" s="39">
        <v>0.89</v>
      </c>
      <c r="N607" s="36"/>
      <c r="O607" s="37">
        <v>0.91</v>
      </c>
      <c r="P607" s="37"/>
      <c r="Q607" s="37"/>
      <c r="S607" s="14" t="str">
        <f t="shared" si="35"/>
        <v>WPSDGENRLG0013-19</v>
      </c>
      <c r="T607" s="14" t="s">
        <v>2019</v>
      </c>
      <c r="W607" s="14" t="s">
        <v>1250</v>
      </c>
      <c r="Y607" s="54" t="e">
        <f>MATCH(T607,'Submitted Workpapers'!#REF!,0)</f>
        <v>#REF!</v>
      </c>
      <c r="Z607" s="54">
        <f>MATCH(LEFT(T607,FIND(".",T607,1)-1),'Submitted Workpapers'!$A$13:$A$107,0)</f>
        <v>26</v>
      </c>
      <c r="AA607" s="54" t="str">
        <f>IF(AND(ISNA(Y607),NOT(ISNA(Z607))),INDEX('Submitted Workpapers'!#REF!,Z607),"")</f>
        <v/>
      </c>
      <c r="AB607" s="1" t="b">
        <f t="shared" si="33"/>
        <v>0</v>
      </c>
      <c r="AC607"/>
      <c r="AD607"/>
      <c r="AE607"/>
      <c r="AG607" s="20" t="s">
        <v>1832</v>
      </c>
    </row>
    <row r="608" spans="2:33" x14ac:dyDescent="0.25">
      <c r="B608" s="27" t="s">
        <v>819</v>
      </c>
      <c r="C608" s="27" t="s">
        <v>820</v>
      </c>
      <c r="D608" s="13" t="str">
        <f t="shared" si="34"/>
        <v>Deemed</v>
      </c>
      <c r="E608" s="29" t="s">
        <v>1</v>
      </c>
      <c r="F608" s="30" t="s">
        <v>1227</v>
      </c>
      <c r="J608" s="32">
        <v>138.9024</v>
      </c>
      <c r="K608" s="33">
        <v>-0.36585899999999999</v>
      </c>
      <c r="L608" s="34">
        <v>15</v>
      </c>
      <c r="M608" s="39">
        <v>0.89</v>
      </c>
      <c r="N608" s="36"/>
      <c r="O608" s="37">
        <v>0.91</v>
      </c>
      <c r="P608" s="37"/>
      <c r="Q608" s="37"/>
      <c r="S608" s="14" t="str">
        <f t="shared" si="35"/>
        <v>WPSDGENRLG0013-21</v>
      </c>
      <c r="T608" s="14" t="s">
        <v>2020</v>
      </c>
      <c r="W608" s="14" t="s">
        <v>1250</v>
      </c>
      <c r="Y608" s="54" t="e">
        <f>MATCH(T608,'Submitted Workpapers'!#REF!,0)</f>
        <v>#REF!</v>
      </c>
      <c r="Z608" s="54">
        <f>MATCH(LEFT(T608,FIND(".",T608,1)-1),'Submitted Workpapers'!$A$13:$A$107,0)</f>
        <v>26</v>
      </c>
      <c r="AA608" s="54" t="str">
        <f>IF(AND(ISNA(Y608),NOT(ISNA(Z608))),INDEX('Submitted Workpapers'!#REF!,Z608),"")</f>
        <v/>
      </c>
      <c r="AB608" s="1" t="b">
        <f t="shared" si="33"/>
        <v>0</v>
      </c>
      <c r="AC608"/>
      <c r="AD608"/>
      <c r="AE608"/>
      <c r="AG608" s="20" t="s">
        <v>1833</v>
      </c>
    </row>
    <row r="609" spans="2:33" x14ac:dyDescent="0.25">
      <c r="B609" s="27" t="s">
        <v>821</v>
      </c>
      <c r="C609" s="27" t="s">
        <v>806</v>
      </c>
      <c r="D609" s="13" t="str">
        <f t="shared" si="34"/>
        <v>Deemed</v>
      </c>
      <c r="E609" s="29" t="s">
        <v>1</v>
      </c>
      <c r="F609" s="30" t="s">
        <v>1199</v>
      </c>
      <c r="J609" s="32">
        <v>103.28640000000001</v>
      </c>
      <c r="K609" s="33">
        <v>-0.27204899999999999</v>
      </c>
      <c r="L609" s="34">
        <v>15</v>
      </c>
      <c r="M609" s="39">
        <v>0.89</v>
      </c>
      <c r="N609" s="36"/>
      <c r="O609" s="37">
        <v>0.91</v>
      </c>
      <c r="P609" s="37"/>
      <c r="Q609" s="37"/>
      <c r="S609" s="14" t="str">
        <f t="shared" si="35"/>
        <v>WPSDGENRLG0013-22</v>
      </c>
      <c r="T609" s="14" t="s">
        <v>2018</v>
      </c>
      <c r="W609" s="14" t="s">
        <v>1250</v>
      </c>
      <c r="Y609" s="54" t="e">
        <f>MATCH(T609,'Submitted Workpapers'!#REF!,0)</f>
        <v>#REF!</v>
      </c>
      <c r="Z609" s="54">
        <f>MATCH(LEFT(T609,FIND(".",T609,1)-1),'Submitted Workpapers'!$A$13:$A$107,0)</f>
        <v>26</v>
      </c>
      <c r="AA609" s="54" t="str">
        <f>IF(AND(ISNA(Y609),NOT(ISNA(Z609))),INDEX('Submitted Workpapers'!#REF!,Z609),"")</f>
        <v/>
      </c>
      <c r="AB609" s="1" t="b">
        <f t="shared" si="33"/>
        <v>0</v>
      </c>
      <c r="AC609"/>
      <c r="AD609"/>
      <c r="AE609"/>
      <c r="AG609" s="20" t="s">
        <v>1834</v>
      </c>
    </row>
    <row r="610" spans="2:33" x14ac:dyDescent="0.25">
      <c r="B610" s="27" t="s">
        <v>822</v>
      </c>
      <c r="C610" s="27" t="s">
        <v>806</v>
      </c>
      <c r="D610" s="13" t="str">
        <f t="shared" si="34"/>
        <v>Deemed</v>
      </c>
      <c r="E610" s="29" t="s">
        <v>1</v>
      </c>
      <c r="F610" s="30" t="s">
        <v>1199</v>
      </c>
      <c r="J610" s="32">
        <v>232</v>
      </c>
      <c r="K610" s="33">
        <v>-0.6</v>
      </c>
      <c r="L610" s="34">
        <v>15</v>
      </c>
      <c r="M610" s="39">
        <v>0.89</v>
      </c>
      <c r="N610" s="36"/>
      <c r="O610" s="37">
        <v>0.91</v>
      </c>
      <c r="P610" s="37"/>
      <c r="Q610" s="37"/>
      <c r="S610" s="14" t="str">
        <f t="shared" si="35"/>
        <v>WPSDGENRLG0013-22</v>
      </c>
      <c r="T610" s="14" t="s">
        <v>2018</v>
      </c>
      <c r="W610" s="14" t="s">
        <v>1250</v>
      </c>
      <c r="Y610" s="54" t="e">
        <f>MATCH(T610,'Submitted Workpapers'!#REF!,0)</f>
        <v>#REF!</v>
      </c>
      <c r="Z610" s="54">
        <f>MATCH(LEFT(T610,FIND(".",T610,1)-1),'Submitted Workpapers'!$A$13:$A$107,0)</f>
        <v>26</v>
      </c>
      <c r="AA610" s="54" t="str">
        <f>IF(AND(ISNA(Y610),NOT(ISNA(Z610))),INDEX('Submitted Workpapers'!#REF!,Z610),"")</f>
        <v/>
      </c>
      <c r="AB610" s="1" t="b">
        <f t="shared" si="33"/>
        <v>0</v>
      </c>
      <c r="AC610"/>
      <c r="AD610"/>
      <c r="AE610"/>
      <c r="AG610" s="20" t="s">
        <v>1835</v>
      </c>
    </row>
    <row r="611" spans="2:33" x14ac:dyDescent="0.25">
      <c r="B611" s="27" t="s">
        <v>272</v>
      </c>
      <c r="C611" s="27" t="s">
        <v>273</v>
      </c>
      <c r="D611" s="13" t="str">
        <f t="shared" si="34"/>
        <v>Deemed</v>
      </c>
      <c r="E611" s="29" t="s">
        <v>0</v>
      </c>
      <c r="F611" s="30" t="s">
        <v>1203</v>
      </c>
      <c r="G611" s="40"/>
      <c r="H611" s="42"/>
      <c r="I611" s="42"/>
      <c r="J611" s="32">
        <v>60</v>
      </c>
      <c r="K611" s="33">
        <v>0</v>
      </c>
      <c r="L611" s="34">
        <v>9</v>
      </c>
      <c r="M611" s="39">
        <v>0.36</v>
      </c>
      <c r="N611" s="36"/>
      <c r="O611" s="37"/>
      <c r="P611" s="37"/>
      <c r="Q611" s="37"/>
      <c r="S611" s="14" t="str">
        <f t="shared" si="35"/>
        <v>WPSDGEREHC1060 Rev3</v>
      </c>
      <c r="T611" s="14" t="s">
        <v>1972</v>
      </c>
      <c r="W611" s="14" t="s">
        <v>1250</v>
      </c>
      <c r="Y611" s="54" t="e">
        <f>MATCH(T611,'Submitted Workpapers'!#REF!,0)</f>
        <v>#REF!</v>
      </c>
      <c r="Z611" s="54">
        <f>MATCH(LEFT(T611,FIND(".",T611,1)-1),'Submitted Workpapers'!$A$13:$A$107,0)</f>
        <v>53</v>
      </c>
      <c r="AA611" s="54" t="str">
        <f>IF(AND(ISNA(Y611),NOT(ISNA(Z611))),INDEX('Submitted Workpapers'!#REF!,Z611),"")</f>
        <v/>
      </c>
      <c r="AB611" s="1" t="b">
        <f t="shared" si="33"/>
        <v>0</v>
      </c>
      <c r="AC611"/>
      <c r="AD611"/>
      <c r="AE611"/>
      <c r="AG611" s="20" t="s">
        <v>1836</v>
      </c>
    </row>
    <row r="612" spans="2:33" x14ac:dyDescent="0.25">
      <c r="B612" s="27" t="s">
        <v>855</v>
      </c>
      <c r="C612" s="27" t="s">
        <v>479</v>
      </c>
      <c r="D612" s="13" t="str">
        <f t="shared" si="34"/>
        <v>Deemed</v>
      </c>
      <c r="E612" s="29" t="s">
        <v>1</v>
      </c>
      <c r="F612" s="30" t="s">
        <v>1224</v>
      </c>
      <c r="J612" s="32">
        <v>1643</v>
      </c>
      <c r="K612" s="33">
        <v>0</v>
      </c>
      <c r="L612" s="34">
        <v>12</v>
      </c>
      <c r="M612" s="39">
        <v>0.6</v>
      </c>
      <c r="N612" s="36"/>
      <c r="O612" s="37"/>
      <c r="P612" s="37"/>
      <c r="Q612" s="37"/>
      <c r="S612" s="14" t="str">
        <f t="shared" si="35"/>
        <v>WPSDGENRCC0018 Rev0</v>
      </c>
      <c r="T612" s="14" t="s">
        <v>1940</v>
      </c>
      <c r="W612" s="14" t="s">
        <v>1250</v>
      </c>
      <c r="Y612" s="54" t="e">
        <f>MATCH(T612,'Submitted Workpapers'!#REF!,0)</f>
        <v>#REF!</v>
      </c>
      <c r="Z612" s="54">
        <f>MATCH(LEFT(T612,FIND(".",T612,1)-1),'Submitted Workpapers'!$A$13:$A$107,0)</f>
        <v>11</v>
      </c>
      <c r="AA612" s="54" t="str">
        <f>IF(AND(ISNA(Y612),NOT(ISNA(Z612))),INDEX('Submitted Workpapers'!#REF!,Z612),"")</f>
        <v/>
      </c>
      <c r="AB612" s="1" t="b">
        <f t="shared" si="33"/>
        <v>0</v>
      </c>
      <c r="AC612"/>
      <c r="AD612"/>
      <c r="AE612"/>
      <c r="AG612" s="20" t="s">
        <v>1837</v>
      </c>
    </row>
    <row r="613" spans="2:33" x14ac:dyDescent="0.25">
      <c r="B613" s="27" t="s">
        <v>856</v>
      </c>
      <c r="C613" s="27" t="s">
        <v>483</v>
      </c>
      <c r="D613" s="13" t="str">
        <f t="shared" si="34"/>
        <v>Deemed</v>
      </c>
      <c r="E613" s="29" t="s">
        <v>1</v>
      </c>
      <c r="F613" s="30"/>
      <c r="J613" s="32">
        <v>0</v>
      </c>
      <c r="K613" s="33">
        <v>505</v>
      </c>
      <c r="L613" s="34">
        <v>12</v>
      </c>
      <c r="M613" s="39">
        <v>0.6</v>
      </c>
      <c r="N613" s="36"/>
      <c r="O613" s="37"/>
      <c r="P613" s="37"/>
      <c r="Q613" s="37"/>
      <c r="S613" s="14" t="str">
        <f t="shared" si="35"/>
        <v>WPSDGENRCC0003 Rev2</v>
      </c>
      <c r="T613" s="14" t="s">
        <v>1941</v>
      </c>
      <c r="W613" s="14" t="s">
        <v>1250</v>
      </c>
      <c r="Y613" s="54" t="e">
        <f>MATCH(T613,'Submitted Workpapers'!#REF!,0)</f>
        <v>#REF!</v>
      </c>
      <c r="Z613" s="54">
        <f>MATCH(LEFT(T613,FIND(".",T613,1)-1),'Submitted Workpapers'!$A$13:$A$107,0)</f>
        <v>2</v>
      </c>
      <c r="AA613" s="54" t="str">
        <f>IF(AND(ISNA(Y613),NOT(ISNA(Z613))),INDEX('Submitted Workpapers'!#REF!,Z613),"")</f>
        <v/>
      </c>
      <c r="AB613" s="1" t="b">
        <f t="shared" si="33"/>
        <v>0</v>
      </c>
      <c r="AC613"/>
      <c r="AD613"/>
      <c r="AE613"/>
      <c r="AG613" s="20" t="s">
        <v>1838</v>
      </c>
    </row>
    <row r="614" spans="2:33" x14ac:dyDescent="0.25">
      <c r="B614" s="27" t="s">
        <v>857</v>
      </c>
      <c r="C614" s="27" t="s">
        <v>486</v>
      </c>
      <c r="D614" s="13" t="str">
        <f t="shared" si="34"/>
        <v>Deemed</v>
      </c>
      <c r="E614" s="29" t="s">
        <v>1</v>
      </c>
      <c r="F614" s="30"/>
      <c r="J614" s="32">
        <v>0</v>
      </c>
      <c r="K614" s="33">
        <v>578</v>
      </c>
      <c r="L614" s="34">
        <v>12</v>
      </c>
      <c r="M614" s="39">
        <v>0.6</v>
      </c>
      <c r="N614" s="36"/>
      <c r="O614" s="37"/>
      <c r="P614" s="37"/>
      <c r="Q614" s="37"/>
      <c r="S614" s="14" t="str">
        <f t="shared" si="35"/>
        <v>WPSDGENRCC0014 Rev2</v>
      </c>
      <c r="T614" s="14" t="s">
        <v>1942</v>
      </c>
      <c r="W614" s="14" t="s">
        <v>1250</v>
      </c>
      <c r="Y614" s="54" t="e">
        <f>MATCH(T614,'Submitted Workpapers'!#REF!,0)</f>
        <v>#REF!</v>
      </c>
      <c r="Z614" s="54">
        <f>MATCH(LEFT(T614,FIND(".",T614,1)-1),'Submitted Workpapers'!$A$13:$A$107,0)</f>
        <v>7</v>
      </c>
      <c r="AA614" s="54" t="str">
        <f>IF(AND(ISNA(Y614),NOT(ISNA(Z614))),INDEX('Submitted Workpapers'!#REF!,Z614),"")</f>
        <v/>
      </c>
      <c r="AB614" s="1" t="b">
        <f t="shared" si="33"/>
        <v>0</v>
      </c>
      <c r="AC614"/>
      <c r="AD614"/>
      <c r="AE614"/>
      <c r="AG614" s="20" t="s">
        <v>1839</v>
      </c>
    </row>
    <row r="615" spans="2:33" x14ac:dyDescent="0.25">
      <c r="B615" s="27" t="s">
        <v>858</v>
      </c>
      <c r="C615" s="27" t="s">
        <v>488</v>
      </c>
      <c r="D615" s="13" t="str">
        <f t="shared" si="34"/>
        <v>Deemed</v>
      </c>
      <c r="E615" s="29" t="s">
        <v>1</v>
      </c>
      <c r="F615" s="30" t="s">
        <v>1219</v>
      </c>
      <c r="J615" s="32">
        <v>685</v>
      </c>
      <c r="K615" s="33">
        <v>0</v>
      </c>
      <c r="L615" s="34">
        <v>10</v>
      </c>
      <c r="M615" s="39">
        <v>0.6</v>
      </c>
      <c r="N615" s="36"/>
      <c r="O615" s="37"/>
      <c r="P615" s="37"/>
      <c r="Q615" s="37"/>
      <c r="S615" s="14" t="str">
        <f t="shared" si="35"/>
        <v>WPSDGENRCC0004 Rev2</v>
      </c>
      <c r="T615" s="14" t="s">
        <v>1943</v>
      </c>
      <c r="W615" s="14" t="s">
        <v>1250</v>
      </c>
      <c r="Y615" s="54" t="e">
        <f>MATCH(T615,'Submitted Workpapers'!#REF!,0)</f>
        <v>#REF!</v>
      </c>
      <c r="Z615" s="54">
        <f>MATCH(LEFT(T615,FIND(".",T615,1)-1),'Submitted Workpapers'!$A$13:$A$107,0)</f>
        <v>3</v>
      </c>
      <c r="AA615" s="54" t="str">
        <f>IF(AND(ISNA(Y615),NOT(ISNA(Z615))),INDEX('Submitted Workpapers'!#REF!,Z615),"")</f>
        <v/>
      </c>
      <c r="AB615" s="1" t="b">
        <f t="shared" si="33"/>
        <v>0</v>
      </c>
      <c r="AC615"/>
      <c r="AD615"/>
      <c r="AE615"/>
      <c r="AG615" s="20" t="s">
        <v>1840</v>
      </c>
    </row>
    <row r="616" spans="2:33" x14ac:dyDescent="0.25">
      <c r="B616" s="27" t="s">
        <v>859</v>
      </c>
      <c r="C616" s="27" t="s">
        <v>488</v>
      </c>
      <c r="D616" s="13" t="str">
        <f t="shared" si="34"/>
        <v>Deemed</v>
      </c>
      <c r="E616" s="29" t="s">
        <v>1</v>
      </c>
      <c r="F616" s="30" t="s">
        <v>1219</v>
      </c>
      <c r="J616" s="32">
        <v>1574</v>
      </c>
      <c r="K616" s="33">
        <v>0</v>
      </c>
      <c r="L616" s="34">
        <v>10</v>
      </c>
      <c r="M616" s="39">
        <v>0.6</v>
      </c>
      <c r="N616" s="36"/>
      <c r="O616" s="37"/>
      <c r="P616" s="37"/>
      <c r="Q616" s="37"/>
      <c r="S616" s="14" t="str">
        <f t="shared" si="35"/>
        <v>WPSDGENRCC0004 Rev2</v>
      </c>
      <c r="T616" s="14" t="s">
        <v>1943</v>
      </c>
      <c r="W616" s="14" t="s">
        <v>1250</v>
      </c>
      <c r="Y616" s="54" t="e">
        <f>MATCH(T616,'Submitted Workpapers'!#REF!,0)</f>
        <v>#REF!</v>
      </c>
      <c r="Z616" s="54">
        <f>MATCH(LEFT(T616,FIND(".",T616,1)-1),'Submitted Workpapers'!$A$13:$A$107,0)</f>
        <v>3</v>
      </c>
      <c r="AA616" s="54" t="str">
        <f>IF(AND(ISNA(Y616),NOT(ISNA(Z616))),INDEX('Submitted Workpapers'!#REF!,Z616),"")</f>
        <v/>
      </c>
      <c r="AB616" s="1" t="b">
        <f t="shared" si="33"/>
        <v>0</v>
      </c>
      <c r="AC616"/>
      <c r="AD616"/>
      <c r="AE616"/>
      <c r="AG616" s="20" t="s">
        <v>1841</v>
      </c>
    </row>
    <row r="617" spans="2:33" x14ac:dyDescent="0.25">
      <c r="B617" s="27" t="s">
        <v>860</v>
      </c>
      <c r="C617" s="27" t="s">
        <v>488</v>
      </c>
      <c r="D617" s="13" t="str">
        <f t="shared" si="34"/>
        <v>Deemed</v>
      </c>
      <c r="E617" s="29" t="s">
        <v>1</v>
      </c>
      <c r="F617" s="30" t="s">
        <v>1219</v>
      </c>
      <c r="J617" s="32">
        <v>832</v>
      </c>
      <c r="K617" s="33">
        <v>0</v>
      </c>
      <c r="L617" s="34">
        <v>12</v>
      </c>
      <c r="M617" s="39">
        <v>0.6</v>
      </c>
      <c r="N617" s="36"/>
      <c r="O617" s="37"/>
      <c r="P617" s="37"/>
      <c r="Q617" s="37"/>
      <c r="S617" s="14" t="str">
        <f t="shared" si="35"/>
        <v>WPSDGENRCC0004 Rev2</v>
      </c>
      <c r="T617" s="14" t="s">
        <v>1943</v>
      </c>
      <c r="W617" s="14" t="s">
        <v>1250</v>
      </c>
      <c r="Y617" s="54" t="e">
        <f>MATCH(T617,'Submitted Workpapers'!#REF!,0)</f>
        <v>#REF!</v>
      </c>
      <c r="Z617" s="54">
        <f>MATCH(LEFT(T617,FIND(".",T617,1)-1),'Submitted Workpapers'!$A$13:$A$107,0)</f>
        <v>3</v>
      </c>
      <c r="AA617" s="54" t="str">
        <f>IF(AND(ISNA(Y617),NOT(ISNA(Z617))),INDEX('Submitted Workpapers'!#REF!,Z617),"")</f>
        <v/>
      </c>
      <c r="AB617" s="1" t="b">
        <f t="shared" si="33"/>
        <v>0</v>
      </c>
      <c r="AC617"/>
      <c r="AD617"/>
      <c r="AE617"/>
      <c r="AG617" s="20" t="s">
        <v>1842</v>
      </c>
    </row>
    <row r="618" spans="2:33" x14ac:dyDescent="0.25">
      <c r="B618" s="27" t="s">
        <v>861</v>
      </c>
      <c r="C618" s="27" t="s">
        <v>488</v>
      </c>
      <c r="D618" s="13" t="str">
        <f t="shared" si="34"/>
        <v>Deemed</v>
      </c>
      <c r="E618" s="29" t="s">
        <v>1</v>
      </c>
      <c r="F618" s="30" t="s">
        <v>1219</v>
      </c>
      <c r="J618" s="32">
        <v>2601</v>
      </c>
      <c r="K618" s="33">
        <v>0</v>
      </c>
      <c r="L618" s="34">
        <v>10</v>
      </c>
      <c r="M618" s="39">
        <v>0.6</v>
      </c>
      <c r="N618" s="36"/>
      <c r="O618" s="37"/>
      <c r="P618" s="37"/>
      <c r="Q618" s="37"/>
      <c r="S618" s="14" t="str">
        <f t="shared" si="35"/>
        <v>WPSDGENRCC0004 Rev2</v>
      </c>
      <c r="T618" s="14" t="s">
        <v>1943</v>
      </c>
      <c r="W618" s="14" t="s">
        <v>1250</v>
      </c>
      <c r="Y618" s="54" t="e">
        <f>MATCH(T618,'Submitted Workpapers'!#REF!,0)</f>
        <v>#REF!</v>
      </c>
      <c r="Z618" s="54">
        <f>MATCH(LEFT(T618,FIND(".",T618,1)-1),'Submitted Workpapers'!$A$13:$A$107,0)</f>
        <v>3</v>
      </c>
      <c r="AA618" s="54" t="str">
        <f>IF(AND(ISNA(Y618),NOT(ISNA(Z618))),INDEX('Submitted Workpapers'!#REF!,Z618),"")</f>
        <v/>
      </c>
      <c r="AB618" s="1" t="b">
        <f t="shared" si="33"/>
        <v>0</v>
      </c>
      <c r="AC618"/>
      <c r="AD618"/>
      <c r="AE618"/>
      <c r="AG618" s="20" t="s">
        <v>1843</v>
      </c>
    </row>
    <row r="619" spans="2:33" x14ac:dyDescent="0.25">
      <c r="B619" s="27" t="s">
        <v>862</v>
      </c>
      <c r="C619" s="27" t="s">
        <v>501</v>
      </c>
      <c r="D619" s="13" t="str">
        <f t="shared" si="34"/>
        <v>Deemed</v>
      </c>
      <c r="E619" s="29" t="s">
        <v>1</v>
      </c>
      <c r="F619" s="30"/>
      <c r="J619" s="32">
        <v>0</v>
      </c>
      <c r="K619" s="33">
        <v>403</v>
      </c>
      <c r="L619" s="34">
        <v>12</v>
      </c>
      <c r="M619" s="39">
        <v>0.6</v>
      </c>
      <c r="N619" s="36"/>
      <c r="O619" s="37"/>
      <c r="P619" s="37"/>
      <c r="Q619" s="37"/>
      <c r="S619" s="14" t="str">
        <f t="shared" si="35"/>
        <v>WPSDGENRCC0005 Rev3</v>
      </c>
      <c r="T619" s="14" t="s">
        <v>1944</v>
      </c>
      <c r="W619" s="14" t="s">
        <v>1250</v>
      </c>
      <c r="Y619" s="54" t="e">
        <f>MATCH(T619,'Submitted Workpapers'!#REF!,0)</f>
        <v>#REF!</v>
      </c>
      <c r="Z619" s="54">
        <f>MATCH(LEFT(T619,FIND(".",T619,1)-1),'Submitted Workpapers'!$A$13:$A$107,0)</f>
        <v>4</v>
      </c>
      <c r="AA619" s="54" t="str">
        <f>IF(AND(ISNA(Y619),NOT(ISNA(Z619))),INDEX('Submitted Workpapers'!#REF!,Z619),"")</f>
        <v/>
      </c>
      <c r="AB619" s="1" t="b">
        <f t="shared" ref="AB619:AB682" si="36">OR(ISNA(Z619),ISERR(Z619))</f>
        <v>0</v>
      </c>
      <c r="AC619"/>
      <c r="AD619"/>
      <c r="AE619"/>
      <c r="AG619" s="20" t="s">
        <v>1844</v>
      </c>
    </row>
    <row r="620" spans="2:33" x14ac:dyDescent="0.25">
      <c r="B620" s="27" t="s">
        <v>863</v>
      </c>
      <c r="C620" s="27" t="s">
        <v>504</v>
      </c>
      <c r="D620" s="13" t="str">
        <f t="shared" si="34"/>
        <v>Deemed</v>
      </c>
      <c r="E620" s="29" t="s">
        <v>1</v>
      </c>
      <c r="F620" s="30" t="s">
        <v>1224</v>
      </c>
      <c r="J620" s="32">
        <v>2262</v>
      </c>
      <c r="K620" s="33">
        <v>0</v>
      </c>
      <c r="L620" s="34">
        <v>12</v>
      </c>
      <c r="M620" s="39">
        <v>0.6</v>
      </c>
      <c r="N620" s="36"/>
      <c r="O620" s="37"/>
      <c r="P620" s="37"/>
      <c r="Q620" s="37"/>
      <c r="S620" s="14" t="str">
        <f t="shared" si="35"/>
        <v>WPSDGENRCC0006 Rev2</v>
      </c>
      <c r="T620" s="14" t="s">
        <v>1945</v>
      </c>
      <c r="W620" s="14" t="s">
        <v>1250</v>
      </c>
      <c r="Y620" s="54" t="e">
        <f>MATCH(T620,'Submitted Workpapers'!#REF!,0)</f>
        <v>#REF!</v>
      </c>
      <c r="Z620" s="54">
        <f>MATCH(LEFT(T620,FIND(".",T620,1)-1),'Submitted Workpapers'!$A$13:$A$107,0)</f>
        <v>5</v>
      </c>
      <c r="AA620" s="54" t="str">
        <f>IF(AND(ISNA(Y620),NOT(ISNA(Z620))),INDEX('Submitted Workpapers'!#REF!,Z620),"")</f>
        <v/>
      </c>
      <c r="AB620" s="1" t="b">
        <f t="shared" si="36"/>
        <v>0</v>
      </c>
      <c r="AC620"/>
      <c r="AD620"/>
      <c r="AE620"/>
      <c r="AG620" s="20" t="s">
        <v>1845</v>
      </c>
    </row>
    <row r="621" spans="2:33" x14ac:dyDescent="0.25">
      <c r="B621" s="27" t="s">
        <v>864</v>
      </c>
      <c r="C621" s="27" t="s">
        <v>504</v>
      </c>
      <c r="D621" s="13" t="str">
        <f t="shared" si="34"/>
        <v>Deemed</v>
      </c>
      <c r="E621" s="29" t="s">
        <v>1</v>
      </c>
      <c r="F621" s="30"/>
      <c r="J621" s="32">
        <v>0</v>
      </c>
      <c r="K621" s="33">
        <v>323</v>
      </c>
      <c r="L621" s="34">
        <v>12</v>
      </c>
      <c r="M621" s="39">
        <v>0.6</v>
      </c>
      <c r="N621" s="36"/>
      <c r="O621" s="37"/>
      <c r="P621" s="37"/>
      <c r="Q621" s="37"/>
      <c r="S621" s="14" t="str">
        <f t="shared" si="35"/>
        <v>WPSDGENRCC0006 Rev2</v>
      </c>
      <c r="T621" s="14" t="s">
        <v>1945</v>
      </c>
      <c r="W621" s="14" t="s">
        <v>1250</v>
      </c>
      <c r="Y621" s="54" t="e">
        <f>MATCH(T621,'Submitted Workpapers'!#REF!,0)</f>
        <v>#REF!</v>
      </c>
      <c r="Z621" s="54">
        <f>MATCH(LEFT(T621,FIND(".",T621,1)-1),'Submitted Workpapers'!$A$13:$A$107,0)</f>
        <v>5</v>
      </c>
      <c r="AA621" s="54" t="str">
        <f>IF(AND(ISNA(Y621),NOT(ISNA(Z621))),INDEX('Submitted Workpapers'!#REF!,Z621),"")</f>
        <v/>
      </c>
      <c r="AB621" s="1" t="b">
        <f t="shared" si="36"/>
        <v>0</v>
      </c>
      <c r="AC621"/>
      <c r="AD621"/>
      <c r="AE621"/>
      <c r="AG621" s="20" t="s">
        <v>1846</v>
      </c>
    </row>
    <row r="622" spans="2:33" x14ac:dyDescent="0.25">
      <c r="B622" s="27" t="s">
        <v>865</v>
      </c>
      <c r="C622" s="27" t="s">
        <v>510</v>
      </c>
      <c r="D622" s="13" t="str">
        <f t="shared" si="34"/>
        <v>Deemed</v>
      </c>
      <c r="E622" s="29" t="s">
        <v>1</v>
      </c>
      <c r="F622" s="30"/>
      <c r="J622" s="32">
        <v>0</v>
      </c>
      <c r="K622" s="33">
        <v>845</v>
      </c>
      <c r="L622" s="34">
        <v>12</v>
      </c>
      <c r="M622" s="39">
        <v>0.6</v>
      </c>
      <c r="N622" s="36"/>
      <c r="O622" s="37"/>
      <c r="P622" s="37"/>
      <c r="Q622" s="37"/>
      <c r="S622" s="14" t="str">
        <f t="shared" si="35"/>
        <v>WPSDGENRCC0015 Rev0</v>
      </c>
      <c r="T622" s="14" t="s">
        <v>1947</v>
      </c>
      <c r="W622" s="14" t="s">
        <v>1250</v>
      </c>
      <c r="Y622" s="54" t="e">
        <f>MATCH(T622,'Submitted Workpapers'!#REF!,0)</f>
        <v>#REF!</v>
      </c>
      <c r="Z622" s="54">
        <f>MATCH(LEFT(T622,FIND(".",T622,1)-1),'Submitted Workpapers'!$A$13:$A$107,0)</f>
        <v>8</v>
      </c>
      <c r="AA622" s="54" t="str">
        <f>IF(AND(ISNA(Y622),NOT(ISNA(Z622))),INDEX('Submitted Workpapers'!#REF!,Z622),"")</f>
        <v/>
      </c>
      <c r="AB622" s="1" t="b">
        <f t="shared" si="36"/>
        <v>0</v>
      </c>
      <c r="AC622"/>
      <c r="AD622"/>
      <c r="AE622"/>
      <c r="AG622" s="20" t="s">
        <v>1847</v>
      </c>
    </row>
    <row r="623" spans="2:33" x14ac:dyDescent="0.25">
      <c r="B623" s="27" t="s">
        <v>867</v>
      </c>
      <c r="C623" s="27" t="s">
        <v>516</v>
      </c>
      <c r="D623" s="13" t="str">
        <f t="shared" si="34"/>
        <v>Deemed</v>
      </c>
      <c r="E623" s="29" t="s">
        <v>1</v>
      </c>
      <c r="F623" s="30"/>
      <c r="J623" s="32">
        <v>0</v>
      </c>
      <c r="K623" s="33">
        <v>0.28999999999999998</v>
      </c>
      <c r="L623" s="34">
        <v>20</v>
      </c>
      <c r="M623" s="39">
        <v>0.6</v>
      </c>
      <c r="N623" s="36"/>
      <c r="O623" s="37"/>
      <c r="P623" s="37"/>
      <c r="Q623" s="37"/>
      <c r="S623" s="14" t="str">
        <f t="shared" si="35"/>
        <v>WPSDGENRHC1061 Rev0</v>
      </c>
      <c r="T623" s="14" t="s">
        <v>1948</v>
      </c>
      <c r="W623" s="14" t="s">
        <v>1250</v>
      </c>
      <c r="Y623" s="54" t="e">
        <f>MATCH(T623,'Submitted Workpapers'!#REF!,0)</f>
        <v>#REF!</v>
      </c>
      <c r="Z623" s="54">
        <f>MATCH(LEFT(T623,FIND(".",T623,1)-1),'Submitted Workpapers'!$A$13:$A$107,0)</f>
        <v>16</v>
      </c>
      <c r="AA623" s="54" t="str">
        <f>IF(AND(ISNA(Y623),NOT(ISNA(Z623))),INDEX('Submitted Workpapers'!#REF!,Z623),"")</f>
        <v/>
      </c>
      <c r="AB623" s="1" t="b">
        <f t="shared" si="36"/>
        <v>0</v>
      </c>
      <c r="AC623"/>
      <c r="AD623"/>
      <c r="AE623"/>
      <c r="AG623" s="20" t="s">
        <v>340</v>
      </c>
    </row>
    <row r="624" spans="2:33" x14ac:dyDescent="0.25">
      <c r="B624" s="27" t="s">
        <v>870</v>
      </c>
      <c r="C624" s="27" t="s">
        <v>525</v>
      </c>
      <c r="D624" s="13" t="str">
        <f t="shared" si="34"/>
        <v>Deemed</v>
      </c>
      <c r="E624" s="29" t="s">
        <v>1</v>
      </c>
      <c r="F624" s="30" t="s">
        <v>1218</v>
      </c>
      <c r="J624" s="32">
        <v>0</v>
      </c>
      <c r="K624" s="33">
        <v>9.6999999999999993</v>
      </c>
      <c r="L624" s="34">
        <v>20</v>
      </c>
      <c r="M624" s="39">
        <v>0.6</v>
      </c>
      <c r="N624" s="36"/>
      <c r="O624" s="37"/>
      <c r="P624" s="37"/>
      <c r="Q624" s="37"/>
      <c r="S624" s="14" t="str">
        <f t="shared" si="35"/>
        <v>WPSDGENRWH1202 Rev0</v>
      </c>
      <c r="T624" s="14" t="s">
        <v>1950</v>
      </c>
      <c r="W624" s="14" t="s">
        <v>1250</v>
      </c>
      <c r="Y624" s="54" t="e">
        <f>MATCH(T624,'Submitted Workpapers'!#REF!,0)</f>
        <v>#REF!</v>
      </c>
      <c r="Z624" s="54">
        <f>MATCH(LEFT(T624,FIND(".",T624,1)-1),'Submitted Workpapers'!$A$13:$A$107,0)</f>
        <v>46</v>
      </c>
      <c r="AA624" s="54" t="str">
        <f>IF(AND(ISNA(Y624),NOT(ISNA(Z624))),INDEX('Submitted Workpapers'!#REF!,Z624),"")</f>
        <v/>
      </c>
      <c r="AB624" s="1" t="b">
        <f t="shared" si="36"/>
        <v>0</v>
      </c>
      <c r="AC624"/>
      <c r="AD624"/>
      <c r="AE624"/>
      <c r="AG624" s="20" t="s">
        <v>1848</v>
      </c>
    </row>
    <row r="625" spans="2:33" x14ac:dyDescent="0.25">
      <c r="B625" s="27" t="s">
        <v>871</v>
      </c>
      <c r="C625" s="27" t="s">
        <v>525</v>
      </c>
      <c r="D625" s="13" t="str">
        <f t="shared" si="34"/>
        <v>Deemed</v>
      </c>
      <c r="E625" s="29" t="s">
        <v>1</v>
      </c>
      <c r="F625" s="30" t="s">
        <v>1218</v>
      </c>
      <c r="J625" s="32">
        <v>0</v>
      </c>
      <c r="K625" s="33">
        <v>10.4</v>
      </c>
      <c r="L625" s="34">
        <v>20</v>
      </c>
      <c r="M625" s="39">
        <v>0.6</v>
      </c>
      <c r="N625" s="36"/>
      <c r="O625" s="37"/>
      <c r="P625" s="37"/>
      <c r="Q625" s="37"/>
      <c r="S625" s="14" t="str">
        <f t="shared" si="35"/>
        <v>WPSDGENRWH1202 Rev0</v>
      </c>
      <c r="T625" s="14" t="s">
        <v>1950</v>
      </c>
      <c r="W625" s="14" t="s">
        <v>1250</v>
      </c>
      <c r="Y625" s="54" t="e">
        <f>MATCH(T625,'Submitted Workpapers'!#REF!,0)</f>
        <v>#REF!</v>
      </c>
      <c r="Z625" s="54">
        <f>MATCH(LEFT(T625,FIND(".",T625,1)-1),'Submitted Workpapers'!$A$13:$A$107,0)</f>
        <v>46</v>
      </c>
      <c r="AA625" s="54" t="str">
        <f>IF(AND(ISNA(Y625),NOT(ISNA(Z625))),INDEX('Submitted Workpapers'!#REF!,Z625),"")</f>
        <v/>
      </c>
      <c r="AB625" s="1" t="b">
        <f t="shared" si="36"/>
        <v>0</v>
      </c>
      <c r="AC625"/>
      <c r="AD625"/>
      <c r="AE625"/>
      <c r="AG625" s="20" t="s">
        <v>1164</v>
      </c>
    </row>
    <row r="626" spans="2:33" x14ac:dyDescent="0.25">
      <c r="B626" s="27" t="s">
        <v>872</v>
      </c>
      <c r="C626" s="27" t="s">
        <v>528</v>
      </c>
      <c r="D626" s="13" t="str">
        <f t="shared" si="34"/>
        <v>Deemed</v>
      </c>
      <c r="E626" s="29" t="s">
        <v>1226</v>
      </c>
      <c r="F626" s="30"/>
      <c r="J626" s="32">
        <v>0</v>
      </c>
      <c r="K626" s="33">
        <v>638</v>
      </c>
      <c r="L626" s="34">
        <v>6</v>
      </c>
      <c r="M626" s="39">
        <v>0.68</v>
      </c>
      <c r="N626" s="36"/>
      <c r="O626" s="37"/>
      <c r="P626" s="37"/>
      <c r="Q626" s="37"/>
      <c r="S626" s="14" t="str">
        <f t="shared" si="35"/>
        <v>WPSDGENRWH0010 Rev0</v>
      </c>
      <c r="T626" s="14" t="s">
        <v>1951</v>
      </c>
      <c r="W626" s="14" t="s">
        <v>1250</v>
      </c>
      <c r="Y626" s="54" t="e">
        <f>MATCH(T626,'Submitted Workpapers'!#REF!,0)</f>
        <v>#REF!</v>
      </c>
      <c r="Z626" s="54">
        <f>MATCH(LEFT(T626,FIND(".",T626,1)-1),'Submitted Workpapers'!$A$13:$A$107,0)</f>
        <v>41</v>
      </c>
      <c r="AA626" s="54" t="str">
        <f>IF(AND(ISNA(Y626),NOT(ISNA(Z626))),INDEX('Submitted Workpapers'!#REF!,Z626),"")</f>
        <v/>
      </c>
      <c r="AB626" s="1" t="b">
        <f t="shared" si="36"/>
        <v>0</v>
      </c>
      <c r="AC626"/>
      <c r="AD626"/>
      <c r="AE626"/>
      <c r="AG626" s="20" t="s">
        <v>1849</v>
      </c>
    </row>
    <row r="627" spans="2:33" x14ac:dyDescent="0.25">
      <c r="B627" s="27" t="s">
        <v>873</v>
      </c>
      <c r="C627" s="27" t="s">
        <v>530</v>
      </c>
      <c r="D627" s="13" t="str">
        <f t="shared" si="34"/>
        <v>Deemed</v>
      </c>
      <c r="E627" s="29" t="s">
        <v>1</v>
      </c>
      <c r="F627" s="30" t="s">
        <v>1227</v>
      </c>
      <c r="J627" s="32">
        <v>128</v>
      </c>
      <c r="K627" s="33">
        <v>0</v>
      </c>
      <c r="L627" s="34">
        <v>15</v>
      </c>
      <c r="M627" s="39">
        <v>0.77</v>
      </c>
      <c r="N627" s="36"/>
      <c r="O627" s="37"/>
      <c r="P627" s="37"/>
      <c r="Q627" s="37"/>
      <c r="S627" s="14" t="str">
        <f t="shared" si="35"/>
        <v>WPSDGENRLG0022-1</v>
      </c>
      <c r="T627" s="14" t="s">
        <v>1984</v>
      </c>
      <c r="W627" s="14" t="s">
        <v>1250</v>
      </c>
      <c r="Y627" s="54" t="e">
        <f>MATCH(T627,'Submitted Workpapers'!#REF!,0)</f>
        <v>#REF!</v>
      </c>
      <c r="Z627" s="54">
        <f>MATCH(LEFT(T627,FIND(".",T627,1)-1),'Submitted Workpapers'!$A$13:$A$107,0)</f>
        <v>29</v>
      </c>
      <c r="AA627" s="54" t="str">
        <f>IF(AND(ISNA(Y627),NOT(ISNA(Z627))),INDEX('Submitted Workpapers'!#REF!,Z627),"")</f>
        <v/>
      </c>
      <c r="AB627" s="1" t="b">
        <f t="shared" si="36"/>
        <v>0</v>
      </c>
      <c r="AC627"/>
      <c r="AD627"/>
      <c r="AE627"/>
      <c r="AG627" s="20" t="s">
        <v>1125</v>
      </c>
    </row>
    <row r="628" spans="2:33" x14ac:dyDescent="0.25">
      <c r="B628" s="27" t="s">
        <v>877</v>
      </c>
      <c r="C628" s="27" t="s">
        <v>312</v>
      </c>
      <c r="D628" s="13" t="str">
        <f t="shared" si="34"/>
        <v>Deemed</v>
      </c>
      <c r="E628" s="29" t="s">
        <v>1</v>
      </c>
      <c r="F628" s="30" t="s">
        <v>1230</v>
      </c>
      <c r="J628" s="32">
        <v>57.876215989000002</v>
      </c>
      <c r="K628" s="33">
        <v>6.6639999999999997</v>
      </c>
      <c r="L628" s="34">
        <v>10</v>
      </c>
      <c r="M628" s="39">
        <v>0.7</v>
      </c>
      <c r="N628" s="36"/>
      <c r="O628" s="37"/>
      <c r="P628" s="37"/>
      <c r="Q628" s="37"/>
      <c r="S628" s="14" t="str">
        <f t="shared" si="35"/>
        <v>WPSDGEREWH1061A Rev3</v>
      </c>
      <c r="T628" s="14" t="s">
        <v>1952</v>
      </c>
      <c r="W628" s="14" t="s">
        <v>1250</v>
      </c>
      <c r="Y628" s="54" t="e">
        <f>MATCH(T628,'Submitted Workpapers'!#REF!,0)</f>
        <v>#REF!</v>
      </c>
      <c r="Z628" s="54">
        <f>MATCH(LEFT(T628,FIND(".",T628,1)-1),'Submitted Workpapers'!$A$13:$A$107,0)</f>
        <v>64</v>
      </c>
      <c r="AA628" s="54" t="str">
        <f>IF(AND(ISNA(Y628),NOT(ISNA(Z628))),INDEX('Submitted Workpapers'!#REF!,Z628),"")</f>
        <v/>
      </c>
      <c r="AB628" s="1" t="b">
        <f t="shared" si="36"/>
        <v>0</v>
      </c>
      <c r="AC628"/>
      <c r="AD628"/>
      <c r="AE628"/>
      <c r="AG628" s="20" t="s">
        <v>1850</v>
      </c>
    </row>
    <row r="629" spans="2:33" x14ac:dyDescent="0.25">
      <c r="B629" s="27" t="s">
        <v>878</v>
      </c>
      <c r="C629" s="27" t="s">
        <v>538</v>
      </c>
      <c r="D629" s="13" t="str">
        <f t="shared" si="34"/>
        <v>Deemed</v>
      </c>
      <c r="E629" s="29" t="s">
        <v>1</v>
      </c>
      <c r="F629" s="30" t="s">
        <v>1231</v>
      </c>
      <c r="J629" s="32">
        <v>227.001</v>
      </c>
      <c r="K629" s="33">
        <v>0</v>
      </c>
      <c r="L629" s="34">
        <v>5</v>
      </c>
      <c r="M629" s="39">
        <v>0.6</v>
      </c>
      <c r="N629" s="36"/>
      <c r="O629" s="37"/>
      <c r="P629" s="37"/>
      <c r="Q629" s="37"/>
      <c r="S629" s="14" t="str">
        <f t="shared" si="35"/>
        <v>Software Plugload Sensor.doc</v>
      </c>
      <c r="T629" s="14" t="s">
        <v>538</v>
      </c>
      <c r="W629" s="14" t="s">
        <v>1250</v>
      </c>
      <c r="Y629" s="54" t="e">
        <f>MATCH(T629,'Submitted Workpapers'!#REF!,0)</f>
        <v>#REF!</v>
      </c>
      <c r="Z629" s="54" t="e">
        <f>MATCH(LEFT(T629,FIND(".",T629,1)-1),'Submitted Workpapers'!$A$13:$A$107,0)</f>
        <v>#N/A</v>
      </c>
      <c r="AA629" s="54" t="str">
        <f>IF(AND(ISNA(Y629),NOT(ISNA(Z629))),INDEX('Submitted Workpapers'!#REF!,Z629),"")</f>
        <v/>
      </c>
      <c r="AB629" s="1" t="b">
        <f t="shared" si="36"/>
        <v>1</v>
      </c>
      <c r="AC629"/>
      <c r="AD629"/>
      <c r="AE629"/>
      <c r="AG629" s="20" t="s">
        <v>1118</v>
      </c>
    </row>
    <row r="630" spans="2:33" x14ac:dyDescent="0.25">
      <c r="B630" s="27" t="s">
        <v>881</v>
      </c>
      <c r="C630" s="27" t="s">
        <v>543</v>
      </c>
      <c r="D630" s="13" t="str">
        <f t="shared" si="34"/>
        <v>Deemed</v>
      </c>
      <c r="E630" s="29" t="s">
        <v>1</v>
      </c>
      <c r="F630" s="30" t="s">
        <v>1224</v>
      </c>
      <c r="J630" s="32">
        <v>11166</v>
      </c>
      <c r="K630" s="33">
        <v>0</v>
      </c>
      <c r="L630" s="34">
        <v>12</v>
      </c>
      <c r="M630" s="39">
        <v>0.6</v>
      </c>
      <c r="N630" s="36"/>
      <c r="O630" s="37"/>
      <c r="P630" s="37"/>
      <c r="Q630" s="37"/>
      <c r="S630" s="14" t="str">
        <f t="shared" si="35"/>
        <v>WPSDGENRCC0001 Rev3</v>
      </c>
      <c r="T630" s="14" t="s">
        <v>1953</v>
      </c>
      <c r="W630" s="14" t="s">
        <v>1250</v>
      </c>
      <c r="Y630" s="54" t="e">
        <f>MATCH(T630,'Submitted Workpapers'!#REF!,0)</f>
        <v>#REF!</v>
      </c>
      <c r="Z630" s="54">
        <f>MATCH(LEFT(T630,FIND(".",T630,1)-1),'Submitted Workpapers'!$A$13:$A$107,0)</f>
        <v>1</v>
      </c>
      <c r="AA630" s="54" t="str">
        <f>IF(AND(ISNA(Y630),NOT(ISNA(Z630))),INDEX('Submitted Workpapers'!#REF!,Z630),"")</f>
        <v/>
      </c>
      <c r="AB630" s="1" t="b">
        <f t="shared" si="36"/>
        <v>0</v>
      </c>
      <c r="AC630"/>
      <c r="AD630"/>
      <c r="AE630"/>
      <c r="AG630" s="20" t="s">
        <v>290</v>
      </c>
    </row>
    <row r="631" spans="2:33" x14ac:dyDescent="0.25">
      <c r="B631" s="27" t="s">
        <v>883</v>
      </c>
      <c r="C631" s="27" t="s">
        <v>548</v>
      </c>
      <c r="D631" s="13" t="str">
        <f t="shared" si="34"/>
        <v>Deemed</v>
      </c>
      <c r="E631" s="29" t="s">
        <v>1</v>
      </c>
      <c r="F631" s="30" t="s">
        <v>1227</v>
      </c>
      <c r="J631" s="32">
        <v>54.11755256</v>
      </c>
      <c r="K631" s="33">
        <v>0</v>
      </c>
      <c r="L631" s="34">
        <v>15</v>
      </c>
      <c r="M631" s="39">
        <v>0.7</v>
      </c>
      <c r="N631" s="36"/>
      <c r="O631" s="37"/>
      <c r="P631" s="37"/>
      <c r="Q631" s="37"/>
      <c r="S631" s="14" t="str">
        <f t="shared" si="35"/>
        <v>WPSDGENRLG0013-4</v>
      </c>
      <c r="T631" s="14" t="s">
        <v>1986</v>
      </c>
      <c r="W631" s="14" t="s">
        <v>1250</v>
      </c>
      <c r="Y631" s="54" t="e">
        <f>MATCH(T631,'Submitted Workpapers'!#REF!,0)</f>
        <v>#REF!</v>
      </c>
      <c r="Z631" s="54">
        <f>MATCH(LEFT(T631,FIND(".",T631,1)-1),'Submitted Workpapers'!$A$13:$A$107,0)</f>
        <v>26</v>
      </c>
      <c r="AA631" s="54" t="str">
        <f>IF(AND(ISNA(Y631),NOT(ISNA(Z631))),INDEX('Submitted Workpapers'!#REF!,Z631),"")</f>
        <v/>
      </c>
      <c r="AB631" s="1" t="b">
        <f t="shared" si="36"/>
        <v>0</v>
      </c>
      <c r="AC631"/>
      <c r="AD631"/>
      <c r="AE631"/>
      <c r="AG631" s="20" t="s">
        <v>1851</v>
      </c>
    </row>
    <row r="632" spans="2:33" x14ac:dyDescent="0.25">
      <c r="B632" s="27" t="s">
        <v>884</v>
      </c>
      <c r="C632" s="27" t="s">
        <v>550</v>
      </c>
      <c r="D632" s="13" t="str">
        <f t="shared" si="34"/>
        <v>Deemed</v>
      </c>
      <c r="E632" s="29" t="s">
        <v>1</v>
      </c>
      <c r="F632" s="30" t="s">
        <v>1233</v>
      </c>
      <c r="J632" s="32">
        <v>60</v>
      </c>
      <c r="K632" s="33">
        <v>0</v>
      </c>
      <c r="L632" s="34">
        <v>2</v>
      </c>
      <c r="M632" s="39">
        <v>0.53</v>
      </c>
      <c r="N632" s="36"/>
      <c r="O632" s="37"/>
      <c r="P632" s="37"/>
      <c r="Q632" s="37"/>
      <c r="S632" s="14" t="str">
        <f t="shared" si="35"/>
        <v>WPSDGENRSH001 Rev0</v>
      </c>
      <c r="T632" s="14" t="s">
        <v>1954</v>
      </c>
      <c r="W632" s="14" t="s">
        <v>1250</v>
      </c>
      <c r="Y632" s="54" t="e">
        <f>MATCH(T632,'Submitted Workpapers'!#REF!,0)</f>
        <v>#REF!</v>
      </c>
      <c r="Z632" s="54">
        <f>MATCH(LEFT(T632,FIND(".",T632,1)-1),'Submitted Workpapers'!$A$13:$A$107,0)</f>
        <v>40</v>
      </c>
      <c r="AA632" s="54" t="str">
        <f>IF(AND(ISNA(Y632),NOT(ISNA(Z632))),INDEX('Submitted Workpapers'!#REF!,Z632),"")</f>
        <v/>
      </c>
      <c r="AB632" s="1" t="b">
        <f t="shared" si="36"/>
        <v>0</v>
      </c>
      <c r="AC632"/>
      <c r="AD632"/>
      <c r="AE632"/>
      <c r="AG632" s="20" t="s">
        <v>1852</v>
      </c>
    </row>
    <row r="633" spans="2:33" x14ac:dyDescent="0.25">
      <c r="B633" s="27" t="s">
        <v>885</v>
      </c>
      <c r="C633" s="27" t="s">
        <v>552</v>
      </c>
      <c r="D633" s="13" t="str">
        <f t="shared" si="34"/>
        <v>Deemed</v>
      </c>
      <c r="E633" s="29" t="s">
        <v>1</v>
      </c>
      <c r="F633" s="30" t="s">
        <v>1227</v>
      </c>
      <c r="J633" s="32">
        <v>182.6</v>
      </c>
      <c r="K633" s="33">
        <v>0</v>
      </c>
      <c r="L633" s="34">
        <v>15</v>
      </c>
      <c r="M633" s="39">
        <v>0.77</v>
      </c>
      <c r="N633" s="36"/>
      <c r="O633" s="37"/>
      <c r="P633" s="37"/>
      <c r="Q633" s="37"/>
      <c r="S633" s="14" t="str">
        <f t="shared" si="35"/>
        <v>WPSDGENRLG0022-2</v>
      </c>
      <c r="T633" s="14" t="s">
        <v>1987</v>
      </c>
      <c r="W633" s="14" t="s">
        <v>1250</v>
      </c>
      <c r="Y633" s="54" t="e">
        <f>MATCH(T633,'Submitted Workpapers'!#REF!,0)</f>
        <v>#REF!</v>
      </c>
      <c r="Z633" s="54">
        <f>MATCH(LEFT(T633,FIND(".",T633,1)-1),'Submitted Workpapers'!$A$13:$A$107,0)</f>
        <v>29</v>
      </c>
      <c r="AA633" s="54" t="str">
        <f>IF(AND(ISNA(Y633),NOT(ISNA(Z633))),INDEX('Submitted Workpapers'!#REF!,Z633),"")</f>
        <v/>
      </c>
      <c r="AB633" s="1" t="b">
        <f t="shared" si="36"/>
        <v>0</v>
      </c>
      <c r="AC633"/>
      <c r="AD633"/>
      <c r="AE633"/>
      <c r="AG633" s="20" t="s">
        <v>342</v>
      </c>
    </row>
    <row r="634" spans="2:33" x14ac:dyDescent="0.25">
      <c r="B634" s="27" t="s">
        <v>887</v>
      </c>
      <c r="C634" s="27" t="s">
        <v>556</v>
      </c>
      <c r="D634" s="13" t="str">
        <f t="shared" si="34"/>
        <v>Deemed</v>
      </c>
      <c r="E634" s="29" t="s">
        <v>1</v>
      </c>
      <c r="F634" s="30" t="s">
        <v>1234</v>
      </c>
      <c r="J634" s="32">
        <v>484.84800000000001</v>
      </c>
      <c r="K634" s="33">
        <v>0</v>
      </c>
      <c r="L634" s="34">
        <v>15</v>
      </c>
      <c r="M634" s="39">
        <v>0.77</v>
      </c>
      <c r="N634" s="36"/>
      <c r="O634" s="37"/>
      <c r="P634" s="37"/>
      <c r="Q634" s="37"/>
      <c r="S634" s="14" t="str">
        <f t="shared" si="35"/>
        <v>WPSDGENRLG0007-1</v>
      </c>
      <c r="T634" s="14" t="s">
        <v>1988</v>
      </c>
      <c r="W634" s="14" t="s">
        <v>1250</v>
      </c>
      <c r="Y634" s="54" t="e">
        <f>MATCH(T634,'Submitted Workpapers'!#REF!,0)</f>
        <v>#REF!</v>
      </c>
      <c r="Z634" s="54">
        <f>MATCH(LEFT(T634,FIND(".",T634,1)-1),'Submitted Workpapers'!$A$13:$A$107,0)</f>
        <v>25</v>
      </c>
      <c r="AA634" s="54" t="str">
        <f>IF(AND(ISNA(Y634),NOT(ISNA(Z634))),INDEX('Submitted Workpapers'!#REF!,Z634),"")</f>
        <v/>
      </c>
      <c r="AB634" s="1" t="b">
        <f t="shared" si="36"/>
        <v>0</v>
      </c>
      <c r="AC634"/>
      <c r="AD634"/>
      <c r="AE634"/>
      <c r="AG634" s="20" t="s">
        <v>1853</v>
      </c>
    </row>
    <row r="635" spans="2:33" x14ac:dyDescent="0.25">
      <c r="B635" s="27" t="s">
        <v>888</v>
      </c>
      <c r="C635" s="27" t="s">
        <v>558</v>
      </c>
      <c r="D635" s="13" t="str">
        <f t="shared" si="34"/>
        <v>Deemed</v>
      </c>
      <c r="E635" s="29" t="s">
        <v>1</v>
      </c>
      <c r="F635" s="30" t="s">
        <v>1216</v>
      </c>
      <c r="J635" s="32">
        <v>789</v>
      </c>
      <c r="K635" s="33">
        <v>0</v>
      </c>
      <c r="L635" s="34">
        <v>8</v>
      </c>
      <c r="M635" s="39">
        <v>0.6</v>
      </c>
      <c r="N635" s="36"/>
      <c r="O635" s="37"/>
      <c r="P635" s="37"/>
      <c r="Q635" s="37"/>
      <c r="S635" s="14" t="str">
        <f t="shared" si="35"/>
        <v>WPSDGENRLG0016-1</v>
      </c>
      <c r="T635" s="14" t="s">
        <v>1989</v>
      </c>
      <c r="W635" s="14" t="s">
        <v>1250</v>
      </c>
      <c r="Y635" s="54" t="e">
        <f>MATCH(T635,'Submitted Workpapers'!#REF!,0)</f>
        <v>#REF!</v>
      </c>
      <c r="Z635" s="54">
        <f>MATCH(LEFT(T635,FIND(".",T635,1)-1),'Submitted Workpapers'!$A$13:$A$107,0)</f>
        <v>27</v>
      </c>
      <c r="AA635" s="54" t="str">
        <f>IF(AND(ISNA(Y635),NOT(ISNA(Z635))),INDEX('Submitted Workpapers'!#REF!,Z635),"")</f>
        <v/>
      </c>
      <c r="AB635" s="1" t="b">
        <f t="shared" si="36"/>
        <v>0</v>
      </c>
      <c r="AC635"/>
      <c r="AD635"/>
      <c r="AE635"/>
      <c r="AG635" s="20" t="s">
        <v>1854</v>
      </c>
    </row>
    <row r="636" spans="2:33" x14ac:dyDescent="0.25">
      <c r="B636" s="27" t="s">
        <v>890</v>
      </c>
      <c r="C636" s="27" t="s">
        <v>562</v>
      </c>
      <c r="D636" s="13" t="str">
        <f t="shared" si="34"/>
        <v>Deemed</v>
      </c>
      <c r="E636" s="29" t="s">
        <v>1</v>
      </c>
      <c r="F636" s="30" t="s">
        <v>1222</v>
      </c>
      <c r="J636" s="32">
        <v>1208</v>
      </c>
      <c r="K636" s="33">
        <v>0</v>
      </c>
      <c r="L636" s="34">
        <v>12</v>
      </c>
      <c r="M636" s="39">
        <v>0.6</v>
      </c>
      <c r="N636" s="36"/>
      <c r="O636" s="37"/>
      <c r="P636" s="37"/>
      <c r="Q636" s="37"/>
      <c r="S636" s="14" t="str">
        <f t="shared" si="35"/>
        <v>WPSDGENRRN0010 Rev0</v>
      </c>
      <c r="T636" s="14" t="s">
        <v>1955</v>
      </c>
      <c r="W636" s="14" t="s">
        <v>1250</v>
      </c>
      <c r="Y636" s="54" t="e">
        <f>MATCH(T636,'Submitted Workpapers'!#REF!,0)</f>
        <v>#REF!</v>
      </c>
      <c r="Z636" s="54" t="e">
        <f>MATCH(LEFT(T636,FIND(".",T636,1)-1),'Submitted Workpapers'!$A$13:$A$107,0)</f>
        <v>#N/A</v>
      </c>
      <c r="AA636" s="54" t="str">
        <f>IF(AND(ISNA(Y636),NOT(ISNA(Z636))),INDEX('Submitted Workpapers'!#REF!,Z636),"")</f>
        <v/>
      </c>
      <c r="AB636" s="1" t="b">
        <f t="shared" si="36"/>
        <v>1</v>
      </c>
      <c r="AC636"/>
      <c r="AD636"/>
      <c r="AE636"/>
      <c r="AG636" s="20" t="s">
        <v>1855</v>
      </c>
    </row>
    <row r="637" spans="2:33" x14ac:dyDescent="0.25">
      <c r="B637" s="27" t="s">
        <v>892</v>
      </c>
      <c r="C637" s="27" t="s">
        <v>566</v>
      </c>
      <c r="D637" s="13" t="str">
        <f t="shared" si="34"/>
        <v>Deemed</v>
      </c>
      <c r="E637" s="29" t="s">
        <v>1</v>
      </c>
      <c r="F637" s="30" t="s">
        <v>1222</v>
      </c>
      <c r="J637" s="32">
        <v>59</v>
      </c>
      <c r="K637" s="33">
        <v>0</v>
      </c>
      <c r="L637" s="34">
        <v>5</v>
      </c>
      <c r="M637" s="39">
        <v>0.6</v>
      </c>
      <c r="N637" s="36"/>
      <c r="O637" s="37"/>
      <c r="P637" s="37"/>
      <c r="Q637" s="37"/>
      <c r="S637" s="14" t="str">
        <f t="shared" si="35"/>
        <v>WPSDGENRRN0005 Rev0</v>
      </c>
      <c r="T637" s="14" t="s">
        <v>1956</v>
      </c>
      <c r="W637" s="14" t="s">
        <v>1250</v>
      </c>
      <c r="Y637" s="54" t="e">
        <f>MATCH(T637,'Submitted Workpapers'!#REF!,0)</f>
        <v>#REF!</v>
      </c>
      <c r="Z637" s="54">
        <f>MATCH(LEFT(T637,FIND(".",T637,1)-1),'Submitted Workpapers'!$A$13:$A$107,0)</f>
        <v>38</v>
      </c>
      <c r="AA637" s="54" t="str">
        <f>IF(AND(ISNA(Y637),NOT(ISNA(Z637))),INDEX('Submitted Workpapers'!#REF!,Z637),"")</f>
        <v/>
      </c>
      <c r="AB637" s="1" t="b">
        <f t="shared" si="36"/>
        <v>0</v>
      </c>
      <c r="AC637"/>
      <c r="AD637"/>
      <c r="AE637"/>
      <c r="AG637" s="20" t="s">
        <v>1856</v>
      </c>
    </row>
    <row r="638" spans="2:33" x14ac:dyDescent="0.25">
      <c r="B638" s="27" t="s">
        <v>893</v>
      </c>
      <c r="C638" s="27" t="s">
        <v>562</v>
      </c>
      <c r="D638" s="13" t="str">
        <f t="shared" si="34"/>
        <v>Deemed</v>
      </c>
      <c r="E638" s="29" t="s">
        <v>1</v>
      </c>
      <c r="F638" s="30" t="s">
        <v>1222</v>
      </c>
      <c r="J638" s="32">
        <v>749</v>
      </c>
      <c r="K638" s="33">
        <v>0</v>
      </c>
      <c r="L638" s="34">
        <v>16</v>
      </c>
      <c r="M638" s="39">
        <v>0.6</v>
      </c>
      <c r="N638" s="36"/>
      <c r="O638" s="37"/>
      <c r="P638" s="37"/>
      <c r="Q638" s="37"/>
      <c r="S638" s="14" t="str">
        <f t="shared" si="35"/>
        <v>WPSDGENRRN0010 Rev0</v>
      </c>
      <c r="T638" s="14" t="s">
        <v>1955</v>
      </c>
      <c r="W638" s="14" t="s">
        <v>1250</v>
      </c>
      <c r="Y638" s="54" t="e">
        <f>MATCH(T638,'Submitted Workpapers'!#REF!,0)</f>
        <v>#REF!</v>
      </c>
      <c r="Z638" s="54" t="e">
        <f>MATCH(LEFT(T638,FIND(".",T638,1)-1),'Submitted Workpapers'!$A$13:$A$107,0)</f>
        <v>#N/A</v>
      </c>
      <c r="AA638" s="54" t="str">
        <f>IF(AND(ISNA(Y638),NOT(ISNA(Z638))),INDEX('Submitted Workpapers'!#REF!,Z638),"")</f>
        <v/>
      </c>
      <c r="AB638" s="1" t="b">
        <f t="shared" si="36"/>
        <v>1</v>
      </c>
      <c r="AC638"/>
      <c r="AD638"/>
      <c r="AE638"/>
      <c r="AG638" s="20" t="s">
        <v>1857</v>
      </c>
    </row>
    <row r="639" spans="2:33" x14ac:dyDescent="0.25">
      <c r="B639" s="27" t="s">
        <v>894</v>
      </c>
      <c r="C639" s="27" t="s">
        <v>550</v>
      </c>
      <c r="D639" s="13" t="str">
        <f t="shared" si="34"/>
        <v>Deemed</v>
      </c>
      <c r="E639" s="29" t="s">
        <v>1</v>
      </c>
      <c r="F639" s="30" t="s">
        <v>1235</v>
      </c>
      <c r="J639" s="32">
        <v>1200.8499999999999</v>
      </c>
      <c r="K639" s="33">
        <v>0</v>
      </c>
      <c r="L639" s="34">
        <v>12</v>
      </c>
      <c r="M639" s="39">
        <v>0.6</v>
      </c>
      <c r="N639" s="36"/>
      <c r="O639" s="37"/>
      <c r="P639" s="37"/>
      <c r="Q639" s="37"/>
      <c r="S639" s="14" t="str">
        <f t="shared" si="35"/>
        <v>WPSDGENRSH001 Rev0</v>
      </c>
      <c r="T639" s="14" t="s">
        <v>1954</v>
      </c>
      <c r="W639" s="14" t="s">
        <v>1250</v>
      </c>
      <c r="Y639" s="54" t="e">
        <f>MATCH(T639,'Submitted Workpapers'!#REF!,0)</f>
        <v>#REF!</v>
      </c>
      <c r="Z639" s="54">
        <f>MATCH(LEFT(T639,FIND(".",T639,1)-1),'Submitted Workpapers'!$A$13:$A$107,0)</f>
        <v>40</v>
      </c>
      <c r="AA639" s="54" t="str">
        <f>IF(AND(ISNA(Y639),NOT(ISNA(Z639))),INDEX('Submitted Workpapers'!#REF!,Z639),"")</f>
        <v/>
      </c>
      <c r="AB639" s="1" t="b">
        <f t="shared" si="36"/>
        <v>0</v>
      </c>
      <c r="AC639"/>
      <c r="AD639"/>
      <c r="AE639"/>
      <c r="AG639" s="20" t="s">
        <v>1858</v>
      </c>
    </row>
    <row r="640" spans="2:33" x14ac:dyDescent="0.25">
      <c r="B640" s="27" t="s">
        <v>895</v>
      </c>
      <c r="C640" s="27" t="s">
        <v>550</v>
      </c>
      <c r="D640" s="13" t="str">
        <f t="shared" si="34"/>
        <v>Deemed</v>
      </c>
      <c r="E640" s="29" t="s">
        <v>1</v>
      </c>
      <c r="F640" s="30" t="s">
        <v>1235</v>
      </c>
      <c r="J640" s="32">
        <v>2076.85</v>
      </c>
      <c r="K640" s="33">
        <v>0</v>
      </c>
      <c r="L640" s="34">
        <v>12</v>
      </c>
      <c r="M640" s="39">
        <v>0.6</v>
      </c>
      <c r="N640" s="36"/>
      <c r="O640" s="37"/>
      <c r="P640" s="37"/>
      <c r="Q640" s="37"/>
      <c r="S640" s="14" t="str">
        <f t="shared" si="35"/>
        <v>WPSDGENRSH001 Rev0</v>
      </c>
      <c r="T640" s="14" t="s">
        <v>1954</v>
      </c>
      <c r="W640" s="14" t="s">
        <v>1250</v>
      </c>
      <c r="Y640" s="54" t="e">
        <f>MATCH(T640,'Submitted Workpapers'!#REF!,0)</f>
        <v>#REF!</v>
      </c>
      <c r="Z640" s="54">
        <f>MATCH(LEFT(T640,FIND(".",T640,1)-1),'Submitted Workpapers'!$A$13:$A$107,0)</f>
        <v>40</v>
      </c>
      <c r="AA640" s="54" t="str">
        <f>IF(AND(ISNA(Y640),NOT(ISNA(Z640))),INDEX('Submitted Workpapers'!#REF!,Z640),"")</f>
        <v/>
      </c>
      <c r="AB640" s="1" t="b">
        <f t="shared" si="36"/>
        <v>0</v>
      </c>
      <c r="AC640"/>
      <c r="AD640"/>
      <c r="AE640"/>
      <c r="AG640" s="20" t="s">
        <v>1859</v>
      </c>
    </row>
    <row r="641" spans="2:33" x14ac:dyDescent="0.25">
      <c r="B641" s="27" t="s">
        <v>896</v>
      </c>
      <c r="C641" s="27" t="s">
        <v>550</v>
      </c>
      <c r="D641" s="13" t="str">
        <f t="shared" si="34"/>
        <v>Deemed</v>
      </c>
      <c r="E641" s="29" t="s">
        <v>1</v>
      </c>
      <c r="F641" s="30" t="s">
        <v>1235</v>
      </c>
      <c r="J641" s="32">
        <v>649.70000000000005</v>
      </c>
      <c r="K641" s="33">
        <v>0</v>
      </c>
      <c r="L641" s="34">
        <v>12</v>
      </c>
      <c r="M641" s="39">
        <v>0.6</v>
      </c>
      <c r="N641" s="36"/>
      <c r="O641" s="37"/>
      <c r="P641" s="37"/>
      <c r="Q641" s="37"/>
      <c r="S641" s="14" t="str">
        <f t="shared" si="35"/>
        <v>WPSDGENRSH001 Rev0</v>
      </c>
      <c r="T641" s="14" t="s">
        <v>1954</v>
      </c>
      <c r="W641" s="14" t="s">
        <v>1250</v>
      </c>
      <c r="Y641" s="54" t="e">
        <f>MATCH(T641,'Submitted Workpapers'!#REF!,0)</f>
        <v>#REF!</v>
      </c>
      <c r="Z641" s="54">
        <f>MATCH(LEFT(T641,FIND(".",T641,1)-1),'Submitted Workpapers'!$A$13:$A$107,0)</f>
        <v>40</v>
      </c>
      <c r="AA641" s="54" t="str">
        <f>IF(AND(ISNA(Y641),NOT(ISNA(Z641))),INDEX('Submitted Workpapers'!#REF!,Z641),"")</f>
        <v/>
      </c>
      <c r="AB641" s="1" t="b">
        <f t="shared" si="36"/>
        <v>0</v>
      </c>
      <c r="AC641"/>
      <c r="AD641"/>
      <c r="AE641"/>
      <c r="AG641" s="20" t="s">
        <v>1860</v>
      </c>
    </row>
    <row r="642" spans="2:33" x14ac:dyDescent="0.25">
      <c r="B642" s="27" t="s">
        <v>897</v>
      </c>
      <c r="C642" s="27" t="s">
        <v>578</v>
      </c>
      <c r="D642" s="13" t="str">
        <f t="shared" si="34"/>
        <v>Deemed</v>
      </c>
      <c r="E642" s="29" t="s">
        <v>1</v>
      </c>
      <c r="F642" s="30" t="s">
        <v>1236</v>
      </c>
      <c r="J642" s="32">
        <v>829.88571428571436</v>
      </c>
      <c r="K642" s="33">
        <v>0</v>
      </c>
      <c r="L642" s="34">
        <v>15</v>
      </c>
      <c r="M642" s="39">
        <v>0.77</v>
      </c>
      <c r="N642" s="36"/>
      <c r="O642" s="37"/>
      <c r="P642" s="37"/>
      <c r="Q642" s="37"/>
      <c r="S642" s="14" t="str">
        <f t="shared" si="35"/>
        <v>WPSDGENRLG0006 Rev3</v>
      </c>
      <c r="T642" s="14" t="s">
        <v>1957</v>
      </c>
      <c r="W642" s="14" t="s">
        <v>1250</v>
      </c>
      <c r="Y642" s="54" t="e">
        <f>MATCH(T642,'Submitted Workpapers'!#REF!,0)</f>
        <v>#REF!</v>
      </c>
      <c r="Z642" s="54">
        <f>MATCH(LEFT(T642,FIND(".",T642,1)-1),'Submitted Workpapers'!$A$13:$A$107,0)</f>
        <v>24</v>
      </c>
      <c r="AA642" s="54" t="str">
        <f>IF(AND(ISNA(Y642),NOT(ISNA(Z642))),INDEX('Submitted Workpapers'!#REF!,Z642),"")</f>
        <v/>
      </c>
      <c r="AB642" s="1" t="b">
        <f t="shared" si="36"/>
        <v>0</v>
      </c>
      <c r="AC642"/>
      <c r="AD642"/>
      <c r="AE642"/>
      <c r="AG642" s="20" t="s">
        <v>1861</v>
      </c>
    </row>
    <row r="643" spans="2:33" x14ac:dyDescent="0.25">
      <c r="B643" s="27" t="s">
        <v>898</v>
      </c>
      <c r="C643" s="27" t="s">
        <v>580</v>
      </c>
      <c r="D643" s="13" t="str">
        <f t="shared" si="34"/>
        <v>Deemed</v>
      </c>
      <c r="E643" s="29" t="s">
        <v>1</v>
      </c>
      <c r="F643" s="30" t="s">
        <v>1236</v>
      </c>
      <c r="J643" s="32">
        <v>388.45714285714286</v>
      </c>
      <c r="K643" s="33">
        <v>0</v>
      </c>
      <c r="L643" s="34">
        <v>15</v>
      </c>
      <c r="M643" s="39">
        <v>0.77</v>
      </c>
      <c r="N643" s="36"/>
      <c r="O643" s="37"/>
      <c r="P643" s="37"/>
      <c r="Q643" s="37"/>
      <c r="S643" s="14" t="str">
        <f t="shared" si="35"/>
        <v>WPSDGENRLG0003 Rev3</v>
      </c>
      <c r="T643" s="14" t="s">
        <v>1958</v>
      </c>
      <c r="W643" s="14" t="s">
        <v>1250</v>
      </c>
      <c r="Y643" s="54" t="e">
        <f>MATCH(T643,'Submitted Workpapers'!#REF!,0)</f>
        <v>#REF!</v>
      </c>
      <c r="Z643" s="54">
        <f>MATCH(LEFT(T643,FIND(".",T643,1)-1),'Submitted Workpapers'!$A$13:$A$107,0)</f>
        <v>23</v>
      </c>
      <c r="AA643" s="54" t="str">
        <f>IF(AND(ISNA(Y643),NOT(ISNA(Z643))),INDEX('Submitted Workpapers'!#REF!,Z643),"")</f>
        <v/>
      </c>
      <c r="AB643" s="1" t="b">
        <f t="shared" si="36"/>
        <v>0</v>
      </c>
      <c r="AC643"/>
      <c r="AD643"/>
      <c r="AE643"/>
      <c r="AG643" s="20" t="s">
        <v>1862</v>
      </c>
    </row>
    <row r="644" spans="2:33" x14ac:dyDescent="0.25">
      <c r="B644" s="27" t="s">
        <v>899</v>
      </c>
      <c r="C644" s="27" t="s">
        <v>580</v>
      </c>
      <c r="D644" s="13" t="str">
        <f t="shared" ref="D644:D707" si="37">IF(OR(J644=1,J644=1000,K644=1,K644=1000),"Custom","Deemed")</f>
        <v>Deemed</v>
      </c>
      <c r="E644" s="29" t="s">
        <v>1</v>
      </c>
      <c r="F644" s="30" t="s">
        <v>1236</v>
      </c>
      <c r="J644" s="32">
        <v>477.25</v>
      </c>
      <c r="K644" s="33">
        <v>0</v>
      </c>
      <c r="L644" s="34">
        <v>15</v>
      </c>
      <c r="M644" s="39">
        <v>0.77</v>
      </c>
      <c r="N644" s="36"/>
      <c r="O644" s="37"/>
      <c r="P644" s="37"/>
      <c r="Q644" s="37"/>
      <c r="S644" s="14" t="str">
        <f t="shared" ref="S644:S707" si="38">+C644</f>
        <v>WPSDGENRLG0003 Rev3</v>
      </c>
      <c r="T644" s="14" t="s">
        <v>1958</v>
      </c>
      <c r="W644" s="14" t="s">
        <v>1250</v>
      </c>
      <c r="Y644" s="54" t="e">
        <f>MATCH(T644,'Submitted Workpapers'!#REF!,0)</f>
        <v>#REF!</v>
      </c>
      <c r="Z644" s="54">
        <f>MATCH(LEFT(T644,FIND(".",T644,1)-1),'Submitted Workpapers'!$A$13:$A$107,0)</f>
        <v>23</v>
      </c>
      <c r="AA644" s="54" t="str">
        <f>IF(AND(ISNA(Y644),NOT(ISNA(Z644))),INDEX('Submitted Workpapers'!#REF!,Z644),"")</f>
        <v/>
      </c>
      <c r="AB644" s="1" t="b">
        <f t="shared" si="36"/>
        <v>0</v>
      </c>
      <c r="AC644"/>
      <c r="AD644"/>
      <c r="AE644"/>
      <c r="AG644" s="20" t="s">
        <v>1863</v>
      </c>
    </row>
    <row r="645" spans="2:33" x14ac:dyDescent="0.25">
      <c r="B645" s="27" t="s">
        <v>900</v>
      </c>
      <c r="C645" s="27" t="s">
        <v>580</v>
      </c>
      <c r="D645" s="13" t="str">
        <f t="shared" si="37"/>
        <v>Deemed</v>
      </c>
      <c r="E645" s="29" t="s">
        <v>1</v>
      </c>
      <c r="F645" s="30" t="s">
        <v>1236</v>
      </c>
      <c r="J645" s="32">
        <v>477.25</v>
      </c>
      <c r="K645" s="33">
        <v>0</v>
      </c>
      <c r="L645" s="34">
        <v>15</v>
      </c>
      <c r="M645" s="39">
        <v>0.77</v>
      </c>
      <c r="N645" s="36"/>
      <c r="O645" s="37"/>
      <c r="P645" s="37"/>
      <c r="Q645" s="37"/>
      <c r="S645" s="14" t="str">
        <f t="shared" si="38"/>
        <v>WPSDGENRLG0003 Rev3</v>
      </c>
      <c r="T645" s="14" t="s">
        <v>1958</v>
      </c>
      <c r="W645" s="14" t="s">
        <v>1250</v>
      </c>
      <c r="Y645" s="54" t="e">
        <f>MATCH(T645,'Submitted Workpapers'!#REF!,0)</f>
        <v>#REF!</v>
      </c>
      <c r="Z645" s="54">
        <f>MATCH(LEFT(T645,FIND(".",T645,1)-1),'Submitted Workpapers'!$A$13:$A$107,0)</f>
        <v>23</v>
      </c>
      <c r="AA645" s="54" t="str">
        <f>IF(AND(ISNA(Y645),NOT(ISNA(Z645))),INDEX('Submitted Workpapers'!#REF!,Z645),"")</f>
        <v/>
      </c>
      <c r="AB645" s="1" t="b">
        <f t="shared" si="36"/>
        <v>0</v>
      </c>
      <c r="AC645"/>
      <c r="AD645"/>
      <c r="AE645"/>
      <c r="AG645" s="20" t="s">
        <v>1864</v>
      </c>
    </row>
    <row r="646" spans="2:33" x14ac:dyDescent="0.25">
      <c r="B646" s="27" t="s">
        <v>901</v>
      </c>
      <c r="C646" s="27" t="s">
        <v>580</v>
      </c>
      <c r="D646" s="13" t="str">
        <f t="shared" si="37"/>
        <v>Deemed</v>
      </c>
      <c r="E646" s="29" t="s">
        <v>1</v>
      </c>
      <c r="F646" s="30" t="s">
        <v>1236</v>
      </c>
      <c r="J646" s="32">
        <v>651.9</v>
      </c>
      <c r="K646" s="33">
        <v>0</v>
      </c>
      <c r="L646" s="34">
        <v>15</v>
      </c>
      <c r="M646" s="39">
        <v>0.77</v>
      </c>
      <c r="N646" s="36"/>
      <c r="O646" s="37"/>
      <c r="P646" s="37"/>
      <c r="Q646" s="37"/>
      <c r="S646" s="14" t="str">
        <f t="shared" si="38"/>
        <v>WPSDGENRLG0003 Rev3</v>
      </c>
      <c r="T646" s="14" t="s">
        <v>1958</v>
      </c>
      <c r="W646" s="14" t="s">
        <v>1250</v>
      </c>
      <c r="Y646" s="54" t="e">
        <f>MATCH(T646,'Submitted Workpapers'!#REF!,0)</f>
        <v>#REF!</v>
      </c>
      <c r="Z646" s="54">
        <f>MATCH(LEFT(T646,FIND(".",T646,1)-1),'Submitted Workpapers'!$A$13:$A$107,0)</f>
        <v>23</v>
      </c>
      <c r="AA646" s="54" t="str">
        <f>IF(AND(ISNA(Y646),NOT(ISNA(Z646))),INDEX('Submitted Workpapers'!#REF!,Z646),"")</f>
        <v/>
      </c>
      <c r="AB646" s="1" t="b">
        <f t="shared" si="36"/>
        <v>0</v>
      </c>
      <c r="AC646"/>
      <c r="AD646"/>
      <c r="AE646"/>
      <c r="AG646" s="20" t="s">
        <v>1865</v>
      </c>
    </row>
    <row r="647" spans="2:33" x14ac:dyDescent="0.25">
      <c r="B647" s="27" t="s">
        <v>902</v>
      </c>
      <c r="C647" s="27" t="s">
        <v>580</v>
      </c>
      <c r="D647" s="13" t="str">
        <f t="shared" si="37"/>
        <v>Deemed</v>
      </c>
      <c r="E647" s="29" t="s">
        <v>1</v>
      </c>
      <c r="F647" s="30" t="s">
        <v>1236</v>
      </c>
      <c r="J647" s="32">
        <v>388.45714285714286</v>
      </c>
      <c r="K647" s="33">
        <v>0</v>
      </c>
      <c r="L647" s="34">
        <v>15</v>
      </c>
      <c r="M647" s="39">
        <v>0.77</v>
      </c>
      <c r="N647" s="36"/>
      <c r="O647" s="37"/>
      <c r="P647" s="37"/>
      <c r="Q647" s="37"/>
      <c r="S647" s="14" t="str">
        <f t="shared" si="38"/>
        <v>WPSDGENRLG0003 Rev3</v>
      </c>
      <c r="T647" s="14" t="s">
        <v>1958</v>
      </c>
      <c r="W647" s="14" t="s">
        <v>1250</v>
      </c>
      <c r="Y647" s="54" t="e">
        <f>MATCH(T647,'Submitted Workpapers'!#REF!,0)</f>
        <v>#REF!</v>
      </c>
      <c r="Z647" s="54">
        <f>MATCH(LEFT(T647,FIND(".",T647,1)-1),'Submitted Workpapers'!$A$13:$A$107,0)</f>
        <v>23</v>
      </c>
      <c r="AA647" s="54" t="str">
        <f>IF(AND(ISNA(Y647),NOT(ISNA(Z647))),INDEX('Submitted Workpapers'!#REF!,Z647),"")</f>
        <v/>
      </c>
      <c r="AB647" s="1" t="b">
        <f t="shared" si="36"/>
        <v>0</v>
      </c>
      <c r="AC647"/>
      <c r="AD647"/>
      <c r="AE647"/>
      <c r="AG647" s="20" t="s">
        <v>1866</v>
      </c>
    </row>
    <row r="648" spans="2:33" x14ac:dyDescent="0.25">
      <c r="B648" s="27" t="s">
        <v>903</v>
      </c>
      <c r="C648" s="27" t="s">
        <v>580</v>
      </c>
      <c r="D648" s="13" t="str">
        <f t="shared" si="37"/>
        <v>Deemed</v>
      </c>
      <c r="E648" s="29" t="s">
        <v>1</v>
      </c>
      <c r="F648" s="30" t="s">
        <v>1227</v>
      </c>
      <c r="J648" s="32">
        <v>328.536</v>
      </c>
      <c r="K648" s="33">
        <v>0</v>
      </c>
      <c r="L648" s="34">
        <v>15</v>
      </c>
      <c r="M648" s="39">
        <v>0.77</v>
      </c>
      <c r="N648" s="36"/>
      <c r="O648" s="37"/>
      <c r="P648" s="37"/>
      <c r="Q648" s="37"/>
      <c r="S648" s="14" t="str">
        <f t="shared" si="38"/>
        <v>WPSDGENRLG0003 Rev3</v>
      </c>
      <c r="T648" s="14" t="s">
        <v>1958</v>
      </c>
      <c r="W648" s="14" t="s">
        <v>1250</v>
      </c>
      <c r="Y648" s="54" t="e">
        <f>MATCH(T648,'Submitted Workpapers'!#REF!,0)</f>
        <v>#REF!</v>
      </c>
      <c r="Z648" s="54">
        <f>MATCH(LEFT(T648,FIND(".",T648,1)-1),'Submitted Workpapers'!$A$13:$A$107,0)</f>
        <v>23</v>
      </c>
      <c r="AA648" s="54" t="str">
        <f>IF(AND(ISNA(Y648),NOT(ISNA(Z648))),INDEX('Submitted Workpapers'!#REF!,Z648),"")</f>
        <v/>
      </c>
      <c r="AB648" s="1" t="b">
        <f t="shared" si="36"/>
        <v>0</v>
      </c>
      <c r="AC648"/>
      <c r="AD648"/>
      <c r="AE648"/>
      <c r="AG648" s="20" t="s">
        <v>1867</v>
      </c>
    </row>
    <row r="649" spans="2:33" x14ac:dyDescent="0.25">
      <c r="B649" s="27" t="s">
        <v>904</v>
      </c>
      <c r="C649" s="27" t="s">
        <v>580</v>
      </c>
      <c r="D649" s="13" t="str">
        <f t="shared" si="37"/>
        <v>Deemed</v>
      </c>
      <c r="E649" s="29" t="s">
        <v>1</v>
      </c>
      <c r="F649" s="30" t="s">
        <v>1227</v>
      </c>
      <c r="J649" s="32">
        <v>246.40199999999999</v>
      </c>
      <c r="K649" s="33">
        <v>0</v>
      </c>
      <c r="L649" s="34">
        <v>15</v>
      </c>
      <c r="M649" s="39">
        <v>0.77</v>
      </c>
      <c r="N649" s="36"/>
      <c r="O649" s="37"/>
      <c r="P649" s="37"/>
      <c r="Q649" s="37"/>
      <c r="S649" s="14" t="str">
        <f t="shared" si="38"/>
        <v>WPSDGENRLG0003 Rev3</v>
      </c>
      <c r="T649" s="14" t="s">
        <v>1958</v>
      </c>
      <c r="W649" s="14" t="s">
        <v>1250</v>
      </c>
      <c r="Y649" s="54" t="e">
        <f>MATCH(T649,'Submitted Workpapers'!#REF!,0)</f>
        <v>#REF!</v>
      </c>
      <c r="Z649" s="54">
        <f>MATCH(LEFT(T649,FIND(".",T649,1)-1),'Submitted Workpapers'!$A$13:$A$107,0)</f>
        <v>23</v>
      </c>
      <c r="AA649" s="54" t="str">
        <f>IF(AND(ISNA(Y649),NOT(ISNA(Z649))),INDEX('Submitted Workpapers'!#REF!,Z649),"")</f>
        <v/>
      </c>
      <c r="AB649" s="1" t="b">
        <f t="shared" si="36"/>
        <v>0</v>
      </c>
      <c r="AC649"/>
      <c r="AD649"/>
      <c r="AE649"/>
      <c r="AG649" s="20" t="s">
        <v>1868</v>
      </c>
    </row>
    <row r="650" spans="2:33" x14ac:dyDescent="0.25">
      <c r="B650" s="27" t="s">
        <v>905</v>
      </c>
      <c r="C650" s="27" t="s">
        <v>580</v>
      </c>
      <c r="D650" s="13" t="str">
        <f t="shared" si="37"/>
        <v>Deemed</v>
      </c>
      <c r="E650" s="29" t="s">
        <v>1</v>
      </c>
      <c r="F650" s="30" t="s">
        <v>1227</v>
      </c>
      <c r="J650" s="32">
        <v>246.40199999999999</v>
      </c>
      <c r="K650" s="33">
        <v>0</v>
      </c>
      <c r="L650" s="34">
        <v>15</v>
      </c>
      <c r="M650" s="39">
        <v>0.77</v>
      </c>
      <c r="N650" s="36"/>
      <c r="O650" s="37"/>
      <c r="P650" s="37"/>
      <c r="Q650" s="37"/>
      <c r="S650" s="14" t="str">
        <f t="shared" si="38"/>
        <v>WPSDGENRLG0003 Rev3</v>
      </c>
      <c r="T650" s="14" t="s">
        <v>1958</v>
      </c>
      <c r="W650" s="14" t="s">
        <v>1250</v>
      </c>
      <c r="Y650" s="54" t="e">
        <f>MATCH(T650,'Submitted Workpapers'!#REF!,0)</f>
        <v>#REF!</v>
      </c>
      <c r="Z650" s="54">
        <f>MATCH(LEFT(T650,FIND(".",T650,1)-1),'Submitted Workpapers'!$A$13:$A$107,0)</f>
        <v>23</v>
      </c>
      <c r="AA650" s="54" t="str">
        <f>IF(AND(ISNA(Y650),NOT(ISNA(Z650))),INDEX('Submitted Workpapers'!#REF!,Z650),"")</f>
        <v/>
      </c>
      <c r="AB650" s="1" t="b">
        <f t="shared" si="36"/>
        <v>0</v>
      </c>
      <c r="AC650"/>
      <c r="AD650"/>
      <c r="AE650"/>
      <c r="AG650" s="20" t="s">
        <v>1869</v>
      </c>
    </row>
    <row r="651" spans="2:33" x14ac:dyDescent="0.25">
      <c r="B651" s="27" t="s">
        <v>906</v>
      </c>
      <c r="C651" s="27" t="s">
        <v>580</v>
      </c>
      <c r="D651" s="13" t="str">
        <f t="shared" si="37"/>
        <v>Deemed</v>
      </c>
      <c r="E651" s="29" t="s">
        <v>1</v>
      </c>
      <c r="F651" s="30" t="s">
        <v>1234</v>
      </c>
      <c r="J651" s="32">
        <v>484.84800000000001</v>
      </c>
      <c r="K651" s="33">
        <v>0</v>
      </c>
      <c r="L651" s="34">
        <v>15</v>
      </c>
      <c r="M651" s="39">
        <v>0.77</v>
      </c>
      <c r="N651" s="36"/>
      <c r="O651" s="37"/>
      <c r="P651" s="37"/>
      <c r="Q651" s="37"/>
      <c r="S651" s="14" t="str">
        <f t="shared" si="38"/>
        <v>WPSDGENRLG0003 Rev3</v>
      </c>
      <c r="T651" s="14" t="s">
        <v>1958</v>
      </c>
      <c r="W651" s="14" t="s">
        <v>1250</v>
      </c>
      <c r="Y651" s="54" t="e">
        <f>MATCH(T651,'Submitted Workpapers'!#REF!,0)</f>
        <v>#REF!</v>
      </c>
      <c r="Z651" s="54">
        <f>MATCH(LEFT(T651,FIND(".",T651,1)-1),'Submitted Workpapers'!$A$13:$A$107,0)</f>
        <v>23</v>
      </c>
      <c r="AA651" s="54" t="str">
        <f>IF(AND(ISNA(Y651),NOT(ISNA(Z651))),INDEX('Submitted Workpapers'!#REF!,Z651),"")</f>
        <v/>
      </c>
      <c r="AB651" s="1" t="b">
        <f t="shared" si="36"/>
        <v>0</v>
      </c>
      <c r="AC651"/>
      <c r="AD651"/>
      <c r="AE651"/>
      <c r="AG651" s="20" t="s">
        <v>1870</v>
      </c>
    </row>
    <row r="652" spans="2:33" x14ac:dyDescent="0.25">
      <c r="B652" s="27" t="s">
        <v>907</v>
      </c>
      <c r="C652" s="27" t="s">
        <v>580</v>
      </c>
      <c r="D652" s="13" t="str">
        <f t="shared" si="37"/>
        <v>Deemed</v>
      </c>
      <c r="E652" s="29" t="s">
        <v>1</v>
      </c>
      <c r="F652" s="30" t="s">
        <v>1234</v>
      </c>
      <c r="J652" s="32">
        <v>484.84800000000001</v>
      </c>
      <c r="K652" s="33">
        <v>0</v>
      </c>
      <c r="L652" s="34">
        <v>15</v>
      </c>
      <c r="M652" s="39">
        <v>0.77</v>
      </c>
      <c r="N652" s="36"/>
      <c r="O652" s="37"/>
      <c r="P652" s="37"/>
      <c r="Q652" s="37"/>
      <c r="S652" s="14" t="str">
        <f t="shared" si="38"/>
        <v>WPSDGENRLG0003 Rev3</v>
      </c>
      <c r="T652" s="14" t="s">
        <v>1958</v>
      </c>
      <c r="W652" s="14" t="s">
        <v>1250</v>
      </c>
      <c r="Y652" s="54" t="e">
        <f>MATCH(T652,'Submitted Workpapers'!#REF!,0)</f>
        <v>#REF!</v>
      </c>
      <c r="Z652" s="54">
        <f>MATCH(LEFT(T652,FIND(".",T652,1)-1),'Submitted Workpapers'!$A$13:$A$107,0)</f>
        <v>23</v>
      </c>
      <c r="AA652" s="54" t="str">
        <f>IF(AND(ISNA(Y652),NOT(ISNA(Z652))),INDEX('Submitted Workpapers'!#REF!,Z652),"")</f>
        <v/>
      </c>
      <c r="AB652" s="1" t="b">
        <f t="shared" si="36"/>
        <v>0</v>
      </c>
      <c r="AC652"/>
      <c r="AD652"/>
      <c r="AE652"/>
      <c r="AG652" s="20" t="s">
        <v>1871</v>
      </c>
    </row>
    <row r="653" spans="2:33" x14ac:dyDescent="0.25">
      <c r="B653" s="27" t="s">
        <v>908</v>
      </c>
      <c r="C653" s="27" t="s">
        <v>580</v>
      </c>
      <c r="D653" s="13" t="str">
        <f t="shared" si="37"/>
        <v>Deemed</v>
      </c>
      <c r="E653" s="29" t="s">
        <v>1</v>
      </c>
      <c r="F653" s="30" t="s">
        <v>1234</v>
      </c>
      <c r="J653" s="32">
        <v>484.84800000000001</v>
      </c>
      <c r="K653" s="33">
        <v>0</v>
      </c>
      <c r="L653" s="34">
        <v>15</v>
      </c>
      <c r="M653" s="39">
        <v>0.77</v>
      </c>
      <c r="N653" s="36"/>
      <c r="O653" s="37"/>
      <c r="P653" s="37"/>
      <c r="Q653" s="37"/>
      <c r="S653" s="14" t="str">
        <f t="shared" si="38"/>
        <v>WPSDGENRLG0003 Rev3</v>
      </c>
      <c r="T653" s="14" t="s">
        <v>1958</v>
      </c>
      <c r="W653" s="14" t="s">
        <v>1250</v>
      </c>
      <c r="Y653" s="54" t="e">
        <f>MATCH(T653,'Submitted Workpapers'!#REF!,0)</f>
        <v>#REF!</v>
      </c>
      <c r="Z653" s="54">
        <f>MATCH(LEFT(T653,FIND(".",T653,1)-1),'Submitted Workpapers'!$A$13:$A$107,0)</f>
        <v>23</v>
      </c>
      <c r="AA653" s="54" t="str">
        <f>IF(AND(ISNA(Y653),NOT(ISNA(Z653))),INDEX('Submitted Workpapers'!#REF!,Z653),"")</f>
        <v/>
      </c>
      <c r="AB653" s="1" t="b">
        <f t="shared" si="36"/>
        <v>0</v>
      </c>
      <c r="AC653"/>
      <c r="AD653"/>
      <c r="AE653"/>
      <c r="AG653" s="20" t="s">
        <v>1872</v>
      </c>
    </row>
    <row r="654" spans="2:33" x14ac:dyDescent="0.25">
      <c r="B654" s="27" t="s">
        <v>909</v>
      </c>
      <c r="C654" s="27" t="s">
        <v>578</v>
      </c>
      <c r="D654" s="13" t="str">
        <f t="shared" si="37"/>
        <v>Deemed</v>
      </c>
      <c r="E654" s="29" t="s">
        <v>1</v>
      </c>
      <c r="F654" s="30" t="s">
        <v>1216</v>
      </c>
      <c r="J654" s="32">
        <v>793.25</v>
      </c>
      <c r="K654" s="33">
        <v>0</v>
      </c>
      <c r="L654" s="34">
        <v>12</v>
      </c>
      <c r="M654" s="39">
        <v>0.6</v>
      </c>
      <c r="N654" s="36"/>
      <c r="O654" s="37"/>
      <c r="P654" s="37"/>
      <c r="Q654" s="37"/>
      <c r="S654" s="14" t="str">
        <f t="shared" si="38"/>
        <v>WPSDGENRLG0006 Rev3</v>
      </c>
      <c r="T654" s="14" t="s">
        <v>1957</v>
      </c>
      <c r="W654" s="14" t="s">
        <v>1250</v>
      </c>
      <c r="Y654" s="54" t="e">
        <f>MATCH(T654,'Submitted Workpapers'!#REF!,0)</f>
        <v>#REF!</v>
      </c>
      <c r="Z654" s="54">
        <f>MATCH(LEFT(T654,FIND(".",T654,1)-1),'Submitted Workpapers'!$A$13:$A$107,0)</f>
        <v>24</v>
      </c>
      <c r="AA654" s="54" t="str">
        <f>IF(AND(ISNA(Y654),NOT(ISNA(Z654))),INDEX('Submitted Workpapers'!#REF!,Z654),"")</f>
        <v/>
      </c>
      <c r="AB654" s="1" t="b">
        <f t="shared" si="36"/>
        <v>0</v>
      </c>
      <c r="AC654"/>
      <c r="AD654"/>
      <c r="AE654"/>
      <c r="AG654" s="20" t="s">
        <v>1873</v>
      </c>
    </row>
    <row r="655" spans="2:33" x14ac:dyDescent="0.25">
      <c r="B655" s="27" t="s">
        <v>910</v>
      </c>
      <c r="C655" s="27" t="s">
        <v>594</v>
      </c>
      <c r="D655" s="13" t="str">
        <f t="shared" si="37"/>
        <v>Deemed</v>
      </c>
      <c r="E655" s="29" t="s">
        <v>1</v>
      </c>
      <c r="F655" s="30" t="s">
        <v>1216</v>
      </c>
      <c r="J655" s="32">
        <v>436</v>
      </c>
      <c r="K655" s="33">
        <v>-1.0900000000000001</v>
      </c>
      <c r="L655" s="34">
        <v>12</v>
      </c>
      <c r="M655" s="39">
        <v>0.6</v>
      </c>
      <c r="N655" s="36"/>
      <c r="O655" s="37"/>
      <c r="P655" s="37"/>
      <c r="Q655" s="37"/>
      <c r="S655" s="14" t="str">
        <f t="shared" si="38"/>
        <v>SDGE WPNRLG0006-2</v>
      </c>
      <c r="T655" s="14" t="s">
        <v>2026</v>
      </c>
      <c r="W655" s="14" t="s">
        <v>1250</v>
      </c>
      <c r="Y655" s="54" t="e">
        <f>MATCH(T655,'Submitted Workpapers'!#REF!,0)</f>
        <v>#REF!</v>
      </c>
      <c r="Z655" s="54" t="e">
        <f>MATCH(LEFT(T655,FIND(".",T655,1)-1),'Submitted Workpapers'!$A$13:$A$107,0)</f>
        <v>#N/A</v>
      </c>
      <c r="AA655" s="54" t="str">
        <f>IF(AND(ISNA(Y655),NOT(ISNA(Z655))),INDEX('Submitted Workpapers'!#REF!,Z655),"")</f>
        <v/>
      </c>
      <c r="AB655" s="1" t="b">
        <f t="shared" si="36"/>
        <v>1</v>
      </c>
      <c r="AC655"/>
      <c r="AD655"/>
      <c r="AE655"/>
      <c r="AG655" s="20" t="s">
        <v>1874</v>
      </c>
    </row>
    <row r="656" spans="2:33" x14ac:dyDescent="0.25">
      <c r="B656" s="27" t="s">
        <v>911</v>
      </c>
      <c r="C656" s="27" t="s">
        <v>598</v>
      </c>
      <c r="D656" s="13" t="str">
        <f t="shared" si="37"/>
        <v>Deemed</v>
      </c>
      <c r="E656" s="29" t="s">
        <v>1</v>
      </c>
      <c r="F656" s="30" t="s">
        <v>1216</v>
      </c>
      <c r="J656" s="32">
        <v>884.45</v>
      </c>
      <c r="K656" s="33">
        <v>0</v>
      </c>
      <c r="L656" s="34">
        <v>15</v>
      </c>
      <c r="M656" s="39">
        <v>0.6</v>
      </c>
      <c r="N656" s="36"/>
      <c r="O656" s="37"/>
      <c r="P656" s="37"/>
      <c r="Q656" s="37"/>
      <c r="S656" s="14" t="str">
        <f t="shared" si="38"/>
        <v>WPSDGENRLG0002-3</v>
      </c>
      <c r="T656" s="14" t="s">
        <v>1960</v>
      </c>
      <c r="W656" s="14" t="s">
        <v>1250</v>
      </c>
      <c r="Y656" s="54" t="e">
        <f>MATCH(T656,'Submitted Workpapers'!#REF!,0)</f>
        <v>#REF!</v>
      </c>
      <c r="Z656" s="54">
        <f>MATCH(LEFT(T656,FIND(".",T656,1)-1),'Submitted Workpapers'!$A$13:$A$107,0)</f>
        <v>22</v>
      </c>
      <c r="AA656" s="54" t="str">
        <f>IF(AND(ISNA(Y656),NOT(ISNA(Z656))),INDEX('Submitted Workpapers'!#REF!,Z656),"")</f>
        <v/>
      </c>
      <c r="AB656" s="1" t="b">
        <f t="shared" si="36"/>
        <v>0</v>
      </c>
      <c r="AC656"/>
      <c r="AD656"/>
      <c r="AE656"/>
      <c r="AG656" s="20" t="s">
        <v>1182</v>
      </c>
    </row>
    <row r="657" spans="2:33" x14ac:dyDescent="0.25">
      <c r="B657" s="27" t="s">
        <v>912</v>
      </c>
      <c r="C657" s="27" t="s">
        <v>600</v>
      </c>
      <c r="D657" s="13" t="str">
        <f t="shared" si="37"/>
        <v>Deemed</v>
      </c>
      <c r="E657" s="29" t="s">
        <v>1</v>
      </c>
      <c r="F657" s="30" t="s">
        <v>1216</v>
      </c>
      <c r="J657" s="32">
        <v>884.45</v>
      </c>
      <c r="K657" s="33">
        <v>0</v>
      </c>
      <c r="L657" s="34">
        <v>15</v>
      </c>
      <c r="M657" s="39">
        <v>0.6</v>
      </c>
      <c r="N657" s="36"/>
      <c r="O657" s="37"/>
      <c r="P657" s="37"/>
      <c r="Q657" s="37"/>
      <c r="S657" s="14" t="str">
        <f t="shared" si="38"/>
        <v>WPSDGENRLG0002-4</v>
      </c>
      <c r="T657" s="14" t="s">
        <v>1991</v>
      </c>
      <c r="W657" s="14" t="s">
        <v>1250</v>
      </c>
      <c r="Y657" s="54" t="e">
        <f>MATCH(T657,'Submitted Workpapers'!#REF!,0)</f>
        <v>#REF!</v>
      </c>
      <c r="Z657" s="54">
        <f>MATCH(LEFT(T657,FIND(".",T657,1)-1),'Submitted Workpapers'!$A$13:$A$107,0)</f>
        <v>22</v>
      </c>
      <c r="AA657" s="54" t="str">
        <f>IF(AND(ISNA(Y657),NOT(ISNA(Z657))),INDEX('Submitted Workpapers'!#REF!,Z657),"")</f>
        <v/>
      </c>
      <c r="AB657" s="1" t="b">
        <f t="shared" si="36"/>
        <v>0</v>
      </c>
      <c r="AC657"/>
      <c r="AD657"/>
      <c r="AE657"/>
      <c r="AG657" s="20" t="s">
        <v>1875</v>
      </c>
    </row>
    <row r="658" spans="2:33" x14ac:dyDescent="0.25">
      <c r="B658" s="27" t="s">
        <v>913</v>
      </c>
      <c r="C658" s="27" t="s">
        <v>602</v>
      </c>
      <c r="D658" s="13" t="str">
        <f t="shared" si="37"/>
        <v>Deemed</v>
      </c>
      <c r="E658" s="29" t="s">
        <v>1</v>
      </c>
      <c r="F658" s="30" t="s">
        <v>1216</v>
      </c>
      <c r="J658" s="32">
        <v>353.94</v>
      </c>
      <c r="K658" s="33">
        <v>0</v>
      </c>
      <c r="L658" s="34">
        <v>15</v>
      </c>
      <c r="M658" s="39">
        <v>0.7</v>
      </c>
      <c r="N658" s="36"/>
      <c r="O658" s="37"/>
      <c r="P658" s="37"/>
      <c r="Q658" s="37"/>
      <c r="S658" s="14" t="str">
        <f t="shared" si="38"/>
        <v>WPSDGENRLG0044 Rev3</v>
      </c>
      <c r="T658" s="14" t="s">
        <v>1959</v>
      </c>
      <c r="W658" s="14" t="s">
        <v>1250</v>
      </c>
      <c r="Y658" s="54" t="e">
        <f>MATCH(T658,'Submitted Workpapers'!#REF!,0)</f>
        <v>#REF!</v>
      </c>
      <c r="Z658" s="54">
        <f>MATCH(LEFT(T658,FIND(".",T658,1)-1),'Submitted Workpapers'!$A$13:$A$107,0)</f>
        <v>30</v>
      </c>
      <c r="AA658" s="54" t="str">
        <f>IF(AND(ISNA(Y658),NOT(ISNA(Z658))),INDEX('Submitted Workpapers'!#REF!,Z658),"")</f>
        <v/>
      </c>
      <c r="AB658" s="1" t="b">
        <f t="shared" si="36"/>
        <v>0</v>
      </c>
      <c r="AC658"/>
      <c r="AD658"/>
      <c r="AE658"/>
      <c r="AG658" s="20" t="s">
        <v>1876</v>
      </c>
    </row>
    <row r="659" spans="2:33" x14ac:dyDescent="0.25">
      <c r="B659" s="27" t="s">
        <v>914</v>
      </c>
      <c r="C659" s="27" t="s">
        <v>604</v>
      </c>
      <c r="D659" s="13" t="str">
        <f t="shared" si="37"/>
        <v>Deemed</v>
      </c>
      <c r="E659" s="29" t="s">
        <v>1</v>
      </c>
      <c r="F659" s="30" t="s">
        <v>1216</v>
      </c>
      <c r="J659" s="32">
        <v>576.97</v>
      </c>
      <c r="K659" s="33">
        <v>0</v>
      </c>
      <c r="L659" s="34">
        <v>11</v>
      </c>
      <c r="M659" s="39">
        <v>0.6</v>
      </c>
      <c r="N659" s="36"/>
      <c r="O659" s="37"/>
      <c r="P659" s="37"/>
      <c r="Q659" s="37"/>
      <c r="S659" s="14" t="str">
        <f t="shared" si="38"/>
        <v>WPSDGENRLG0044-4</v>
      </c>
      <c r="T659" s="14" t="s">
        <v>1992</v>
      </c>
      <c r="W659" s="14" t="s">
        <v>1250</v>
      </c>
      <c r="Y659" s="54" t="e">
        <f>MATCH(T659,'Submitted Workpapers'!#REF!,0)</f>
        <v>#REF!</v>
      </c>
      <c r="Z659" s="54">
        <f>MATCH(LEFT(T659,FIND(".",T659,1)-1),'Submitted Workpapers'!$A$13:$A$107,0)</f>
        <v>30</v>
      </c>
      <c r="AA659" s="54" t="str">
        <f>IF(AND(ISNA(Y659),NOT(ISNA(Z659))),INDEX('Submitted Workpapers'!#REF!,Z659),"")</f>
        <v/>
      </c>
      <c r="AB659" s="1" t="b">
        <f t="shared" si="36"/>
        <v>0</v>
      </c>
      <c r="AC659"/>
      <c r="AD659"/>
      <c r="AE659"/>
      <c r="AG659" s="20" t="s">
        <v>1877</v>
      </c>
    </row>
    <row r="660" spans="2:33" x14ac:dyDescent="0.25">
      <c r="B660" s="27" t="s">
        <v>917</v>
      </c>
      <c r="C660" s="27" t="s">
        <v>610</v>
      </c>
      <c r="D660" s="13" t="str">
        <f t="shared" si="37"/>
        <v>Deemed</v>
      </c>
      <c r="E660" s="29" t="s">
        <v>1</v>
      </c>
      <c r="F660" s="30" t="s">
        <v>1216</v>
      </c>
      <c r="J660" s="32">
        <v>353.94</v>
      </c>
      <c r="K660" s="33">
        <v>0</v>
      </c>
      <c r="L660" s="34">
        <v>15</v>
      </c>
      <c r="M660" s="39">
        <v>0.7</v>
      </c>
      <c r="N660" s="36"/>
      <c r="O660" s="37"/>
      <c r="P660" s="37"/>
      <c r="Q660" s="37"/>
      <c r="S660" s="14" t="str">
        <f t="shared" si="38"/>
        <v>WPSDGENRLG0044-6</v>
      </c>
      <c r="T660" s="14" t="s">
        <v>1993</v>
      </c>
      <c r="W660" s="14" t="s">
        <v>1250</v>
      </c>
      <c r="Y660" s="54" t="e">
        <f>MATCH(T660,'Submitted Workpapers'!#REF!,0)</f>
        <v>#REF!</v>
      </c>
      <c r="Z660" s="54">
        <f>MATCH(LEFT(T660,FIND(".",T660,1)-1),'Submitted Workpapers'!$A$13:$A$107,0)</f>
        <v>30</v>
      </c>
      <c r="AA660" s="54" t="str">
        <f>IF(AND(ISNA(Y660),NOT(ISNA(Z660))),INDEX('Submitted Workpapers'!#REF!,Z660),"")</f>
        <v/>
      </c>
      <c r="AB660" s="1" t="b">
        <f t="shared" si="36"/>
        <v>0</v>
      </c>
      <c r="AC660"/>
      <c r="AD660"/>
      <c r="AE660"/>
      <c r="AG660" s="20" t="s">
        <v>1878</v>
      </c>
    </row>
    <row r="661" spans="2:33" x14ac:dyDescent="0.25">
      <c r="B661" s="27" t="s">
        <v>918</v>
      </c>
      <c r="C661" s="27" t="s">
        <v>612</v>
      </c>
      <c r="D661" s="13" t="str">
        <f t="shared" si="37"/>
        <v>Deemed</v>
      </c>
      <c r="E661" s="29" t="s">
        <v>1</v>
      </c>
      <c r="F661" s="30" t="s">
        <v>1216</v>
      </c>
      <c r="J661" s="32">
        <v>855.24192000000005</v>
      </c>
      <c r="K661" s="33">
        <v>0</v>
      </c>
      <c r="L661" s="34">
        <v>15</v>
      </c>
      <c r="M661" s="39">
        <v>0.7</v>
      </c>
      <c r="N661" s="36"/>
      <c r="O661" s="37"/>
      <c r="P661" s="37"/>
      <c r="Q661" s="37"/>
      <c r="S661" s="14" t="str">
        <f t="shared" si="38"/>
        <v>WPSDGENRLG0044-3</v>
      </c>
      <c r="T661" s="14" t="s">
        <v>1959</v>
      </c>
      <c r="W661" s="14" t="s">
        <v>1250</v>
      </c>
      <c r="Y661" s="54" t="e">
        <f>MATCH(T661,'Submitted Workpapers'!#REF!,0)</f>
        <v>#REF!</v>
      </c>
      <c r="Z661" s="54">
        <f>MATCH(LEFT(T661,FIND(".",T661,1)-1),'Submitted Workpapers'!$A$13:$A$107,0)</f>
        <v>30</v>
      </c>
      <c r="AA661" s="54" t="str">
        <f>IF(AND(ISNA(Y661),NOT(ISNA(Z661))),INDEX('Submitted Workpapers'!#REF!,Z661),"")</f>
        <v/>
      </c>
      <c r="AB661" s="1" t="b">
        <f t="shared" si="36"/>
        <v>0</v>
      </c>
      <c r="AC661"/>
      <c r="AD661"/>
      <c r="AE661"/>
      <c r="AG661" s="20" t="s">
        <v>1879</v>
      </c>
    </row>
    <row r="662" spans="2:33" x14ac:dyDescent="0.25">
      <c r="B662" s="27" t="s">
        <v>919</v>
      </c>
      <c r="C662" s="27" t="s">
        <v>614</v>
      </c>
      <c r="D662" s="13" t="str">
        <f t="shared" si="37"/>
        <v>Deemed</v>
      </c>
      <c r="E662" s="29" t="s">
        <v>1</v>
      </c>
      <c r="F662" s="30" t="s">
        <v>1216</v>
      </c>
      <c r="J662" s="32">
        <v>489.98571428571432</v>
      </c>
      <c r="K662" s="33">
        <v>0</v>
      </c>
      <c r="L662" s="34">
        <v>15</v>
      </c>
      <c r="M662" s="39">
        <v>0.6</v>
      </c>
      <c r="N662" s="36"/>
      <c r="O662" s="37"/>
      <c r="P662" s="37"/>
      <c r="Q662" s="37"/>
      <c r="S662" s="14" t="str">
        <f t="shared" si="38"/>
        <v>WPSDGENRLG0002 Rev3</v>
      </c>
      <c r="T662" s="14" t="s">
        <v>1960</v>
      </c>
      <c r="W662" s="14" t="s">
        <v>1250</v>
      </c>
      <c r="Y662" s="54" t="e">
        <f>MATCH(T662,'Submitted Workpapers'!#REF!,0)</f>
        <v>#REF!</v>
      </c>
      <c r="Z662" s="54">
        <f>MATCH(LEFT(T662,FIND(".",T662,1)-1),'Submitted Workpapers'!$A$13:$A$107,0)</f>
        <v>22</v>
      </c>
      <c r="AA662" s="54" t="str">
        <f>IF(AND(ISNA(Y662),NOT(ISNA(Z662))),INDEX('Submitted Workpapers'!#REF!,Z662),"")</f>
        <v/>
      </c>
      <c r="AB662" s="1" t="b">
        <f t="shared" si="36"/>
        <v>0</v>
      </c>
      <c r="AC662"/>
      <c r="AD662"/>
      <c r="AE662"/>
      <c r="AG662" s="20" t="s">
        <v>1880</v>
      </c>
    </row>
    <row r="663" spans="2:33" x14ac:dyDescent="0.25">
      <c r="B663" s="27" t="s">
        <v>920</v>
      </c>
      <c r="C663" s="27" t="s">
        <v>614</v>
      </c>
      <c r="D663" s="13" t="str">
        <f t="shared" si="37"/>
        <v>Deemed</v>
      </c>
      <c r="E663" s="29" t="s">
        <v>1</v>
      </c>
      <c r="F663" s="30" t="s">
        <v>1216</v>
      </c>
      <c r="J663" s="32">
        <v>489.98571428571432</v>
      </c>
      <c r="K663" s="33">
        <v>0</v>
      </c>
      <c r="L663" s="34">
        <v>16</v>
      </c>
      <c r="M663" s="39">
        <v>0.6</v>
      </c>
      <c r="N663" s="36"/>
      <c r="O663" s="37"/>
      <c r="P663" s="37"/>
      <c r="Q663" s="37"/>
      <c r="S663" s="14" t="str">
        <f t="shared" si="38"/>
        <v>WPSDGENRLG0002 Rev3</v>
      </c>
      <c r="T663" s="14" t="s">
        <v>1960</v>
      </c>
      <c r="W663" s="14" t="s">
        <v>1250</v>
      </c>
      <c r="Y663" s="54" t="e">
        <f>MATCH(T663,'Submitted Workpapers'!#REF!,0)</f>
        <v>#REF!</v>
      </c>
      <c r="Z663" s="54">
        <f>MATCH(LEFT(T663,FIND(".",T663,1)-1),'Submitted Workpapers'!$A$13:$A$107,0)</f>
        <v>22</v>
      </c>
      <c r="AA663" s="54" t="str">
        <f>IF(AND(ISNA(Y663),NOT(ISNA(Z663))),INDEX('Submitted Workpapers'!#REF!,Z663),"")</f>
        <v/>
      </c>
      <c r="AB663" s="1" t="b">
        <f t="shared" si="36"/>
        <v>0</v>
      </c>
      <c r="AC663"/>
      <c r="AD663"/>
      <c r="AE663"/>
      <c r="AG663" s="20" t="s">
        <v>1881</v>
      </c>
    </row>
    <row r="664" spans="2:33" x14ac:dyDescent="0.25">
      <c r="B664" s="27" t="s">
        <v>921</v>
      </c>
      <c r="C664" s="27" t="s">
        <v>618</v>
      </c>
      <c r="D664" s="13" t="str">
        <f t="shared" si="37"/>
        <v>Deemed</v>
      </c>
      <c r="E664" s="29" t="s">
        <v>1</v>
      </c>
      <c r="F664" s="30" t="s">
        <v>1237</v>
      </c>
      <c r="J664" s="32">
        <v>83</v>
      </c>
      <c r="K664" s="33">
        <v>0</v>
      </c>
      <c r="L664" s="34">
        <v>16</v>
      </c>
      <c r="M664" s="39">
        <v>0.6</v>
      </c>
      <c r="N664" s="36"/>
      <c r="O664" s="37"/>
      <c r="P664" s="37"/>
      <c r="Q664" s="37"/>
      <c r="S664" s="14" t="str">
        <f t="shared" si="38"/>
        <v>WPSDGENRLG0021 Rev1</v>
      </c>
      <c r="T664" s="14" t="s">
        <v>1961</v>
      </c>
      <c r="W664" s="14" t="s">
        <v>1250</v>
      </c>
      <c r="Y664" s="54" t="e">
        <f>MATCH(T664,'Submitted Workpapers'!#REF!,0)</f>
        <v>#REF!</v>
      </c>
      <c r="Z664" s="54">
        <f>MATCH(LEFT(T664,FIND(".",T664,1)-1),'Submitted Workpapers'!$A$13:$A$107,0)</f>
        <v>28</v>
      </c>
      <c r="AA664" s="54" t="str">
        <f>IF(AND(ISNA(Y664),NOT(ISNA(Z664))),INDEX('Submitted Workpapers'!#REF!,Z664),"")</f>
        <v/>
      </c>
      <c r="AB664" s="1" t="b">
        <f t="shared" si="36"/>
        <v>0</v>
      </c>
      <c r="AC664"/>
      <c r="AD664"/>
      <c r="AE664"/>
      <c r="AG664" s="20" t="s">
        <v>1882</v>
      </c>
    </row>
    <row r="665" spans="2:33" x14ac:dyDescent="0.25">
      <c r="B665" s="27" t="s">
        <v>922</v>
      </c>
      <c r="C665" s="27" t="s">
        <v>620</v>
      </c>
      <c r="D665" s="13" t="str">
        <f t="shared" si="37"/>
        <v>Deemed</v>
      </c>
      <c r="E665" s="29" t="s">
        <v>1</v>
      </c>
      <c r="F665" s="30" t="s">
        <v>1238</v>
      </c>
      <c r="J665" s="32">
        <v>21.8</v>
      </c>
      <c r="K665" s="33">
        <v>0</v>
      </c>
      <c r="L665" s="34">
        <v>8</v>
      </c>
      <c r="M665" s="39">
        <v>0.6</v>
      </c>
      <c r="N665" s="36"/>
      <c r="O665" s="37"/>
      <c r="P665" s="37"/>
      <c r="Q665" s="37"/>
      <c r="S665" s="14" t="str">
        <f t="shared" si="38"/>
        <v>WPSDGENRLG0016-3</v>
      </c>
      <c r="T665" s="14" t="s">
        <v>1994</v>
      </c>
      <c r="W665" s="14" t="s">
        <v>1250</v>
      </c>
      <c r="Y665" s="54" t="e">
        <f>MATCH(T665,'Submitted Workpapers'!#REF!,0)</f>
        <v>#REF!</v>
      </c>
      <c r="Z665" s="54">
        <f>MATCH(LEFT(T665,FIND(".",T665,1)-1),'Submitted Workpapers'!$A$13:$A$107,0)</f>
        <v>27</v>
      </c>
      <c r="AA665" s="54" t="str">
        <f>IF(AND(ISNA(Y665),NOT(ISNA(Z665))),INDEX('Submitted Workpapers'!#REF!,Z665),"")</f>
        <v/>
      </c>
      <c r="AB665" s="1" t="b">
        <f t="shared" si="36"/>
        <v>0</v>
      </c>
      <c r="AC665"/>
      <c r="AD665"/>
      <c r="AE665"/>
      <c r="AG665" s="20" t="s">
        <v>1883</v>
      </c>
    </row>
    <row r="666" spans="2:33" x14ac:dyDescent="0.25">
      <c r="B666" s="27" t="s">
        <v>923</v>
      </c>
      <c r="C666" s="27" t="s">
        <v>622</v>
      </c>
      <c r="D666" s="13" t="str">
        <f t="shared" si="37"/>
        <v>Deemed</v>
      </c>
      <c r="E666" s="29" t="s">
        <v>1</v>
      </c>
      <c r="F666" s="30" t="s">
        <v>1216</v>
      </c>
      <c r="J666" s="32">
        <v>459.1</v>
      </c>
      <c r="K666" s="33">
        <v>0</v>
      </c>
      <c r="L666" s="34">
        <v>8</v>
      </c>
      <c r="M666" s="39">
        <v>0.6</v>
      </c>
      <c r="N666" s="36"/>
      <c r="O666" s="37"/>
      <c r="P666" s="37"/>
      <c r="Q666" s="37"/>
      <c r="S666" s="14" t="str">
        <f t="shared" si="38"/>
        <v>WPSDGENRLG0016-2</v>
      </c>
      <c r="T666" s="14" t="s">
        <v>1995</v>
      </c>
      <c r="W666" s="14" t="s">
        <v>1250</v>
      </c>
      <c r="Y666" s="54" t="e">
        <f>MATCH(T666,'Submitted Workpapers'!#REF!,0)</f>
        <v>#REF!</v>
      </c>
      <c r="Z666" s="54">
        <f>MATCH(LEFT(T666,FIND(".",T666,1)-1),'Submitted Workpapers'!$A$13:$A$107,0)</f>
        <v>27</v>
      </c>
      <c r="AA666" s="54" t="str">
        <f>IF(AND(ISNA(Y666),NOT(ISNA(Z666))),INDEX('Submitted Workpapers'!#REF!,Z666),"")</f>
        <v/>
      </c>
      <c r="AB666" s="1" t="b">
        <f t="shared" si="36"/>
        <v>0</v>
      </c>
      <c r="AC666"/>
      <c r="AD666"/>
      <c r="AE666"/>
      <c r="AG666" s="20" t="s">
        <v>1184</v>
      </c>
    </row>
    <row r="667" spans="2:33" x14ac:dyDescent="0.25">
      <c r="B667" s="27" t="s">
        <v>924</v>
      </c>
      <c r="C667" s="27" t="s">
        <v>318</v>
      </c>
      <c r="D667" s="13" t="str">
        <f t="shared" si="37"/>
        <v>Deemed</v>
      </c>
      <c r="E667" s="29" t="s">
        <v>1</v>
      </c>
      <c r="F667" s="30" t="s">
        <v>1227</v>
      </c>
      <c r="J667" s="32">
        <v>213.75899999999999</v>
      </c>
      <c r="K667" s="33">
        <v>0</v>
      </c>
      <c r="L667" s="34">
        <v>8</v>
      </c>
      <c r="M667" s="39">
        <v>0.6</v>
      </c>
      <c r="N667" s="36"/>
      <c r="O667" s="37"/>
      <c r="P667" s="37"/>
      <c r="Q667" s="37"/>
      <c r="S667" s="14" t="str">
        <f t="shared" si="38"/>
        <v>WPSDGENRLG0016-4</v>
      </c>
      <c r="T667" s="14" t="s">
        <v>1996</v>
      </c>
      <c r="W667" s="14" t="s">
        <v>1250</v>
      </c>
      <c r="Y667" s="54" t="e">
        <f>MATCH(T667,'Submitted Workpapers'!#REF!,0)</f>
        <v>#REF!</v>
      </c>
      <c r="Z667" s="54">
        <f>MATCH(LEFT(T667,FIND(".",T667,1)-1),'Submitted Workpapers'!$A$13:$A$107,0)</f>
        <v>27</v>
      </c>
      <c r="AA667" s="54" t="str">
        <f>IF(AND(ISNA(Y667),NOT(ISNA(Z667))),INDEX('Submitted Workpapers'!#REF!,Z667),"")</f>
        <v/>
      </c>
      <c r="AB667" s="1" t="b">
        <f t="shared" si="36"/>
        <v>0</v>
      </c>
      <c r="AC667"/>
      <c r="AD667"/>
      <c r="AE667"/>
      <c r="AG667" s="20" t="s">
        <v>1884</v>
      </c>
    </row>
    <row r="668" spans="2:33" x14ac:dyDescent="0.25">
      <c r="B668" s="27" t="s">
        <v>925</v>
      </c>
      <c r="C668" s="27" t="s">
        <v>625</v>
      </c>
      <c r="D668" s="13" t="str">
        <f t="shared" si="37"/>
        <v>Deemed</v>
      </c>
      <c r="E668" s="29" t="s">
        <v>1</v>
      </c>
      <c r="F668" s="30" t="s">
        <v>1227</v>
      </c>
      <c r="J668" s="32">
        <v>54.11755256</v>
      </c>
      <c r="K668" s="33">
        <v>0</v>
      </c>
      <c r="L668" s="34">
        <v>15</v>
      </c>
      <c r="M668" s="39">
        <v>0.7</v>
      </c>
      <c r="N668" s="36"/>
      <c r="O668" s="37"/>
      <c r="P668" s="37"/>
      <c r="Q668" s="37"/>
      <c r="S668" s="48" t="str">
        <f t="shared" si="38"/>
        <v>WPSDGENRLG120-1</v>
      </c>
      <c r="T668" s="14" t="s">
        <v>1997</v>
      </c>
      <c r="V668" s="1" t="b">
        <v>1</v>
      </c>
      <c r="W668" s="14" t="s">
        <v>1250</v>
      </c>
      <c r="Y668" s="54" t="e">
        <f>MATCH(T668,'Submitted Workpapers'!#REF!,0)</f>
        <v>#REF!</v>
      </c>
      <c r="Z668" s="54" t="e">
        <f>MATCH(LEFT(T668,FIND(".",T668,1)-1),'Submitted Workpapers'!$A$13:$A$107,0)</f>
        <v>#N/A</v>
      </c>
      <c r="AA668" s="54" t="str">
        <f>IF(AND(ISNA(Y668),NOT(ISNA(Z668))),INDEX('Submitted Workpapers'!#REF!,Z668),"")</f>
        <v/>
      </c>
      <c r="AB668" s="1" t="b">
        <f t="shared" si="36"/>
        <v>1</v>
      </c>
      <c r="AC668"/>
      <c r="AD668"/>
      <c r="AE668"/>
      <c r="AG668" s="20" t="s">
        <v>1885</v>
      </c>
    </row>
    <row r="669" spans="2:33" x14ac:dyDescent="0.25">
      <c r="B669" s="27" t="s">
        <v>926</v>
      </c>
      <c r="C669" s="27" t="s">
        <v>627</v>
      </c>
      <c r="D669" s="13" t="str">
        <f t="shared" si="37"/>
        <v>Deemed</v>
      </c>
      <c r="E669" s="29" t="s">
        <v>1</v>
      </c>
      <c r="F669" s="30" t="s">
        <v>1227</v>
      </c>
      <c r="J669" s="32">
        <v>54.11755256</v>
      </c>
      <c r="K669" s="33">
        <v>0</v>
      </c>
      <c r="L669" s="34">
        <v>15</v>
      </c>
      <c r="M669" s="39">
        <v>0.7</v>
      </c>
      <c r="N669" s="36"/>
      <c r="O669" s="37"/>
      <c r="P669" s="37"/>
      <c r="Q669" s="37"/>
      <c r="S669" s="48" t="str">
        <f t="shared" si="38"/>
        <v>WPSDGENRLG120-2</v>
      </c>
      <c r="T669" s="14" t="s">
        <v>1998</v>
      </c>
      <c r="V669" s="1" t="b">
        <v>1</v>
      </c>
      <c r="W669" s="14" t="s">
        <v>1250</v>
      </c>
      <c r="Y669" s="54" t="e">
        <f>MATCH(T669,'Submitted Workpapers'!#REF!,0)</f>
        <v>#REF!</v>
      </c>
      <c r="Z669" s="54" t="e">
        <f>MATCH(LEFT(T669,FIND(".",T669,1)-1),'Submitted Workpapers'!$A$13:$A$107,0)</f>
        <v>#N/A</v>
      </c>
      <c r="AA669" s="54" t="str">
        <f>IF(AND(ISNA(Y669),NOT(ISNA(Z669))),INDEX('Submitted Workpapers'!#REF!,Z669),"")</f>
        <v/>
      </c>
      <c r="AB669" s="1" t="b">
        <f t="shared" si="36"/>
        <v>1</v>
      </c>
      <c r="AC669"/>
      <c r="AD669"/>
      <c r="AE669"/>
      <c r="AG669" s="20" t="s">
        <v>1886</v>
      </c>
    </row>
    <row r="670" spans="2:33" x14ac:dyDescent="0.25">
      <c r="B670" s="27" t="s">
        <v>928</v>
      </c>
      <c r="C670" s="27" t="s">
        <v>525</v>
      </c>
      <c r="D670" s="13" t="str">
        <f t="shared" si="37"/>
        <v>Deemed</v>
      </c>
      <c r="E670" s="29" t="s">
        <v>1</v>
      </c>
      <c r="F670" s="30" t="s">
        <v>1218</v>
      </c>
      <c r="J670" s="32">
        <v>0</v>
      </c>
      <c r="K670" s="33">
        <v>14.3</v>
      </c>
      <c r="L670" s="34">
        <v>20</v>
      </c>
      <c r="M670" s="39">
        <v>0.6</v>
      </c>
      <c r="N670" s="36"/>
      <c r="O670" s="37"/>
      <c r="P670" s="37"/>
      <c r="Q670" s="37"/>
      <c r="S670" s="14" t="str">
        <f t="shared" si="38"/>
        <v>WPSDGENRWH1202 Rev0</v>
      </c>
      <c r="T670" s="14" t="s">
        <v>1950</v>
      </c>
      <c r="W670" s="14" t="s">
        <v>1250</v>
      </c>
      <c r="Y670" s="54" t="e">
        <f>MATCH(T670,'Submitted Workpapers'!#REF!,0)</f>
        <v>#REF!</v>
      </c>
      <c r="Z670" s="54">
        <f>MATCH(LEFT(T670,FIND(".",T670,1)-1),'Submitted Workpapers'!$A$13:$A$107,0)</f>
        <v>46</v>
      </c>
      <c r="AA670" s="54" t="str">
        <f>IF(AND(ISNA(Y670),NOT(ISNA(Z670))),INDEX('Submitted Workpapers'!#REF!,Z670),"")</f>
        <v/>
      </c>
      <c r="AB670" s="1" t="b">
        <f t="shared" si="36"/>
        <v>0</v>
      </c>
      <c r="AC670"/>
      <c r="AD670"/>
      <c r="AE670"/>
      <c r="AG670" s="20" t="s">
        <v>1887</v>
      </c>
    </row>
    <row r="671" spans="2:33" x14ac:dyDescent="0.25">
      <c r="B671" s="27" t="s">
        <v>929</v>
      </c>
      <c r="C671" s="27" t="s">
        <v>525</v>
      </c>
      <c r="D671" s="13" t="str">
        <f t="shared" si="37"/>
        <v>Deemed</v>
      </c>
      <c r="E671" s="29" t="s">
        <v>1</v>
      </c>
      <c r="F671" s="30" t="s">
        <v>1218</v>
      </c>
      <c r="J671" s="32">
        <v>0</v>
      </c>
      <c r="K671" s="33">
        <v>2.6</v>
      </c>
      <c r="L671" s="34">
        <v>11</v>
      </c>
      <c r="M671" s="39">
        <v>0.6</v>
      </c>
      <c r="N671" s="36"/>
      <c r="O671" s="37"/>
      <c r="P671" s="37"/>
      <c r="Q671" s="37"/>
      <c r="S671" s="14" t="str">
        <f t="shared" si="38"/>
        <v>WPSDGENRWH1202 Rev0</v>
      </c>
      <c r="T671" s="14" t="s">
        <v>1950</v>
      </c>
      <c r="W671" s="14" t="s">
        <v>1250</v>
      </c>
      <c r="Y671" s="54" t="e">
        <f>MATCH(T671,'Submitted Workpapers'!#REF!,0)</f>
        <v>#REF!</v>
      </c>
      <c r="Z671" s="54">
        <f>MATCH(LEFT(T671,FIND(".",T671,1)-1),'Submitted Workpapers'!$A$13:$A$107,0)</f>
        <v>46</v>
      </c>
      <c r="AA671" s="54" t="str">
        <f>IF(AND(ISNA(Y671),NOT(ISNA(Z671))),INDEX('Submitted Workpapers'!#REF!,Z671),"")</f>
        <v/>
      </c>
      <c r="AB671" s="1" t="b">
        <f t="shared" si="36"/>
        <v>0</v>
      </c>
      <c r="AC671"/>
      <c r="AD671"/>
      <c r="AE671"/>
      <c r="AG671" s="20" t="s">
        <v>1888</v>
      </c>
    </row>
    <row r="672" spans="2:33" x14ac:dyDescent="0.25">
      <c r="B672" s="27" t="s">
        <v>930</v>
      </c>
      <c r="C672" s="27" t="s">
        <v>525</v>
      </c>
      <c r="D672" s="13" t="str">
        <f t="shared" si="37"/>
        <v>Deemed</v>
      </c>
      <c r="E672" s="29" t="s">
        <v>1</v>
      </c>
      <c r="F672" s="30" t="s">
        <v>1218</v>
      </c>
      <c r="J672" s="32">
        <v>0</v>
      </c>
      <c r="K672" s="33">
        <v>2.9</v>
      </c>
      <c r="L672" s="34">
        <v>11</v>
      </c>
      <c r="M672" s="39">
        <v>0.6</v>
      </c>
      <c r="N672" s="36"/>
      <c r="O672" s="37"/>
      <c r="P672" s="37"/>
      <c r="Q672" s="37"/>
      <c r="S672" s="14" t="str">
        <f t="shared" si="38"/>
        <v>WPSDGENRWH1202 Rev0</v>
      </c>
      <c r="T672" s="14" t="s">
        <v>1950</v>
      </c>
      <c r="W672" s="14" t="s">
        <v>1250</v>
      </c>
      <c r="Y672" s="54" t="e">
        <f>MATCH(T672,'Submitted Workpapers'!#REF!,0)</f>
        <v>#REF!</v>
      </c>
      <c r="Z672" s="54">
        <f>MATCH(LEFT(T672,FIND(".",T672,1)-1),'Submitted Workpapers'!$A$13:$A$107,0)</f>
        <v>46</v>
      </c>
      <c r="AA672" s="54" t="str">
        <f>IF(AND(ISNA(Y672),NOT(ISNA(Z672))),INDEX('Submitted Workpapers'!#REF!,Z672),"")</f>
        <v/>
      </c>
      <c r="AB672" s="1" t="b">
        <f t="shared" si="36"/>
        <v>0</v>
      </c>
      <c r="AC672"/>
      <c r="AD672"/>
      <c r="AE672"/>
      <c r="AG672" s="20" t="s">
        <v>1889</v>
      </c>
    </row>
    <row r="673" spans="2:33" x14ac:dyDescent="0.25">
      <c r="B673" s="27" t="s">
        <v>933</v>
      </c>
      <c r="C673" s="27" t="s">
        <v>645</v>
      </c>
      <c r="D673" s="13" t="str">
        <f t="shared" si="37"/>
        <v>Deemed</v>
      </c>
      <c r="E673" s="29" t="s">
        <v>1</v>
      </c>
      <c r="F673" s="30" t="s">
        <v>1222</v>
      </c>
      <c r="J673" s="32">
        <v>18.399999999999999</v>
      </c>
      <c r="K673" s="33">
        <v>0</v>
      </c>
      <c r="L673" s="34">
        <v>11</v>
      </c>
      <c r="M673" s="39">
        <v>0.6</v>
      </c>
      <c r="N673" s="36"/>
      <c r="O673" s="37"/>
      <c r="P673" s="37"/>
      <c r="Q673" s="37"/>
      <c r="S673" s="14" t="str">
        <f t="shared" si="38"/>
        <v>WPSDGENRRN1000 Rev0</v>
      </c>
      <c r="T673" s="14" t="s">
        <v>1962</v>
      </c>
      <c r="W673" s="14" t="s">
        <v>1250</v>
      </c>
      <c r="Y673" s="54" t="e">
        <f>MATCH(T673,'Submitted Workpapers'!#REF!,0)</f>
        <v>#REF!</v>
      </c>
      <c r="Z673" s="54">
        <f>MATCH(LEFT(T673,FIND(".",T673,1)-1),'Submitted Workpapers'!$A$13:$A$107,0)</f>
        <v>39</v>
      </c>
      <c r="AA673" s="54" t="str">
        <f>IF(AND(ISNA(Y673),NOT(ISNA(Z673))),INDEX('Submitted Workpapers'!#REF!,Z673),"")</f>
        <v/>
      </c>
      <c r="AB673" s="1" t="b">
        <f t="shared" si="36"/>
        <v>0</v>
      </c>
      <c r="AC673"/>
      <c r="AD673"/>
      <c r="AE673"/>
      <c r="AG673" s="20" t="s">
        <v>1890</v>
      </c>
    </row>
    <row r="674" spans="2:33" x14ac:dyDescent="0.25">
      <c r="B674" s="27" t="s">
        <v>935</v>
      </c>
      <c r="C674" s="27" t="s">
        <v>648</v>
      </c>
      <c r="D674" s="13" t="str">
        <f t="shared" si="37"/>
        <v>Deemed</v>
      </c>
      <c r="E674" s="29" t="s">
        <v>1</v>
      </c>
      <c r="F674" s="30" t="s">
        <v>1237</v>
      </c>
      <c r="J674" s="32">
        <v>41.5</v>
      </c>
      <c r="K674" s="33">
        <v>0</v>
      </c>
      <c r="L674" s="34">
        <v>15</v>
      </c>
      <c r="M674" s="39">
        <v>0.85</v>
      </c>
      <c r="N674" s="36"/>
      <c r="O674" s="37"/>
      <c r="P674" s="37"/>
      <c r="Q674" s="37"/>
      <c r="S674" s="14" t="str">
        <f t="shared" si="38"/>
        <v>WPSDGENRLG0181 Rev1</v>
      </c>
      <c r="T674" s="14" t="s">
        <v>1963</v>
      </c>
      <c r="W674" s="14" t="s">
        <v>1250</v>
      </c>
      <c r="Y674" s="54" t="e">
        <f>MATCH(T674,'Submitted Workpapers'!#REF!,0)</f>
        <v>#REF!</v>
      </c>
      <c r="Z674" s="54">
        <f>MATCH(LEFT(T674,FIND(".",T674,1)-1),'Submitted Workpapers'!$A$13:$A$107,0)</f>
        <v>33</v>
      </c>
      <c r="AA674" s="54" t="str">
        <f>IF(AND(ISNA(Y674),NOT(ISNA(Z674))),INDEX('Submitted Workpapers'!#REF!,Z674),"")</f>
        <v/>
      </c>
      <c r="AB674" s="1" t="b">
        <f t="shared" si="36"/>
        <v>0</v>
      </c>
      <c r="AC674"/>
      <c r="AD674"/>
      <c r="AE674"/>
      <c r="AG674" s="20" t="s">
        <v>1891</v>
      </c>
    </row>
    <row r="675" spans="2:33" x14ac:dyDescent="0.25">
      <c r="B675" s="27" t="s">
        <v>936</v>
      </c>
      <c r="C675" s="27" t="s">
        <v>648</v>
      </c>
      <c r="D675" s="13" t="str">
        <f t="shared" si="37"/>
        <v>Deemed</v>
      </c>
      <c r="E675" s="29" t="s">
        <v>1</v>
      </c>
      <c r="F675" s="30" t="s">
        <v>1237</v>
      </c>
      <c r="J675" s="32">
        <v>83</v>
      </c>
      <c r="K675" s="33">
        <v>0</v>
      </c>
      <c r="L675" s="34">
        <v>16</v>
      </c>
      <c r="M675" s="39">
        <v>0.85</v>
      </c>
      <c r="N675" s="36"/>
      <c r="O675" s="37"/>
      <c r="P675" s="37"/>
      <c r="Q675" s="37"/>
      <c r="S675" s="14" t="str">
        <f t="shared" si="38"/>
        <v>WPSDGENRLG0181 Rev1</v>
      </c>
      <c r="T675" s="14" t="s">
        <v>1963</v>
      </c>
      <c r="W675" s="14" t="s">
        <v>1250</v>
      </c>
      <c r="Y675" s="54" t="e">
        <f>MATCH(T675,'Submitted Workpapers'!#REF!,0)</f>
        <v>#REF!</v>
      </c>
      <c r="Z675" s="54">
        <f>MATCH(LEFT(T675,FIND(".",T675,1)-1),'Submitted Workpapers'!$A$13:$A$107,0)</f>
        <v>33</v>
      </c>
      <c r="AA675" s="54" t="str">
        <f>IF(AND(ISNA(Y675),NOT(ISNA(Z675))),INDEX('Submitted Workpapers'!#REF!,Z675),"")</f>
        <v/>
      </c>
      <c r="AB675" s="1" t="b">
        <f t="shared" si="36"/>
        <v>0</v>
      </c>
      <c r="AC675"/>
      <c r="AD675"/>
      <c r="AE675"/>
      <c r="AG675" s="20" t="s">
        <v>1892</v>
      </c>
    </row>
    <row r="676" spans="2:33" x14ac:dyDescent="0.25">
      <c r="B676" s="27" t="s">
        <v>937</v>
      </c>
      <c r="C676" s="27" t="s">
        <v>648</v>
      </c>
      <c r="D676" s="13" t="str">
        <f t="shared" si="37"/>
        <v>Deemed</v>
      </c>
      <c r="E676" s="29" t="s">
        <v>1</v>
      </c>
      <c r="F676" s="30" t="s">
        <v>1237</v>
      </c>
      <c r="J676" s="32">
        <v>83</v>
      </c>
      <c r="K676" s="33">
        <v>0</v>
      </c>
      <c r="L676" s="34">
        <v>16</v>
      </c>
      <c r="M676" s="39">
        <v>0.85</v>
      </c>
      <c r="N676" s="36"/>
      <c r="O676" s="37"/>
      <c r="P676" s="37"/>
      <c r="Q676" s="37"/>
      <c r="S676" s="14" t="str">
        <f t="shared" si="38"/>
        <v>WPSDGENRLG0181 Rev1</v>
      </c>
      <c r="T676" s="14" t="s">
        <v>1963</v>
      </c>
      <c r="W676" s="14" t="s">
        <v>1250</v>
      </c>
      <c r="Y676" s="54" t="e">
        <f>MATCH(T676,'Submitted Workpapers'!#REF!,0)</f>
        <v>#REF!</v>
      </c>
      <c r="Z676" s="54">
        <f>MATCH(LEFT(T676,FIND(".",T676,1)-1),'Submitted Workpapers'!$A$13:$A$107,0)</f>
        <v>33</v>
      </c>
      <c r="AA676" s="54" t="str">
        <f>IF(AND(ISNA(Y676),NOT(ISNA(Z676))),INDEX('Submitted Workpapers'!#REF!,Z676),"")</f>
        <v/>
      </c>
      <c r="AB676" s="1" t="b">
        <f t="shared" si="36"/>
        <v>0</v>
      </c>
      <c r="AC676"/>
      <c r="AD676"/>
      <c r="AE676"/>
      <c r="AG676" s="20" t="s">
        <v>1893</v>
      </c>
    </row>
    <row r="677" spans="2:33" x14ac:dyDescent="0.25">
      <c r="B677" s="27" t="s">
        <v>938</v>
      </c>
      <c r="C677" s="27" t="s">
        <v>648</v>
      </c>
      <c r="D677" s="13" t="str">
        <f t="shared" si="37"/>
        <v>Deemed</v>
      </c>
      <c r="E677" s="29" t="s">
        <v>1</v>
      </c>
      <c r="F677" s="30" t="s">
        <v>1237</v>
      </c>
      <c r="J677" s="32">
        <v>41.5</v>
      </c>
      <c r="K677" s="33">
        <v>0</v>
      </c>
      <c r="L677" s="34">
        <v>16</v>
      </c>
      <c r="M677" s="39">
        <v>0.85</v>
      </c>
      <c r="N677" s="36"/>
      <c r="O677" s="37"/>
      <c r="P677" s="37"/>
      <c r="Q677" s="37"/>
      <c r="S677" s="14" t="str">
        <f t="shared" si="38"/>
        <v>WPSDGENRLG0181 Rev1</v>
      </c>
      <c r="T677" s="14" t="s">
        <v>1963</v>
      </c>
      <c r="W677" s="14" t="s">
        <v>1250</v>
      </c>
      <c r="Y677" s="54" t="e">
        <f>MATCH(T677,'Submitted Workpapers'!#REF!,0)</f>
        <v>#REF!</v>
      </c>
      <c r="Z677" s="54">
        <f>MATCH(LEFT(T677,FIND(".",T677,1)-1),'Submitted Workpapers'!$A$13:$A$107,0)</f>
        <v>33</v>
      </c>
      <c r="AA677" s="54" t="str">
        <f>IF(AND(ISNA(Y677),NOT(ISNA(Z677))),INDEX('Submitted Workpapers'!#REF!,Z677),"")</f>
        <v/>
      </c>
      <c r="AB677" s="1" t="b">
        <f t="shared" si="36"/>
        <v>0</v>
      </c>
      <c r="AC677"/>
      <c r="AD677"/>
      <c r="AE677"/>
      <c r="AG677" s="20" t="s">
        <v>1894</v>
      </c>
    </row>
    <row r="678" spans="2:33" x14ac:dyDescent="0.25">
      <c r="B678" s="27" t="s">
        <v>939</v>
      </c>
      <c r="C678" s="27" t="s">
        <v>653</v>
      </c>
      <c r="D678" s="13" t="str">
        <f t="shared" si="37"/>
        <v>Deemed</v>
      </c>
      <c r="E678" s="29" t="s">
        <v>1</v>
      </c>
      <c r="F678" s="30" t="s">
        <v>1237</v>
      </c>
      <c r="J678" s="32">
        <v>44.5</v>
      </c>
      <c r="K678" s="33">
        <v>0</v>
      </c>
      <c r="L678" s="34">
        <v>12</v>
      </c>
      <c r="M678" s="39">
        <v>0.85</v>
      </c>
      <c r="N678" s="36"/>
      <c r="O678" s="37"/>
      <c r="P678" s="37"/>
      <c r="Q678" s="37"/>
      <c r="S678" s="14" t="str">
        <f t="shared" si="38"/>
        <v>WPSDGENRL0080-1</v>
      </c>
      <c r="T678" s="14" t="s">
        <v>1999</v>
      </c>
      <c r="W678" s="14" t="s">
        <v>1250</v>
      </c>
      <c r="Y678" s="54" t="e">
        <f>MATCH(T678,'Submitted Workpapers'!#REF!,0)</f>
        <v>#REF!</v>
      </c>
      <c r="Z678" s="54">
        <f>MATCH(LEFT(T678,FIND(".",T678,1)-1),'Submitted Workpapers'!$A$13:$A$107,0)</f>
        <v>18</v>
      </c>
      <c r="AA678" s="54" t="str">
        <f>IF(AND(ISNA(Y678),NOT(ISNA(Z678))),INDEX('Submitted Workpapers'!#REF!,Z678),"")</f>
        <v/>
      </c>
      <c r="AB678" s="1" t="b">
        <f t="shared" si="36"/>
        <v>0</v>
      </c>
      <c r="AC678"/>
      <c r="AD678"/>
      <c r="AE678"/>
      <c r="AG678" s="20" t="s">
        <v>1895</v>
      </c>
    </row>
    <row r="679" spans="2:33" x14ac:dyDescent="0.25">
      <c r="B679" s="27" t="s">
        <v>940</v>
      </c>
      <c r="C679" s="27" t="s">
        <v>655</v>
      </c>
      <c r="D679" s="13" t="str">
        <f t="shared" si="37"/>
        <v>Deemed</v>
      </c>
      <c r="E679" s="29" t="s">
        <v>1</v>
      </c>
      <c r="F679" s="30" t="s">
        <v>1227</v>
      </c>
      <c r="J679" s="32">
        <v>137.57385600000001</v>
      </c>
      <c r="K679" s="33">
        <v>0</v>
      </c>
      <c r="L679" s="34">
        <v>1.8</v>
      </c>
      <c r="M679" s="39">
        <v>0.77</v>
      </c>
      <c r="N679" s="36"/>
      <c r="O679" s="37"/>
      <c r="P679" s="37"/>
      <c r="Q679" s="37"/>
      <c r="S679" s="14" t="str">
        <f t="shared" si="38"/>
        <v>WPSDGENRLG0196-1</v>
      </c>
      <c r="T679" s="14" t="s">
        <v>2000</v>
      </c>
      <c r="W679" s="14" t="s">
        <v>1250</v>
      </c>
      <c r="Y679" s="54" t="e">
        <f>MATCH(T679,'Submitted Workpapers'!#REF!,0)</f>
        <v>#REF!</v>
      </c>
      <c r="Z679" s="54">
        <f>MATCH(LEFT(T679,FIND(".",T679,1)-1),'Submitted Workpapers'!$A$13:$A$107,0)</f>
        <v>34</v>
      </c>
      <c r="AA679" s="54" t="str">
        <f>IF(AND(ISNA(Y679),NOT(ISNA(Z679))),INDEX('Submitted Workpapers'!#REF!,Z679),"")</f>
        <v/>
      </c>
      <c r="AB679" s="1" t="b">
        <f t="shared" si="36"/>
        <v>0</v>
      </c>
      <c r="AC679"/>
      <c r="AD679"/>
      <c r="AE679"/>
      <c r="AG679" s="20" t="s">
        <v>1896</v>
      </c>
    </row>
    <row r="680" spans="2:33" x14ac:dyDescent="0.25">
      <c r="B680" s="27" t="s">
        <v>941</v>
      </c>
      <c r="C680" s="27" t="s">
        <v>657</v>
      </c>
      <c r="D680" s="13" t="str">
        <f t="shared" si="37"/>
        <v>Deemed</v>
      </c>
      <c r="E680" s="29" t="s">
        <v>1</v>
      </c>
      <c r="F680" s="30" t="s">
        <v>1227</v>
      </c>
      <c r="J680" s="32">
        <v>16.427</v>
      </c>
      <c r="K680" s="33">
        <v>0</v>
      </c>
      <c r="L680" s="34">
        <v>11</v>
      </c>
      <c r="M680" s="39">
        <v>0.85</v>
      </c>
      <c r="N680" s="36"/>
      <c r="O680" s="37"/>
      <c r="P680" s="37"/>
      <c r="Q680" s="37"/>
      <c r="S680" s="14" t="str">
        <f t="shared" si="38"/>
        <v>WPSDGENRL0081 Rev2</v>
      </c>
      <c r="T680" s="14" t="s">
        <v>1964</v>
      </c>
      <c r="W680" s="14" t="s">
        <v>1250</v>
      </c>
      <c r="Y680" s="54" t="e">
        <f>MATCH(T680,'Submitted Workpapers'!#REF!,0)</f>
        <v>#REF!</v>
      </c>
      <c r="Z680" s="54">
        <f>MATCH(LEFT(T680,FIND(".",T680,1)-1),'Submitted Workpapers'!$A$13:$A$107,0)</f>
        <v>19</v>
      </c>
      <c r="AA680" s="54" t="str">
        <f>IF(AND(ISNA(Y680),NOT(ISNA(Z680))),INDEX('Submitted Workpapers'!#REF!,Z680),"")</f>
        <v/>
      </c>
      <c r="AB680" s="1" t="b">
        <f t="shared" si="36"/>
        <v>0</v>
      </c>
      <c r="AC680"/>
      <c r="AD680"/>
      <c r="AE680"/>
      <c r="AG680" s="20" t="s">
        <v>1897</v>
      </c>
    </row>
    <row r="681" spans="2:33" x14ac:dyDescent="0.25">
      <c r="B681" s="27" t="s">
        <v>942</v>
      </c>
      <c r="C681" s="27" t="s">
        <v>661</v>
      </c>
      <c r="D681" s="13" t="str">
        <f t="shared" si="37"/>
        <v>Deemed</v>
      </c>
      <c r="E681" s="29" t="s">
        <v>1</v>
      </c>
      <c r="F681" s="30" t="s">
        <v>1227</v>
      </c>
      <c r="J681" s="32">
        <v>16.427</v>
      </c>
      <c r="K681" s="33">
        <v>0</v>
      </c>
      <c r="L681" s="34">
        <v>11</v>
      </c>
      <c r="M681" s="39">
        <v>0.7</v>
      </c>
      <c r="N681" s="36"/>
      <c r="O681" s="37"/>
      <c r="P681" s="37"/>
      <c r="Q681" s="37"/>
      <c r="S681" s="14" t="str">
        <f t="shared" si="38"/>
        <v>WPSDGENRLG0082 Rev1</v>
      </c>
      <c r="T681" s="14" t="s">
        <v>1965</v>
      </c>
      <c r="W681" s="14" t="s">
        <v>1250</v>
      </c>
      <c r="Y681" s="54" t="e">
        <f>MATCH(T681,'Submitted Workpapers'!#REF!,0)</f>
        <v>#REF!</v>
      </c>
      <c r="Z681" s="54">
        <f>MATCH(LEFT(T681,FIND(".",T681,1)-1),'Submitted Workpapers'!$A$13:$A$107,0)</f>
        <v>31</v>
      </c>
      <c r="AA681" s="54" t="str">
        <f>IF(AND(ISNA(Y681),NOT(ISNA(Z681))),INDEX('Submitted Workpapers'!#REF!,Z681),"")</f>
        <v/>
      </c>
      <c r="AB681" s="1" t="b">
        <f t="shared" si="36"/>
        <v>0</v>
      </c>
      <c r="AC681"/>
      <c r="AD681"/>
      <c r="AE681"/>
      <c r="AG681" s="20" t="s">
        <v>1898</v>
      </c>
    </row>
    <row r="682" spans="2:33" x14ac:dyDescent="0.25">
      <c r="B682" s="27" t="s">
        <v>943</v>
      </c>
      <c r="C682" s="27" t="s">
        <v>661</v>
      </c>
      <c r="D682" s="13" t="str">
        <f t="shared" si="37"/>
        <v>Deemed</v>
      </c>
      <c r="E682" s="29" t="s">
        <v>1</v>
      </c>
      <c r="F682" s="30" t="s">
        <v>1227</v>
      </c>
      <c r="J682" s="32">
        <v>16.427</v>
      </c>
      <c r="K682" s="33">
        <v>0</v>
      </c>
      <c r="L682" s="34">
        <v>11</v>
      </c>
      <c r="M682" s="39">
        <v>0.7</v>
      </c>
      <c r="N682" s="36"/>
      <c r="O682" s="37"/>
      <c r="P682" s="37"/>
      <c r="Q682" s="37"/>
      <c r="S682" s="14" t="str">
        <f t="shared" si="38"/>
        <v>WPSDGENRLG0082 Rev1</v>
      </c>
      <c r="T682" s="14" t="s">
        <v>1965</v>
      </c>
      <c r="W682" s="14" t="s">
        <v>1250</v>
      </c>
      <c r="Y682" s="54" t="e">
        <f>MATCH(T682,'Submitted Workpapers'!#REF!,0)</f>
        <v>#REF!</v>
      </c>
      <c r="Z682" s="54">
        <f>MATCH(LEFT(T682,FIND(".",T682,1)-1),'Submitted Workpapers'!$A$13:$A$107,0)</f>
        <v>31</v>
      </c>
      <c r="AA682" s="54" t="str">
        <f>IF(AND(ISNA(Y682),NOT(ISNA(Z682))),INDEX('Submitted Workpapers'!#REF!,Z682),"")</f>
        <v/>
      </c>
      <c r="AB682" s="1" t="b">
        <f t="shared" si="36"/>
        <v>0</v>
      </c>
      <c r="AC682"/>
      <c r="AD682"/>
      <c r="AE682"/>
      <c r="AG682" s="20" t="s">
        <v>1899</v>
      </c>
    </row>
    <row r="683" spans="2:33" x14ac:dyDescent="0.25">
      <c r="B683" s="27" t="s">
        <v>944</v>
      </c>
      <c r="C683" s="27" t="s">
        <v>556</v>
      </c>
      <c r="D683" s="13" t="str">
        <f t="shared" si="37"/>
        <v>Deemed</v>
      </c>
      <c r="E683" s="29" t="s">
        <v>1</v>
      </c>
      <c r="F683" s="30" t="s">
        <v>1216</v>
      </c>
      <c r="J683" s="32">
        <v>114</v>
      </c>
      <c r="K683" s="33">
        <v>-1.6417999999999999</v>
      </c>
      <c r="L683" s="34">
        <v>15</v>
      </c>
      <c r="M683" s="39">
        <v>0.6</v>
      </c>
      <c r="N683" s="36"/>
      <c r="O683" s="37"/>
      <c r="P683" s="37"/>
      <c r="Q683" s="37"/>
      <c r="S683" s="14" t="str">
        <f t="shared" si="38"/>
        <v>WPSDGENRLG0007-1</v>
      </c>
      <c r="T683" s="14" t="s">
        <v>1988</v>
      </c>
      <c r="W683" s="14" t="s">
        <v>1250</v>
      </c>
      <c r="Y683" s="54" t="e">
        <f>MATCH(T683,'Submitted Workpapers'!#REF!,0)</f>
        <v>#REF!</v>
      </c>
      <c r="Z683" s="54">
        <f>MATCH(LEFT(T683,FIND(".",T683,1)-1),'Submitted Workpapers'!$A$13:$A$107,0)</f>
        <v>25</v>
      </c>
      <c r="AA683" s="54" t="str">
        <f>IF(AND(ISNA(Y683),NOT(ISNA(Z683))),INDEX('Submitted Workpapers'!#REF!,Z683),"")</f>
        <v/>
      </c>
      <c r="AB683" s="1" t="b">
        <f t="shared" ref="AB683:AB746" si="39">OR(ISNA(Z683),ISERR(Z683))</f>
        <v>0</v>
      </c>
      <c r="AC683"/>
      <c r="AD683"/>
      <c r="AE683"/>
      <c r="AG683" s="20" t="s">
        <v>1900</v>
      </c>
    </row>
    <row r="684" spans="2:33" x14ac:dyDescent="0.25">
      <c r="B684" s="27" t="s">
        <v>947</v>
      </c>
      <c r="C684" s="27" t="s">
        <v>525</v>
      </c>
      <c r="D684" s="13" t="str">
        <f t="shared" si="37"/>
        <v>Deemed</v>
      </c>
      <c r="E684" s="29" t="s">
        <v>28</v>
      </c>
      <c r="F684" s="30"/>
      <c r="J684" s="32">
        <v>0</v>
      </c>
      <c r="K684" s="33">
        <v>9.6</v>
      </c>
      <c r="L684" s="34">
        <v>20</v>
      </c>
      <c r="M684" s="39">
        <v>0.6</v>
      </c>
      <c r="N684" s="36"/>
      <c r="O684" s="37"/>
      <c r="P684" s="37"/>
      <c r="Q684" s="37"/>
      <c r="S684" s="14" t="str">
        <f t="shared" si="38"/>
        <v>WPSDGENRWH1202 Rev0</v>
      </c>
      <c r="T684" s="14" t="s">
        <v>1950</v>
      </c>
      <c r="W684" s="14" t="s">
        <v>1250</v>
      </c>
      <c r="Y684" s="54" t="e">
        <f>MATCH(T684,'Submitted Workpapers'!#REF!,0)</f>
        <v>#REF!</v>
      </c>
      <c r="Z684" s="54">
        <f>MATCH(LEFT(T684,FIND(".",T684,1)-1),'Submitted Workpapers'!$A$13:$A$107,0)</f>
        <v>46</v>
      </c>
      <c r="AA684" s="54" t="str">
        <f>IF(AND(ISNA(Y684),NOT(ISNA(Z684))),INDEX('Submitted Workpapers'!#REF!,Z684),"")</f>
        <v/>
      </c>
      <c r="AB684" s="1" t="b">
        <f t="shared" si="39"/>
        <v>0</v>
      </c>
      <c r="AC684"/>
      <c r="AD684"/>
      <c r="AE684"/>
      <c r="AG684" s="20" t="s">
        <v>1901</v>
      </c>
    </row>
    <row r="685" spans="2:33" x14ac:dyDescent="0.25">
      <c r="B685" s="27" t="s">
        <v>948</v>
      </c>
      <c r="C685" s="27" t="s">
        <v>525</v>
      </c>
      <c r="D685" s="13" t="str">
        <f t="shared" si="37"/>
        <v>Deemed</v>
      </c>
      <c r="E685" s="29" t="s">
        <v>28</v>
      </c>
      <c r="F685" s="30"/>
      <c r="J685" s="32">
        <v>0</v>
      </c>
      <c r="K685" s="33">
        <v>63</v>
      </c>
      <c r="L685" s="34">
        <v>20</v>
      </c>
      <c r="M685" s="39">
        <v>0.6</v>
      </c>
      <c r="N685" s="36"/>
      <c r="O685" s="37"/>
      <c r="P685" s="37"/>
      <c r="Q685" s="37"/>
      <c r="S685" s="14" t="str">
        <f t="shared" si="38"/>
        <v>WPSDGENRWH1202 Rev0</v>
      </c>
      <c r="T685" s="14" t="s">
        <v>1950</v>
      </c>
      <c r="W685" s="14" t="s">
        <v>1250</v>
      </c>
      <c r="Y685" s="54" t="e">
        <f>MATCH(T685,'Submitted Workpapers'!#REF!,0)</f>
        <v>#REF!</v>
      </c>
      <c r="Z685" s="54">
        <f>MATCH(LEFT(T685,FIND(".",T685,1)-1),'Submitted Workpapers'!$A$13:$A$107,0)</f>
        <v>46</v>
      </c>
      <c r="AA685" s="54" t="str">
        <f>IF(AND(ISNA(Y685),NOT(ISNA(Z685))),INDEX('Submitted Workpapers'!#REF!,Z685),"")</f>
        <v/>
      </c>
      <c r="AB685" s="1" t="b">
        <f t="shared" si="39"/>
        <v>0</v>
      </c>
      <c r="AC685"/>
      <c r="AD685"/>
      <c r="AE685"/>
      <c r="AG685" s="20" t="s">
        <v>1902</v>
      </c>
    </row>
    <row r="686" spans="2:33" x14ac:dyDescent="0.25">
      <c r="B686" s="27" t="s">
        <v>949</v>
      </c>
      <c r="C686" s="27" t="s">
        <v>671</v>
      </c>
      <c r="D686" s="13" t="str">
        <f t="shared" si="37"/>
        <v>Deemed</v>
      </c>
      <c r="E686" s="29" t="s">
        <v>1</v>
      </c>
      <c r="F686" s="30" t="s">
        <v>1227</v>
      </c>
      <c r="J686" s="32">
        <v>29.984300000000001</v>
      </c>
      <c r="K686" s="33">
        <v>-1.6686399999999999E-4</v>
      </c>
      <c r="L686" s="34">
        <v>15</v>
      </c>
      <c r="M686" s="39">
        <v>0.7</v>
      </c>
      <c r="N686" s="36"/>
      <c r="O686" s="37"/>
      <c r="P686" s="37"/>
      <c r="Q686" s="37"/>
      <c r="S686" s="14" t="str">
        <f t="shared" si="38"/>
        <v>WPSDGENRLG0013-7</v>
      </c>
      <c r="T686" s="14" t="s">
        <v>2002</v>
      </c>
      <c r="W686" s="14" t="s">
        <v>1250</v>
      </c>
      <c r="Y686" s="54" t="e">
        <f>MATCH(T686,'Submitted Workpapers'!#REF!,0)</f>
        <v>#REF!</v>
      </c>
      <c r="Z686" s="54">
        <f>MATCH(LEFT(T686,FIND(".",T686,1)-1),'Submitted Workpapers'!$A$13:$A$107,0)</f>
        <v>26</v>
      </c>
      <c r="AA686" s="54" t="str">
        <f>IF(AND(ISNA(Y686),NOT(ISNA(Z686))),INDEX('Submitted Workpapers'!#REF!,Z686),"")</f>
        <v/>
      </c>
      <c r="AB686" s="1" t="b">
        <f t="shared" si="39"/>
        <v>0</v>
      </c>
      <c r="AC686"/>
      <c r="AD686"/>
      <c r="AE686"/>
      <c r="AG686" s="20" t="s">
        <v>1903</v>
      </c>
    </row>
    <row r="687" spans="2:33" x14ac:dyDescent="0.25">
      <c r="B687" s="27" t="s">
        <v>950</v>
      </c>
      <c r="C687" s="27" t="s">
        <v>673</v>
      </c>
      <c r="D687" s="13" t="str">
        <f t="shared" si="37"/>
        <v>Deemed</v>
      </c>
      <c r="E687" s="29" t="s">
        <v>1</v>
      </c>
      <c r="F687" s="30" t="s">
        <v>1227</v>
      </c>
      <c r="J687" s="32">
        <v>18.740200000000002</v>
      </c>
      <c r="K687" s="33">
        <v>-1E-4</v>
      </c>
      <c r="L687" s="34">
        <v>15</v>
      </c>
      <c r="M687" s="39">
        <v>0.7</v>
      </c>
      <c r="N687" s="36"/>
      <c r="O687" s="37"/>
      <c r="P687" s="37"/>
      <c r="Q687" s="37"/>
      <c r="S687" s="14" t="str">
        <f t="shared" si="38"/>
        <v>WPSDGENRLG0013-6</v>
      </c>
      <c r="T687" s="14" t="s">
        <v>2003</v>
      </c>
      <c r="W687" s="14" t="s">
        <v>1250</v>
      </c>
      <c r="Y687" s="54" t="e">
        <f>MATCH(T687,'Submitted Workpapers'!#REF!,0)</f>
        <v>#REF!</v>
      </c>
      <c r="Z687" s="54">
        <f>MATCH(LEFT(T687,FIND(".",T687,1)-1),'Submitted Workpapers'!$A$13:$A$107,0)</f>
        <v>26</v>
      </c>
      <c r="AA687" s="54" t="str">
        <f>IF(AND(ISNA(Y687),NOT(ISNA(Z687))),INDEX('Submitted Workpapers'!#REF!,Z687),"")</f>
        <v/>
      </c>
      <c r="AB687" s="1" t="b">
        <f t="shared" si="39"/>
        <v>0</v>
      </c>
      <c r="AC687"/>
      <c r="AD687"/>
      <c r="AE687"/>
      <c r="AG687" s="20" t="s">
        <v>316</v>
      </c>
    </row>
    <row r="688" spans="2:33" x14ac:dyDescent="0.25">
      <c r="B688" s="27" t="s">
        <v>951</v>
      </c>
      <c r="C688" s="27" t="s">
        <v>308</v>
      </c>
      <c r="D688" s="13" t="str">
        <f t="shared" si="37"/>
        <v>Deemed</v>
      </c>
      <c r="E688" s="29" t="s">
        <v>1</v>
      </c>
      <c r="F688" s="30" t="s">
        <v>1216</v>
      </c>
      <c r="J688" s="32">
        <v>119.9370708</v>
      </c>
      <c r="K688" s="33">
        <v>-6.7000000000000002E-4</v>
      </c>
      <c r="L688" s="34">
        <v>15</v>
      </c>
      <c r="M688" s="39">
        <v>0.77</v>
      </c>
      <c r="N688" s="36"/>
      <c r="O688" s="37"/>
      <c r="P688" s="37"/>
      <c r="Q688" s="37"/>
      <c r="S688" s="14" t="str">
        <f t="shared" si="38"/>
        <v>WPSDGENRLG0022-3</v>
      </c>
      <c r="T688" s="14" t="s">
        <v>2004</v>
      </c>
      <c r="W688" s="14" t="s">
        <v>1250</v>
      </c>
      <c r="Y688" s="54" t="e">
        <f>MATCH(T688,'Submitted Workpapers'!#REF!,0)</f>
        <v>#REF!</v>
      </c>
      <c r="Z688" s="54">
        <f>MATCH(LEFT(T688,FIND(".",T688,1)-1),'Submitted Workpapers'!$A$13:$A$107,0)</f>
        <v>29</v>
      </c>
      <c r="AA688" s="54" t="str">
        <f>IF(AND(ISNA(Y688),NOT(ISNA(Z688))),INDEX('Submitted Workpapers'!#REF!,Z688),"")</f>
        <v/>
      </c>
      <c r="AB688" s="1" t="b">
        <f t="shared" si="39"/>
        <v>0</v>
      </c>
      <c r="AC688"/>
      <c r="AD688"/>
      <c r="AE688"/>
      <c r="AG688" s="20" t="s">
        <v>344</v>
      </c>
    </row>
    <row r="689" spans="2:33" x14ac:dyDescent="0.25">
      <c r="B689" s="27" t="s">
        <v>952</v>
      </c>
      <c r="C689" s="27" t="s">
        <v>678</v>
      </c>
      <c r="D689" s="13" t="str">
        <f t="shared" si="37"/>
        <v>Deemed</v>
      </c>
      <c r="E689" s="29" t="s">
        <v>1</v>
      </c>
      <c r="F689" s="30" t="s">
        <v>1216</v>
      </c>
      <c r="J689" s="32">
        <v>290.39561099999997</v>
      </c>
      <c r="K689" s="33">
        <v>-0.89671166400000002</v>
      </c>
      <c r="L689" s="34">
        <v>6.3</v>
      </c>
      <c r="M689" s="39">
        <v>0.85</v>
      </c>
      <c r="N689" s="36"/>
      <c r="O689" s="37"/>
      <c r="P689" s="37"/>
      <c r="Q689" s="37"/>
      <c r="S689" s="14" t="str">
        <f t="shared" si="38"/>
        <v>WPSDGENRLG0106-15</v>
      </c>
      <c r="T689" s="14" t="s">
        <v>2005</v>
      </c>
      <c r="W689" s="14" t="s">
        <v>1250</v>
      </c>
      <c r="Y689" s="54" t="e">
        <f>MATCH(T689,'Submitted Workpapers'!#REF!,0)</f>
        <v>#REF!</v>
      </c>
      <c r="Z689" s="54">
        <f>MATCH(LEFT(T689,FIND(".",T689,1)-1),'Submitted Workpapers'!$A$13:$A$107,0)</f>
        <v>32</v>
      </c>
      <c r="AA689" s="54" t="str">
        <f>IF(AND(ISNA(Y689),NOT(ISNA(Z689))),INDEX('Submitted Workpapers'!#REF!,Z689),"")</f>
        <v/>
      </c>
      <c r="AB689" s="1" t="b">
        <f t="shared" si="39"/>
        <v>0</v>
      </c>
      <c r="AC689"/>
      <c r="AD689"/>
      <c r="AE689"/>
      <c r="AG689" s="20" t="s">
        <v>1121</v>
      </c>
    </row>
    <row r="690" spans="2:33" x14ac:dyDescent="0.25">
      <c r="B690" s="27" t="s">
        <v>953</v>
      </c>
      <c r="C690" s="27" t="s">
        <v>680</v>
      </c>
      <c r="D690" s="13" t="str">
        <f t="shared" si="37"/>
        <v>Deemed</v>
      </c>
      <c r="E690" s="29" t="s">
        <v>1</v>
      </c>
      <c r="F690" s="30" t="s">
        <v>1216</v>
      </c>
      <c r="J690" s="32">
        <v>207.8230571</v>
      </c>
      <c r="K690" s="33">
        <v>-0.64173614300000004</v>
      </c>
      <c r="L690" s="34">
        <v>6.3</v>
      </c>
      <c r="M690" s="39">
        <v>0.85</v>
      </c>
      <c r="N690" s="36"/>
      <c r="O690" s="37"/>
      <c r="P690" s="37"/>
      <c r="Q690" s="37"/>
      <c r="S690" s="14" t="str">
        <f t="shared" si="38"/>
        <v>WPSDGENRLG0106 Rev1</v>
      </c>
      <c r="T690" s="14" t="s">
        <v>1967</v>
      </c>
      <c r="W690" s="14" t="s">
        <v>1250</v>
      </c>
      <c r="Y690" s="54" t="e">
        <f>MATCH(T690,'Submitted Workpapers'!#REF!,0)</f>
        <v>#REF!</v>
      </c>
      <c r="Z690" s="54">
        <f>MATCH(LEFT(T690,FIND(".",T690,1)-1),'Submitted Workpapers'!$A$13:$A$107,0)</f>
        <v>32</v>
      </c>
      <c r="AA690" s="54" t="str">
        <f>IF(AND(ISNA(Y690),NOT(ISNA(Z690))),INDEX('Submitted Workpapers'!#REF!,Z690),"")</f>
        <v/>
      </c>
      <c r="AB690" s="1" t="b">
        <f t="shared" si="39"/>
        <v>0</v>
      </c>
      <c r="AC690"/>
      <c r="AD690"/>
      <c r="AE690"/>
      <c r="AG690" s="20" t="s">
        <v>326</v>
      </c>
    </row>
    <row r="691" spans="2:33" x14ac:dyDescent="0.25">
      <c r="B691" s="27" t="s">
        <v>954</v>
      </c>
      <c r="C691" s="27" t="s">
        <v>680</v>
      </c>
      <c r="D691" s="13" t="str">
        <f t="shared" si="37"/>
        <v>Deemed</v>
      </c>
      <c r="E691" s="29" t="s">
        <v>1</v>
      </c>
      <c r="F691" s="30" t="s">
        <v>1216</v>
      </c>
      <c r="J691" s="32">
        <v>301.52898900000002</v>
      </c>
      <c r="K691" s="33">
        <v>-0.93109038600000005</v>
      </c>
      <c r="L691" s="34">
        <v>6.3</v>
      </c>
      <c r="M691" s="39">
        <v>0.85</v>
      </c>
      <c r="N691" s="36"/>
      <c r="O691" s="37"/>
      <c r="P691" s="37"/>
      <c r="Q691" s="37"/>
      <c r="S691" s="14" t="str">
        <f t="shared" si="38"/>
        <v>WPSDGENRLG0106 Rev1</v>
      </c>
      <c r="T691" s="14" t="s">
        <v>1967</v>
      </c>
      <c r="W691" s="14" t="s">
        <v>1250</v>
      </c>
      <c r="Y691" s="54" t="e">
        <f>MATCH(T691,'Submitted Workpapers'!#REF!,0)</f>
        <v>#REF!</v>
      </c>
      <c r="Z691" s="54">
        <f>MATCH(LEFT(T691,FIND(".",T691,1)-1),'Submitted Workpapers'!$A$13:$A$107,0)</f>
        <v>32</v>
      </c>
      <c r="AA691" s="54" t="str">
        <f>IF(AND(ISNA(Y691),NOT(ISNA(Z691))),INDEX('Submitted Workpapers'!#REF!,Z691),"")</f>
        <v/>
      </c>
      <c r="AB691" s="1" t="b">
        <f t="shared" si="39"/>
        <v>0</v>
      </c>
      <c r="AC691"/>
      <c r="AD691"/>
      <c r="AE691"/>
      <c r="AG691" s="20" t="s">
        <v>1904</v>
      </c>
    </row>
    <row r="692" spans="2:33" x14ac:dyDescent="0.25">
      <c r="B692" s="27" t="s">
        <v>955</v>
      </c>
      <c r="C692" s="27" t="s">
        <v>680</v>
      </c>
      <c r="D692" s="13" t="str">
        <f t="shared" si="37"/>
        <v>Deemed</v>
      </c>
      <c r="E692" s="29" t="s">
        <v>1</v>
      </c>
      <c r="F692" s="30" t="s">
        <v>1216</v>
      </c>
      <c r="J692" s="32">
        <v>310.34291330000002</v>
      </c>
      <c r="K692" s="33">
        <v>-0.95830687400000003</v>
      </c>
      <c r="L692" s="34">
        <v>6.3</v>
      </c>
      <c r="M692" s="39">
        <v>0.85</v>
      </c>
      <c r="N692" s="36"/>
      <c r="O692" s="37"/>
      <c r="P692" s="37"/>
      <c r="Q692" s="37"/>
      <c r="S692" s="14" t="str">
        <f t="shared" si="38"/>
        <v>WPSDGENRLG0106 Rev1</v>
      </c>
      <c r="T692" s="14" t="s">
        <v>1967</v>
      </c>
      <c r="W692" s="14" t="s">
        <v>1250</v>
      </c>
      <c r="Y692" s="54" t="e">
        <f>MATCH(T692,'Submitted Workpapers'!#REF!,0)</f>
        <v>#REF!</v>
      </c>
      <c r="Z692" s="54">
        <f>MATCH(LEFT(T692,FIND(".",T692,1)-1),'Submitted Workpapers'!$A$13:$A$107,0)</f>
        <v>32</v>
      </c>
      <c r="AA692" s="54" t="str">
        <f>IF(AND(ISNA(Y692),NOT(ISNA(Z692))),INDEX('Submitted Workpapers'!#REF!,Z692),"")</f>
        <v/>
      </c>
      <c r="AB692" s="1" t="b">
        <f t="shared" si="39"/>
        <v>0</v>
      </c>
      <c r="AC692"/>
      <c r="AD692"/>
      <c r="AE692"/>
      <c r="AG692" s="20" t="s">
        <v>292</v>
      </c>
    </row>
    <row r="693" spans="2:33" x14ac:dyDescent="0.25">
      <c r="B693" s="27" t="s">
        <v>988</v>
      </c>
      <c r="C693" s="27" t="s">
        <v>483</v>
      </c>
      <c r="D693" s="13" t="str">
        <f t="shared" si="37"/>
        <v>Deemed</v>
      </c>
      <c r="E693" s="29" t="s">
        <v>1</v>
      </c>
      <c r="F693" s="30"/>
      <c r="J693" s="32">
        <v>0</v>
      </c>
      <c r="K693" s="33">
        <v>505</v>
      </c>
      <c r="L693" s="34">
        <v>12</v>
      </c>
      <c r="M693" s="39">
        <v>0.6</v>
      </c>
      <c r="N693" s="36"/>
      <c r="O693" s="37"/>
      <c r="P693" s="37"/>
      <c r="Q693" s="37"/>
      <c r="S693" s="14" t="str">
        <f t="shared" si="38"/>
        <v>WPSDGENRCC0003 Rev2</v>
      </c>
      <c r="T693" s="14" t="s">
        <v>1941</v>
      </c>
      <c r="W693" s="14" t="s">
        <v>1250</v>
      </c>
      <c r="Y693" s="54" t="e">
        <f>MATCH(T693,'Submitted Workpapers'!#REF!,0)</f>
        <v>#REF!</v>
      </c>
      <c r="Z693" s="54">
        <f>MATCH(LEFT(T693,FIND(".",T693,1)-1),'Submitted Workpapers'!$A$13:$A$107,0)</f>
        <v>2</v>
      </c>
      <c r="AA693" s="54" t="str">
        <f>IF(AND(ISNA(Y693),NOT(ISNA(Z693))),INDEX('Submitted Workpapers'!#REF!,Z693),"")</f>
        <v/>
      </c>
      <c r="AB693" s="1" t="b">
        <f t="shared" si="39"/>
        <v>0</v>
      </c>
      <c r="AC693"/>
      <c r="AD693"/>
      <c r="AE693"/>
      <c r="AG693" s="20" t="s">
        <v>1905</v>
      </c>
    </row>
    <row r="694" spans="2:33" x14ac:dyDescent="0.25">
      <c r="B694" s="27" t="s">
        <v>989</v>
      </c>
      <c r="C694" s="27" t="s">
        <v>488</v>
      </c>
      <c r="D694" s="13" t="str">
        <f t="shared" si="37"/>
        <v>Deemed</v>
      </c>
      <c r="E694" s="29" t="s">
        <v>1</v>
      </c>
      <c r="F694" s="30" t="s">
        <v>1219</v>
      </c>
      <c r="J694" s="32">
        <v>685</v>
      </c>
      <c r="K694" s="33">
        <v>0</v>
      </c>
      <c r="L694" s="34">
        <v>10</v>
      </c>
      <c r="M694" s="39">
        <v>0.6</v>
      </c>
      <c r="N694" s="36"/>
      <c r="O694" s="37"/>
      <c r="P694" s="37"/>
      <c r="Q694" s="37"/>
      <c r="S694" s="14" t="str">
        <f t="shared" si="38"/>
        <v>WPSDGENRCC0004 Rev2</v>
      </c>
      <c r="T694" s="14" t="s">
        <v>1943</v>
      </c>
      <c r="W694" s="14" t="s">
        <v>1250</v>
      </c>
      <c r="Y694" s="54" t="e">
        <f>MATCH(T694,'Submitted Workpapers'!#REF!,0)</f>
        <v>#REF!</v>
      </c>
      <c r="Z694" s="54">
        <f>MATCH(LEFT(T694,FIND(".",T694,1)-1),'Submitted Workpapers'!$A$13:$A$107,0)</f>
        <v>3</v>
      </c>
      <c r="AA694" s="54" t="str">
        <f>IF(AND(ISNA(Y694),NOT(ISNA(Z694))),INDEX('Submitted Workpapers'!#REF!,Z694),"")</f>
        <v/>
      </c>
      <c r="AB694" s="1" t="b">
        <f t="shared" si="39"/>
        <v>0</v>
      </c>
      <c r="AC694"/>
      <c r="AD694"/>
      <c r="AE694"/>
      <c r="AG694" s="20" t="s">
        <v>1906</v>
      </c>
    </row>
    <row r="695" spans="2:33" x14ac:dyDescent="0.25">
      <c r="B695" s="27" t="s">
        <v>990</v>
      </c>
      <c r="C695" s="27" t="s">
        <v>488</v>
      </c>
      <c r="D695" s="13" t="str">
        <f t="shared" si="37"/>
        <v>Deemed</v>
      </c>
      <c r="E695" s="29" t="s">
        <v>1</v>
      </c>
      <c r="F695" s="30" t="s">
        <v>1219</v>
      </c>
      <c r="J695" s="32">
        <v>832</v>
      </c>
      <c r="K695" s="33">
        <v>0</v>
      </c>
      <c r="L695" s="34">
        <v>12</v>
      </c>
      <c r="M695" s="39">
        <v>0.6</v>
      </c>
      <c r="N695" s="36"/>
      <c r="O695" s="37"/>
      <c r="P695" s="37"/>
      <c r="Q695" s="37"/>
      <c r="S695" s="14" t="str">
        <f t="shared" si="38"/>
        <v>WPSDGENRCC0004 Rev2</v>
      </c>
      <c r="T695" s="14" t="s">
        <v>1943</v>
      </c>
      <c r="W695" s="14" t="s">
        <v>1250</v>
      </c>
      <c r="Y695" s="54" t="e">
        <f>MATCH(T695,'Submitted Workpapers'!#REF!,0)</f>
        <v>#REF!</v>
      </c>
      <c r="Z695" s="54">
        <f>MATCH(LEFT(T695,FIND(".",T695,1)-1),'Submitted Workpapers'!$A$13:$A$107,0)</f>
        <v>3</v>
      </c>
      <c r="AA695" s="54" t="str">
        <f>IF(AND(ISNA(Y695),NOT(ISNA(Z695))),INDEX('Submitted Workpapers'!#REF!,Z695),"")</f>
        <v/>
      </c>
      <c r="AB695" s="1" t="b">
        <f t="shared" si="39"/>
        <v>0</v>
      </c>
      <c r="AC695"/>
      <c r="AD695"/>
      <c r="AE695"/>
      <c r="AG695" s="20" t="s">
        <v>1907</v>
      </c>
    </row>
    <row r="696" spans="2:33" x14ac:dyDescent="0.25">
      <c r="B696" s="27" t="s">
        <v>991</v>
      </c>
      <c r="C696" s="27" t="s">
        <v>488</v>
      </c>
      <c r="D696" s="13" t="str">
        <f t="shared" si="37"/>
        <v>Deemed</v>
      </c>
      <c r="E696" s="29" t="s">
        <v>1</v>
      </c>
      <c r="F696" s="30" t="s">
        <v>1219</v>
      </c>
      <c r="J696" s="32">
        <v>2601</v>
      </c>
      <c r="K696" s="33">
        <v>0</v>
      </c>
      <c r="L696" s="34">
        <v>10</v>
      </c>
      <c r="M696" s="39">
        <v>0.6</v>
      </c>
      <c r="N696" s="36"/>
      <c r="O696" s="37"/>
      <c r="P696" s="37"/>
      <c r="Q696" s="37"/>
      <c r="S696" s="14" t="str">
        <f t="shared" si="38"/>
        <v>WPSDGENRCC0004 Rev2</v>
      </c>
      <c r="T696" s="14" t="s">
        <v>1943</v>
      </c>
      <c r="W696" s="14" t="s">
        <v>1250</v>
      </c>
      <c r="Y696" s="54" t="e">
        <f>MATCH(T696,'Submitted Workpapers'!#REF!,0)</f>
        <v>#REF!</v>
      </c>
      <c r="Z696" s="54">
        <f>MATCH(LEFT(T696,FIND(".",T696,1)-1),'Submitted Workpapers'!$A$13:$A$107,0)</f>
        <v>3</v>
      </c>
      <c r="AA696" s="54" t="str">
        <f>IF(AND(ISNA(Y696),NOT(ISNA(Z696))),INDEX('Submitted Workpapers'!#REF!,Z696),"")</f>
        <v/>
      </c>
      <c r="AB696" s="1" t="b">
        <f t="shared" si="39"/>
        <v>0</v>
      </c>
      <c r="AC696"/>
      <c r="AD696"/>
      <c r="AE696"/>
      <c r="AG696" s="20" t="s">
        <v>1908</v>
      </c>
    </row>
    <row r="697" spans="2:33" x14ac:dyDescent="0.25">
      <c r="B697" s="27" t="s">
        <v>992</v>
      </c>
      <c r="C697" s="27" t="s">
        <v>504</v>
      </c>
      <c r="D697" s="13" t="str">
        <f t="shared" si="37"/>
        <v>Deemed</v>
      </c>
      <c r="E697" s="29" t="s">
        <v>1</v>
      </c>
      <c r="F697" s="30" t="s">
        <v>1224</v>
      </c>
      <c r="J697" s="32">
        <v>2262</v>
      </c>
      <c r="K697" s="33">
        <v>0</v>
      </c>
      <c r="L697" s="34">
        <v>12</v>
      </c>
      <c r="M697" s="39">
        <v>0.6</v>
      </c>
      <c r="N697" s="36"/>
      <c r="O697" s="37"/>
      <c r="P697" s="37"/>
      <c r="Q697" s="37"/>
      <c r="S697" s="14" t="str">
        <f t="shared" si="38"/>
        <v>WPSDGENRCC0006 Rev2</v>
      </c>
      <c r="T697" s="14" t="s">
        <v>1945</v>
      </c>
      <c r="W697" s="14" t="s">
        <v>1250</v>
      </c>
      <c r="Y697" s="54" t="e">
        <f>MATCH(T697,'Submitted Workpapers'!#REF!,0)</f>
        <v>#REF!</v>
      </c>
      <c r="Z697" s="54">
        <f>MATCH(LEFT(T697,FIND(".",T697,1)-1),'Submitted Workpapers'!$A$13:$A$107,0)</f>
        <v>5</v>
      </c>
      <c r="AA697" s="54" t="str">
        <f>IF(AND(ISNA(Y697),NOT(ISNA(Z697))),INDEX('Submitted Workpapers'!#REF!,Z697),"")</f>
        <v/>
      </c>
      <c r="AB697" s="1" t="b">
        <f t="shared" si="39"/>
        <v>0</v>
      </c>
      <c r="AC697"/>
      <c r="AD697"/>
      <c r="AE697"/>
      <c r="AG697" s="20" t="s">
        <v>1909</v>
      </c>
    </row>
    <row r="698" spans="2:33" x14ac:dyDescent="0.25">
      <c r="B698" s="27" t="s">
        <v>993</v>
      </c>
      <c r="C698" s="27" t="s">
        <v>504</v>
      </c>
      <c r="D698" s="13" t="str">
        <f t="shared" si="37"/>
        <v>Deemed</v>
      </c>
      <c r="E698" s="29" t="s">
        <v>1</v>
      </c>
      <c r="F698" s="30"/>
      <c r="J698" s="32">
        <v>0</v>
      </c>
      <c r="K698" s="33">
        <v>323</v>
      </c>
      <c r="L698" s="34">
        <v>12</v>
      </c>
      <c r="M698" s="39">
        <v>0.6</v>
      </c>
      <c r="N698" s="36"/>
      <c r="O698" s="37"/>
      <c r="P698" s="37"/>
      <c r="Q698" s="37"/>
      <c r="S698" s="14" t="str">
        <f t="shared" si="38"/>
        <v>WPSDGENRCC0006 Rev2</v>
      </c>
      <c r="T698" s="14" t="s">
        <v>1945</v>
      </c>
      <c r="W698" s="14" t="s">
        <v>1250</v>
      </c>
      <c r="Y698" s="54" t="e">
        <f>MATCH(T698,'Submitted Workpapers'!#REF!,0)</f>
        <v>#REF!</v>
      </c>
      <c r="Z698" s="54">
        <f>MATCH(LEFT(T698,FIND(".",T698,1)-1),'Submitted Workpapers'!$A$13:$A$107,0)</f>
        <v>5</v>
      </c>
      <c r="AA698" s="54" t="str">
        <f>IF(AND(ISNA(Y698),NOT(ISNA(Z698))),INDEX('Submitted Workpapers'!#REF!,Z698),"")</f>
        <v/>
      </c>
      <c r="AB698" s="1" t="b">
        <f t="shared" si="39"/>
        <v>0</v>
      </c>
      <c r="AC698"/>
      <c r="AD698"/>
      <c r="AE698"/>
      <c r="AG698" s="20" t="s">
        <v>1910</v>
      </c>
    </row>
    <row r="699" spans="2:33" x14ac:dyDescent="0.25">
      <c r="B699" s="27" t="s">
        <v>994</v>
      </c>
      <c r="C699" s="27" t="s">
        <v>510</v>
      </c>
      <c r="D699" s="13" t="str">
        <f t="shared" si="37"/>
        <v>Deemed</v>
      </c>
      <c r="E699" s="29" t="s">
        <v>1</v>
      </c>
      <c r="F699" s="30"/>
      <c r="J699" s="32">
        <v>0</v>
      </c>
      <c r="K699" s="33">
        <v>845</v>
      </c>
      <c r="L699" s="34">
        <v>12</v>
      </c>
      <c r="M699" s="39">
        <v>0.6</v>
      </c>
      <c r="N699" s="36"/>
      <c r="O699" s="37"/>
      <c r="P699" s="37"/>
      <c r="Q699" s="37"/>
      <c r="S699" s="14" t="str">
        <f t="shared" si="38"/>
        <v>WPSDGENRCC0015 Rev0</v>
      </c>
      <c r="T699" s="14" t="s">
        <v>1947</v>
      </c>
      <c r="W699" s="14" t="s">
        <v>1250</v>
      </c>
      <c r="Y699" s="54" t="e">
        <f>MATCH(T699,'Submitted Workpapers'!#REF!,0)</f>
        <v>#REF!</v>
      </c>
      <c r="Z699" s="54">
        <f>MATCH(LEFT(T699,FIND(".",T699,1)-1),'Submitted Workpapers'!$A$13:$A$107,0)</f>
        <v>8</v>
      </c>
      <c r="AA699" s="54" t="str">
        <f>IF(AND(ISNA(Y699),NOT(ISNA(Z699))),INDEX('Submitted Workpapers'!#REF!,Z699),"")</f>
        <v/>
      </c>
      <c r="AB699" s="1" t="b">
        <f t="shared" si="39"/>
        <v>0</v>
      </c>
      <c r="AC699"/>
      <c r="AD699"/>
      <c r="AE699"/>
      <c r="AG699" s="20" t="s">
        <v>1911</v>
      </c>
    </row>
    <row r="700" spans="2:33" x14ac:dyDescent="0.25">
      <c r="B700" s="27" t="s">
        <v>996</v>
      </c>
      <c r="C700" s="27" t="s">
        <v>516</v>
      </c>
      <c r="D700" s="13" t="str">
        <f t="shared" si="37"/>
        <v>Deemed</v>
      </c>
      <c r="E700" s="29" t="s">
        <v>1</v>
      </c>
      <c r="F700" s="30"/>
      <c r="J700" s="32">
        <v>0</v>
      </c>
      <c r="K700" s="33">
        <v>0.28999999999999998</v>
      </c>
      <c r="L700" s="34">
        <v>20</v>
      </c>
      <c r="M700" s="39">
        <v>0.6</v>
      </c>
      <c r="N700" s="36"/>
      <c r="O700" s="37"/>
      <c r="P700" s="37"/>
      <c r="Q700" s="37"/>
      <c r="S700" s="14" t="str">
        <f t="shared" si="38"/>
        <v>WPSDGENRHC1061 Rev0</v>
      </c>
      <c r="T700" s="14" t="s">
        <v>1948</v>
      </c>
      <c r="W700" s="14" t="s">
        <v>1250</v>
      </c>
      <c r="Y700" s="54" t="e">
        <f>MATCH(T700,'Submitted Workpapers'!#REF!,0)</f>
        <v>#REF!</v>
      </c>
      <c r="Z700" s="54">
        <f>MATCH(LEFT(T700,FIND(".",T700,1)-1),'Submitted Workpapers'!$A$13:$A$107,0)</f>
        <v>16</v>
      </c>
      <c r="AA700" s="54" t="str">
        <f>IF(AND(ISNA(Y700),NOT(ISNA(Z700))),INDEX('Submitted Workpapers'!#REF!,Z700),"")</f>
        <v/>
      </c>
      <c r="AB700" s="1" t="b">
        <f t="shared" si="39"/>
        <v>0</v>
      </c>
      <c r="AC700"/>
      <c r="AD700"/>
      <c r="AE700"/>
      <c r="AG700" s="20" t="s">
        <v>1912</v>
      </c>
    </row>
    <row r="701" spans="2:33" x14ac:dyDescent="0.25">
      <c r="B701" s="27" t="s">
        <v>999</v>
      </c>
      <c r="C701" s="27" t="s">
        <v>525</v>
      </c>
      <c r="D701" s="13" t="str">
        <f t="shared" si="37"/>
        <v>Deemed</v>
      </c>
      <c r="E701" s="29" t="s">
        <v>1</v>
      </c>
      <c r="F701" s="30" t="s">
        <v>1218</v>
      </c>
      <c r="J701" s="32">
        <v>0</v>
      </c>
      <c r="K701" s="33">
        <v>9.6999999999999993</v>
      </c>
      <c r="L701" s="34">
        <v>20</v>
      </c>
      <c r="M701" s="39">
        <v>0.6</v>
      </c>
      <c r="N701" s="36"/>
      <c r="O701" s="37"/>
      <c r="P701" s="37"/>
      <c r="Q701" s="37"/>
      <c r="S701" s="14" t="str">
        <f t="shared" si="38"/>
        <v>WPSDGENRWH1202 Rev0</v>
      </c>
      <c r="T701" s="14" t="s">
        <v>1950</v>
      </c>
      <c r="W701" s="14" t="s">
        <v>1250</v>
      </c>
      <c r="Y701" s="54" t="e">
        <f>MATCH(T701,'Submitted Workpapers'!#REF!,0)</f>
        <v>#REF!</v>
      </c>
      <c r="Z701" s="54">
        <f>MATCH(LEFT(T701,FIND(".",T701,1)-1),'Submitted Workpapers'!$A$13:$A$107,0)</f>
        <v>46</v>
      </c>
      <c r="AA701" s="54" t="str">
        <f>IF(AND(ISNA(Y701),NOT(ISNA(Z701))),INDEX('Submitted Workpapers'!#REF!,Z701),"")</f>
        <v/>
      </c>
      <c r="AB701" s="1" t="b">
        <f t="shared" si="39"/>
        <v>0</v>
      </c>
      <c r="AC701"/>
      <c r="AD701"/>
      <c r="AE701"/>
      <c r="AG701" s="20" t="s">
        <v>1913</v>
      </c>
    </row>
    <row r="702" spans="2:33" x14ac:dyDescent="0.25">
      <c r="B702" s="27" t="s">
        <v>1000</v>
      </c>
      <c r="C702" s="27" t="s">
        <v>525</v>
      </c>
      <c r="D702" s="13" t="str">
        <f t="shared" si="37"/>
        <v>Deemed</v>
      </c>
      <c r="E702" s="29" t="s">
        <v>1</v>
      </c>
      <c r="F702" s="30" t="s">
        <v>1218</v>
      </c>
      <c r="J702" s="32">
        <v>0</v>
      </c>
      <c r="K702" s="33">
        <v>10.4</v>
      </c>
      <c r="L702" s="34">
        <v>20</v>
      </c>
      <c r="M702" s="39">
        <v>0.6</v>
      </c>
      <c r="N702" s="36"/>
      <c r="O702" s="37"/>
      <c r="P702" s="37"/>
      <c r="Q702" s="37"/>
      <c r="S702" s="14" t="str">
        <f t="shared" si="38"/>
        <v>WPSDGENRWH1202 Rev0</v>
      </c>
      <c r="T702" s="14" t="s">
        <v>1950</v>
      </c>
      <c r="W702" s="14" t="s">
        <v>1250</v>
      </c>
      <c r="Y702" s="54" t="e">
        <f>MATCH(T702,'Submitted Workpapers'!#REF!,0)</f>
        <v>#REF!</v>
      </c>
      <c r="Z702" s="54">
        <f>MATCH(LEFT(T702,FIND(".",T702,1)-1),'Submitted Workpapers'!$A$13:$A$107,0)</f>
        <v>46</v>
      </c>
      <c r="AA702" s="54" t="str">
        <f>IF(AND(ISNA(Y702),NOT(ISNA(Z702))),INDEX('Submitted Workpapers'!#REF!,Z702),"")</f>
        <v/>
      </c>
      <c r="AB702" s="1" t="b">
        <f t="shared" si="39"/>
        <v>0</v>
      </c>
      <c r="AC702"/>
      <c r="AD702"/>
      <c r="AE702"/>
      <c r="AG702" s="20" t="s">
        <v>1914</v>
      </c>
    </row>
    <row r="703" spans="2:33" x14ac:dyDescent="0.25">
      <c r="B703" s="27" t="s">
        <v>1001</v>
      </c>
      <c r="C703" s="27" t="s">
        <v>530</v>
      </c>
      <c r="D703" s="13" t="str">
        <f t="shared" si="37"/>
        <v>Deemed</v>
      </c>
      <c r="E703" s="29" t="s">
        <v>1</v>
      </c>
      <c r="F703" s="30" t="s">
        <v>1227</v>
      </c>
      <c r="J703" s="32">
        <v>128</v>
      </c>
      <c r="K703" s="33">
        <v>0</v>
      </c>
      <c r="L703" s="34">
        <v>15</v>
      </c>
      <c r="M703" s="39">
        <v>0.77</v>
      </c>
      <c r="N703" s="36"/>
      <c r="O703" s="37"/>
      <c r="P703" s="37"/>
      <c r="Q703" s="37"/>
      <c r="S703" s="14" t="str">
        <f t="shared" si="38"/>
        <v>WPSDGENRLG0022-1</v>
      </c>
      <c r="T703" s="14" t="s">
        <v>1984</v>
      </c>
      <c r="W703" s="14" t="s">
        <v>1250</v>
      </c>
      <c r="Y703" s="54" t="e">
        <f>MATCH(T703,'Submitted Workpapers'!#REF!,0)</f>
        <v>#REF!</v>
      </c>
      <c r="Z703" s="54">
        <f>MATCH(LEFT(T703,FIND(".",T703,1)-1),'Submitted Workpapers'!$A$13:$A$107,0)</f>
        <v>29</v>
      </c>
      <c r="AA703" s="54" t="str">
        <f>IF(AND(ISNA(Y703),NOT(ISNA(Z703))),INDEX('Submitted Workpapers'!#REF!,Z703),"")</f>
        <v/>
      </c>
      <c r="AB703" s="1" t="b">
        <f t="shared" si="39"/>
        <v>0</v>
      </c>
      <c r="AC703"/>
      <c r="AD703"/>
      <c r="AE703"/>
      <c r="AG703" s="20" t="s">
        <v>1915</v>
      </c>
    </row>
    <row r="704" spans="2:33" x14ac:dyDescent="0.25">
      <c r="B704" s="27" t="s">
        <v>1005</v>
      </c>
      <c r="C704" s="27" t="s">
        <v>312</v>
      </c>
      <c r="D704" s="13" t="str">
        <f t="shared" si="37"/>
        <v>Deemed</v>
      </c>
      <c r="E704" s="29" t="s">
        <v>1</v>
      </c>
      <c r="F704" s="30" t="s">
        <v>1230</v>
      </c>
      <c r="J704" s="32">
        <v>57.876215989000002</v>
      </c>
      <c r="K704" s="33">
        <v>6.6639999999999997</v>
      </c>
      <c r="L704" s="34">
        <v>10</v>
      </c>
      <c r="M704" s="39">
        <v>0.7</v>
      </c>
      <c r="N704" s="36"/>
      <c r="O704" s="37"/>
      <c r="P704" s="37"/>
      <c r="Q704" s="37"/>
      <c r="S704" s="14" t="str">
        <f t="shared" si="38"/>
        <v>WPSDGEREWH1061A Rev3</v>
      </c>
      <c r="T704" s="14" t="s">
        <v>1952</v>
      </c>
      <c r="W704" s="14" t="s">
        <v>1250</v>
      </c>
      <c r="Y704" s="54" t="e">
        <f>MATCH(T704,'Submitted Workpapers'!#REF!,0)</f>
        <v>#REF!</v>
      </c>
      <c r="Z704" s="54">
        <f>MATCH(LEFT(T704,FIND(".",T704,1)-1),'Submitted Workpapers'!$A$13:$A$107,0)</f>
        <v>64</v>
      </c>
      <c r="AA704" s="54" t="str">
        <f>IF(AND(ISNA(Y704),NOT(ISNA(Z704))),INDEX('Submitted Workpapers'!#REF!,Z704),"")</f>
        <v/>
      </c>
      <c r="AB704" s="1" t="b">
        <f t="shared" si="39"/>
        <v>0</v>
      </c>
      <c r="AC704"/>
      <c r="AD704"/>
      <c r="AE704"/>
      <c r="AG704" s="20" t="s">
        <v>1123</v>
      </c>
    </row>
    <row r="705" spans="2:33" x14ac:dyDescent="0.25">
      <c r="B705" s="27" t="s">
        <v>1006</v>
      </c>
      <c r="C705" s="27" t="s">
        <v>538</v>
      </c>
      <c r="D705" s="13" t="str">
        <f t="shared" si="37"/>
        <v>Deemed</v>
      </c>
      <c r="E705" s="29" t="s">
        <v>1</v>
      </c>
      <c r="F705" s="30" t="s">
        <v>1231</v>
      </c>
      <c r="J705" s="32">
        <v>227.001</v>
      </c>
      <c r="K705" s="33">
        <v>0</v>
      </c>
      <c r="L705" s="34">
        <v>5</v>
      </c>
      <c r="M705" s="39">
        <v>0.6</v>
      </c>
      <c r="N705" s="36"/>
      <c r="O705" s="37"/>
      <c r="P705" s="37"/>
      <c r="Q705" s="37"/>
      <c r="S705" s="14" t="str">
        <f t="shared" si="38"/>
        <v>Software Plugload Sensor.doc</v>
      </c>
      <c r="T705" s="14" t="s">
        <v>538</v>
      </c>
      <c r="W705" s="14" t="s">
        <v>1250</v>
      </c>
      <c r="Y705" s="54" t="e">
        <f>MATCH(T705,'Submitted Workpapers'!#REF!,0)</f>
        <v>#REF!</v>
      </c>
      <c r="Z705" s="54" t="e">
        <f>MATCH(LEFT(T705,FIND(".",T705,1)-1),'Submitted Workpapers'!$A$13:$A$107,0)</f>
        <v>#N/A</v>
      </c>
      <c r="AA705" s="54" t="str">
        <f>IF(AND(ISNA(Y705),NOT(ISNA(Z705))),INDEX('Submitted Workpapers'!#REF!,Z705),"")</f>
        <v/>
      </c>
      <c r="AB705" s="1" t="b">
        <f t="shared" si="39"/>
        <v>1</v>
      </c>
      <c r="AC705"/>
      <c r="AD705"/>
      <c r="AE705"/>
      <c r="AG705" s="20" t="s">
        <v>1916</v>
      </c>
    </row>
    <row r="706" spans="2:33" x14ac:dyDescent="0.25">
      <c r="B706" s="27" t="s">
        <v>1009</v>
      </c>
      <c r="C706" s="27" t="s">
        <v>543</v>
      </c>
      <c r="D706" s="13" t="str">
        <f t="shared" si="37"/>
        <v>Deemed</v>
      </c>
      <c r="E706" s="29" t="s">
        <v>1</v>
      </c>
      <c r="F706" s="30" t="s">
        <v>1224</v>
      </c>
      <c r="J706" s="32">
        <v>11166</v>
      </c>
      <c r="K706" s="33">
        <v>0</v>
      </c>
      <c r="L706" s="34">
        <v>12</v>
      </c>
      <c r="M706" s="39">
        <v>0.6</v>
      </c>
      <c r="N706" s="36"/>
      <c r="O706" s="37"/>
      <c r="P706" s="37"/>
      <c r="Q706" s="37"/>
      <c r="S706" s="14" t="str">
        <f t="shared" si="38"/>
        <v>WPSDGENRCC0001 Rev3</v>
      </c>
      <c r="T706" s="14" t="s">
        <v>1953</v>
      </c>
      <c r="W706" s="14" t="s">
        <v>1250</v>
      </c>
      <c r="Y706" s="54" t="e">
        <f>MATCH(T706,'Submitted Workpapers'!#REF!,0)</f>
        <v>#REF!</v>
      </c>
      <c r="Z706" s="54">
        <f>MATCH(LEFT(T706,FIND(".",T706,1)-1),'Submitted Workpapers'!$A$13:$A$107,0)</f>
        <v>1</v>
      </c>
      <c r="AA706" s="54" t="str">
        <f>IF(AND(ISNA(Y706),NOT(ISNA(Z706))),INDEX('Submitted Workpapers'!#REF!,Z706),"")</f>
        <v/>
      </c>
      <c r="AB706" s="1" t="b">
        <f t="shared" si="39"/>
        <v>0</v>
      </c>
      <c r="AC706"/>
      <c r="AD706"/>
      <c r="AE706"/>
      <c r="AG706" s="20" t="s">
        <v>1917</v>
      </c>
    </row>
    <row r="707" spans="2:33" x14ac:dyDescent="0.25">
      <c r="B707" s="27" t="s">
        <v>1011</v>
      </c>
      <c r="C707" s="27" t="s">
        <v>548</v>
      </c>
      <c r="D707" s="13" t="str">
        <f t="shared" si="37"/>
        <v>Deemed</v>
      </c>
      <c r="E707" s="29" t="s">
        <v>1</v>
      </c>
      <c r="F707" s="30" t="s">
        <v>1227</v>
      </c>
      <c r="J707" s="32">
        <v>54.11755256</v>
      </c>
      <c r="K707" s="33">
        <v>0</v>
      </c>
      <c r="L707" s="34">
        <v>15</v>
      </c>
      <c r="M707" s="39">
        <v>0.7</v>
      </c>
      <c r="N707" s="36"/>
      <c r="O707" s="37"/>
      <c r="P707" s="37"/>
      <c r="Q707" s="37"/>
      <c r="S707" s="14" t="str">
        <f t="shared" si="38"/>
        <v>WPSDGENRLG0013-4</v>
      </c>
      <c r="T707" s="14" t="s">
        <v>1986</v>
      </c>
      <c r="W707" s="14" t="s">
        <v>1250</v>
      </c>
      <c r="Y707" s="54" t="e">
        <f>MATCH(T707,'Submitted Workpapers'!#REF!,0)</f>
        <v>#REF!</v>
      </c>
      <c r="Z707" s="54">
        <f>MATCH(LEFT(T707,FIND(".",T707,1)-1),'Submitted Workpapers'!$A$13:$A$107,0)</f>
        <v>26</v>
      </c>
      <c r="AA707" s="54" t="str">
        <f>IF(AND(ISNA(Y707),NOT(ISNA(Z707))),INDEX('Submitted Workpapers'!#REF!,Z707),"")</f>
        <v/>
      </c>
      <c r="AB707" s="1" t="b">
        <f t="shared" si="39"/>
        <v>0</v>
      </c>
      <c r="AC707"/>
      <c r="AD707"/>
      <c r="AE707"/>
      <c r="AG707" s="20" t="s">
        <v>1918</v>
      </c>
    </row>
    <row r="708" spans="2:33" x14ac:dyDescent="0.25">
      <c r="B708" s="27" t="s">
        <v>1012</v>
      </c>
      <c r="C708" s="27" t="s">
        <v>550</v>
      </c>
      <c r="D708" s="13" t="str">
        <f t="shared" ref="D708:D763" si="40">IF(OR(J708=1,J708=1000,K708=1,K708=1000),"Custom","Deemed")</f>
        <v>Deemed</v>
      </c>
      <c r="E708" s="29" t="s">
        <v>1</v>
      </c>
      <c r="F708" s="30" t="s">
        <v>1233</v>
      </c>
      <c r="J708" s="32">
        <v>60</v>
      </c>
      <c r="K708" s="33">
        <v>0</v>
      </c>
      <c r="L708" s="34">
        <v>2</v>
      </c>
      <c r="M708" s="39">
        <v>0.53</v>
      </c>
      <c r="N708" s="36"/>
      <c r="O708" s="37"/>
      <c r="P708" s="37"/>
      <c r="Q708" s="37"/>
      <c r="S708" s="14" t="str">
        <f t="shared" ref="S708:S763" si="41">+C708</f>
        <v>WPSDGENRSH001 Rev0</v>
      </c>
      <c r="T708" s="14" t="s">
        <v>1954</v>
      </c>
      <c r="W708" s="14" t="s">
        <v>1250</v>
      </c>
      <c r="Y708" s="54" t="e">
        <f>MATCH(T708,'Submitted Workpapers'!#REF!,0)</f>
        <v>#REF!</v>
      </c>
      <c r="Z708" s="54">
        <f>MATCH(LEFT(T708,FIND(".",T708,1)-1),'Submitted Workpapers'!$A$13:$A$107,0)</f>
        <v>40</v>
      </c>
      <c r="AA708" s="54" t="str">
        <f>IF(AND(ISNA(Y708),NOT(ISNA(Z708))),INDEX('Submitted Workpapers'!#REF!,Z708),"")</f>
        <v/>
      </c>
      <c r="AB708" s="1" t="b">
        <f t="shared" si="39"/>
        <v>0</v>
      </c>
      <c r="AC708"/>
      <c r="AD708"/>
      <c r="AE708"/>
      <c r="AG708" s="20" t="s">
        <v>1919</v>
      </c>
    </row>
    <row r="709" spans="2:33" x14ac:dyDescent="0.25">
      <c r="B709" s="27" t="s">
        <v>1013</v>
      </c>
      <c r="C709" s="27" t="s">
        <v>552</v>
      </c>
      <c r="D709" s="13" t="str">
        <f t="shared" si="40"/>
        <v>Deemed</v>
      </c>
      <c r="E709" s="29" t="s">
        <v>1</v>
      </c>
      <c r="F709" s="30" t="s">
        <v>1227</v>
      </c>
      <c r="J709" s="32">
        <v>182.6</v>
      </c>
      <c r="K709" s="33">
        <v>0</v>
      </c>
      <c r="L709" s="34">
        <v>15</v>
      </c>
      <c r="M709" s="39">
        <v>0.77</v>
      </c>
      <c r="N709" s="36"/>
      <c r="O709" s="37"/>
      <c r="P709" s="37"/>
      <c r="Q709" s="37"/>
      <c r="S709" s="14" t="str">
        <f t="shared" si="41"/>
        <v>WPSDGENRLG0022-2</v>
      </c>
      <c r="T709" s="14" t="s">
        <v>1987</v>
      </c>
      <c r="W709" s="14" t="s">
        <v>1250</v>
      </c>
      <c r="Y709" s="54" t="e">
        <f>MATCH(T709,'Submitted Workpapers'!#REF!,0)</f>
        <v>#REF!</v>
      </c>
      <c r="Z709" s="54">
        <f>MATCH(LEFT(T709,FIND(".",T709,1)-1),'Submitted Workpapers'!$A$13:$A$107,0)</f>
        <v>29</v>
      </c>
      <c r="AA709" s="54" t="str">
        <f>IF(AND(ISNA(Y709),NOT(ISNA(Z709))),INDEX('Submitted Workpapers'!#REF!,Z709),"")</f>
        <v/>
      </c>
      <c r="AB709" s="1" t="b">
        <f t="shared" si="39"/>
        <v>0</v>
      </c>
      <c r="AC709"/>
      <c r="AD709"/>
      <c r="AE709"/>
      <c r="AG709" s="20" t="s">
        <v>1920</v>
      </c>
    </row>
    <row r="710" spans="2:33" x14ac:dyDescent="0.25">
      <c r="B710" s="27" t="s">
        <v>1015</v>
      </c>
      <c r="C710" s="27" t="s">
        <v>556</v>
      </c>
      <c r="D710" s="13" t="str">
        <f t="shared" si="40"/>
        <v>Deemed</v>
      </c>
      <c r="E710" s="29" t="s">
        <v>1</v>
      </c>
      <c r="F710" s="30" t="s">
        <v>1234</v>
      </c>
      <c r="J710" s="32">
        <v>484.84800000000001</v>
      </c>
      <c r="K710" s="33">
        <v>0</v>
      </c>
      <c r="L710" s="34">
        <v>15</v>
      </c>
      <c r="M710" s="39">
        <v>0.77</v>
      </c>
      <c r="N710" s="36"/>
      <c r="O710" s="37"/>
      <c r="P710" s="37"/>
      <c r="Q710" s="37"/>
      <c r="S710" s="14" t="str">
        <f t="shared" si="41"/>
        <v>WPSDGENRLG0007-1</v>
      </c>
      <c r="T710" s="14" t="s">
        <v>1988</v>
      </c>
      <c r="W710" s="14" t="s">
        <v>1250</v>
      </c>
      <c r="Y710" s="54" t="e">
        <f>MATCH(T710,'Submitted Workpapers'!#REF!,0)</f>
        <v>#REF!</v>
      </c>
      <c r="Z710" s="54">
        <f>MATCH(LEFT(T710,FIND(".",T710,1)-1),'Submitted Workpapers'!$A$13:$A$107,0)</f>
        <v>25</v>
      </c>
      <c r="AA710" s="54" t="str">
        <f>IF(AND(ISNA(Y710),NOT(ISNA(Z710))),INDEX('Submitted Workpapers'!#REF!,Z710),"")</f>
        <v/>
      </c>
      <c r="AB710" s="1" t="b">
        <f t="shared" si="39"/>
        <v>0</v>
      </c>
      <c r="AC710"/>
      <c r="AD710"/>
      <c r="AE710"/>
      <c r="AG710" s="20" t="s">
        <v>1921</v>
      </c>
    </row>
    <row r="711" spans="2:33" x14ac:dyDescent="0.25">
      <c r="B711" s="27" t="s">
        <v>1016</v>
      </c>
      <c r="C711" s="27" t="s">
        <v>558</v>
      </c>
      <c r="D711" s="13" t="str">
        <f t="shared" si="40"/>
        <v>Deemed</v>
      </c>
      <c r="E711" s="29" t="s">
        <v>1</v>
      </c>
      <c r="F711" s="30" t="s">
        <v>1216</v>
      </c>
      <c r="J711" s="32">
        <v>789</v>
      </c>
      <c r="K711" s="33">
        <v>0</v>
      </c>
      <c r="L711" s="34">
        <v>8</v>
      </c>
      <c r="M711" s="39">
        <v>0.6</v>
      </c>
      <c r="N711" s="36"/>
      <c r="O711" s="37"/>
      <c r="P711" s="37"/>
      <c r="Q711" s="37"/>
      <c r="S711" s="14" t="str">
        <f t="shared" si="41"/>
        <v>WPSDGENRLG0016-1</v>
      </c>
      <c r="T711" s="14" t="s">
        <v>1989</v>
      </c>
      <c r="W711" s="14" t="s">
        <v>1250</v>
      </c>
      <c r="Y711" s="54" t="e">
        <f>MATCH(T711,'Submitted Workpapers'!#REF!,0)</f>
        <v>#REF!</v>
      </c>
      <c r="Z711" s="54">
        <f>MATCH(LEFT(T711,FIND(".",T711,1)-1),'Submitted Workpapers'!$A$13:$A$107,0)</f>
        <v>27</v>
      </c>
      <c r="AA711" s="54" t="str">
        <f>IF(AND(ISNA(Y711),NOT(ISNA(Z711))),INDEX('Submitted Workpapers'!#REF!,Z711),"")</f>
        <v/>
      </c>
      <c r="AB711" s="1" t="b">
        <f t="shared" si="39"/>
        <v>0</v>
      </c>
      <c r="AC711"/>
      <c r="AD711"/>
      <c r="AE711"/>
      <c r="AG711" s="20" t="s">
        <v>1922</v>
      </c>
    </row>
    <row r="712" spans="2:33" x14ac:dyDescent="0.25">
      <c r="B712" s="27" t="s">
        <v>1018</v>
      </c>
      <c r="C712" s="27" t="s">
        <v>562</v>
      </c>
      <c r="D712" s="13" t="str">
        <f t="shared" si="40"/>
        <v>Deemed</v>
      </c>
      <c r="E712" s="29" t="s">
        <v>1</v>
      </c>
      <c r="F712" s="30" t="s">
        <v>1222</v>
      </c>
      <c r="J712" s="32">
        <v>1208</v>
      </c>
      <c r="K712" s="33">
        <v>0</v>
      </c>
      <c r="L712" s="34">
        <v>12</v>
      </c>
      <c r="M712" s="39">
        <v>0.6</v>
      </c>
      <c r="N712" s="36"/>
      <c r="O712" s="37"/>
      <c r="P712" s="37"/>
      <c r="Q712" s="37"/>
      <c r="S712" s="14" t="str">
        <f t="shared" si="41"/>
        <v>WPSDGENRRN0010 Rev0</v>
      </c>
      <c r="T712" s="14" t="s">
        <v>1955</v>
      </c>
      <c r="W712" s="14" t="s">
        <v>1250</v>
      </c>
      <c r="Y712" s="54" t="e">
        <f>MATCH(T712,'Submitted Workpapers'!#REF!,0)</f>
        <v>#REF!</v>
      </c>
      <c r="Z712" s="54" t="e">
        <f>MATCH(LEFT(T712,FIND(".",T712,1)-1),'Submitted Workpapers'!$A$13:$A$107,0)</f>
        <v>#N/A</v>
      </c>
      <c r="AA712" s="54" t="str">
        <f>IF(AND(ISNA(Y712),NOT(ISNA(Z712))),INDEX('Submitted Workpapers'!#REF!,Z712),"")</f>
        <v/>
      </c>
      <c r="AB712" s="1" t="b">
        <f t="shared" si="39"/>
        <v>1</v>
      </c>
      <c r="AC712"/>
      <c r="AD712"/>
      <c r="AE712"/>
      <c r="AG712" s="20" t="s">
        <v>1923</v>
      </c>
    </row>
    <row r="713" spans="2:33" x14ac:dyDescent="0.25">
      <c r="B713" s="27" t="s">
        <v>1020</v>
      </c>
      <c r="C713" s="27" t="s">
        <v>566</v>
      </c>
      <c r="D713" s="13" t="str">
        <f t="shared" si="40"/>
        <v>Deemed</v>
      </c>
      <c r="E713" s="29" t="s">
        <v>1</v>
      </c>
      <c r="F713" s="30" t="s">
        <v>1222</v>
      </c>
      <c r="J713" s="32">
        <v>59</v>
      </c>
      <c r="K713" s="33">
        <v>0</v>
      </c>
      <c r="L713" s="34">
        <v>5</v>
      </c>
      <c r="M713" s="39">
        <v>0.6</v>
      </c>
      <c r="N713" s="36"/>
      <c r="O713" s="37"/>
      <c r="P713" s="37"/>
      <c r="Q713" s="37"/>
      <c r="S713" s="14" t="str">
        <f t="shared" si="41"/>
        <v>WPSDGENRRN0005 Rev0</v>
      </c>
      <c r="T713" s="14" t="s">
        <v>1956</v>
      </c>
      <c r="W713" s="14" t="s">
        <v>1250</v>
      </c>
      <c r="Y713" s="54" t="e">
        <f>MATCH(T713,'Submitted Workpapers'!#REF!,0)</f>
        <v>#REF!</v>
      </c>
      <c r="Z713" s="54">
        <f>MATCH(LEFT(T713,FIND(".",T713,1)-1),'Submitted Workpapers'!$A$13:$A$107,0)</f>
        <v>38</v>
      </c>
      <c r="AA713" s="54" t="str">
        <f>IF(AND(ISNA(Y713),NOT(ISNA(Z713))),INDEX('Submitted Workpapers'!#REF!,Z713),"")</f>
        <v/>
      </c>
      <c r="AB713" s="1" t="b">
        <f t="shared" si="39"/>
        <v>0</v>
      </c>
      <c r="AC713"/>
      <c r="AD713"/>
      <c r="AE713"/>
      <c r="AG713" s="20" t="s">
        <v>1924</v>
      </c>
    </row>
    <row r="714" spans="2:33" x14ac:dyDescent="0.25">
      <c r="B714" s="27" t="s">
        <v>1021</v>
      </c>
      <c r="C714" s="27" t="s">
        <v>562</v>
      </c>
      <c r="D714" s="13" t="str">
        <f t="shared" si="40"/>
        <v>Deemed</v>
      </c>
      <c r="E714" s="29" t="s">
        <v>1</v>
      </c>
      <c r="F714" s="30" t="s">
        <v>1222</v>
      </c>
      <c r="J714" s="32">
        <v>749</v>
      </c>
      <c r="K714" s="33">
        <v>0</v>
      </c>
      <c r="L714" s="34">
        <v>16</v>
      </c>
      <c r="M714" s="39">
        <v>0.6</v>
      </c>
      <c r="N714" s="36"/>
      <c r="O714" s="37"/>
      <c r="P714" s="37"/>
      <c r="Q714" s="37"/>
      <c r="S714" s="14" t="str">
        <f t="shared" si="41"/>
        <v>WPSDGENRRN0010 Rev0</v>
      </c>
      <c r="T714" s="14" t="s">
        <v>1955</v>
      </c>
      <c r="W714" s="14" t="s">
        <v>1250</v>
      </c>
      <c r="Y714" s="54" t="e">
        <f>MATCH(T714,'Submitted Workpapers'!#REF!,0)</f>
        <v>#REF!</v>
      </c>
      <c r="Z714" s="54" t="e">
        <f>MATCH(LEFT(T714,FIND(".",T714,1)-1),'Submitted Workpapers'!$A$13:$A$107,0)</f>
        <v>#N/A</v>
      </c>
      <c r="AA714" s="54" t="str">
        <f>IF(AND(ISNA(Y714),NOT(ISNA(Z714))),INDEX('Submitted Workpapers'!#REF!,Z714),"")</f>
        <v/>
      </c>
      <c r="AB714" s="1" t="b">
        <f t="shared" si="39"/>
        <v>1</v>
      </c>
      <c r="AC714"/>
      <c r="AD714"/>
      <c r="AE714"/>
      <c r="AG714" s="20" t="s">
        <v>1925</v>
      </c>
    </row>
    <row r="715" spans="2:33" x14ac:dyDescent="0.25">
      <c r="B715" s="27" t="s">
        <v>1022</v>
      </c>
      <c r="C715" s="27" t="s">
        <v>578</v>
      </c>
      <c r="D715" s="13" t="str">
        <f t="shared" si="40"/>
        <v>Deemed</v>
      </c>
      <c r="E715" s="29" t="s">
        <v>1</v>
      </c>
      <c r="F715" s="30" t="s">
        <v>1236</v>
      </c>
      <c r="J715" s="32">
        <v>829.88571428571436</v>
      </c>
      <c r="K715" s="33">
        <v>0</v>
      </c>
      <c r="L715" s="34">
        <v>15</v>
      </c>
      <c r="M715" s="39">
        <v>0.77</v>
      </c>
      <c r="N715" s="36"/>
      <c r="O715" s="37"/>
      <c r="P715" s="37"/>
      <c r="Q715" s="37"/>
      <c r="S715" s="14" t="str">
        <f t="shared" si="41"/>
        <v>WPSDGENRLG0006 Rev3</v>
      </c>
      <c r="T715" s="14" t="s">
        <v>1957</v>
      </c>
      <c r="W715" s="14" t="s">
        <v>1250</v>
      </c>
      <c r="Y715" s="54" t="e">
        <f>MATCH(T715,'Submitted Workpapers'!#REF!,0)</f>
        <v>#REF!</v>
      </c>
      <c r="Z715" s="54">
        <f>MATCH(LEFT(T715,FIND(".",T715,1)-1),'Submitted Workpapers'!$A$13:$A$107,0)</f>
        <v>24</v>
      </c>
      <c r="AA715" s="54" t="str">
        <f>IF(AND(ISNA(Y715),NOT(ISNA(Z715))),INDEX('Submitted Workpapers'!#REF!,Z715),"")</f>
        <v/>
      </c>
      <c r="AB715" s="1" t="b">
        <f t="shared" si="39"/>
        <v>0</v>
      </c>
      <c r="AC715"/>
      <c r="AD715"/>
      <c r="AE715"/>
      <c r="AG715" s="20" t="s">
        <v>1926</v>
      </c>
    </row>
    <row r="716" spans="2:33" x14ac:dyDescent="0.25">
      <c r="B716" s="27" t="s">
        <v>1023</v>
      </c>
      <c r="C716" s="27" t="s">
        <v>580</v>
      </c>
      <c r="D716" s="13" t="str">
        <f t="shared" si="40"/>
        <v>Deemed</v>
      </c>
      <c r="E716" s="29" t="s">
        <v>1</v>
      </c>
      <c r="F716" s="30" t="s">
        <v>1236</v>
      </c>
      <c r="J716" s="32">
        <v>388.45714285714286</v>
      </c>
      <c r="K716" s="33">
        <v>0</v>
      </c>
      <c r="L716" s="34">
        <v>15</v>
      </c>
      <c r="M716" s="39">
        <v>0.77</v>
      </c>
      <c r="N716" s="36"/>
      <c r="O716" s="37"/>
      <c r="P716" s="37"/>
      <c r="Q716" s="37"/>
      <c r="S716" s="14" t="str">
        <f t="shared" si="41"/>
        <v>WPSDGENRLG0003 Rev3</v>
      </c>
      <c r="T716" s="14" t="s">
        <v>1958</v>
      </c>
      <c r="W716" s="14" t="s">
        <v>1250</v>
      </c>
      <c r="Y716" s="54" t="e">
        <f>MATCH(T716,'Submitted Workpapers'!#REF!,0)</f>
        <v>#REF!</v>
      </c>
      <c r="Z716" s="54">
        <f>MATCH(LEFT(T716,FIND(".",T716,1)-1),'Submitted Workpapers'!$A$13:$A$107,0)</f>
        <v>23</v>
      </c>
      <c r="AA716" s="54" t="str">
        <f>IF(AND(ISNA(Y716),NOT(ISNA(Z716))),INDEX('Submitted Workpapers'!#REF!,Z716),"")</f>
        <v/>
      </c>
      <c r="AB716" s="1" t="b">
        <f t="shared" si="39"/>
        <v>0</v>
      </c>
      <c r="AC716"/>
      <c r="AD716"/>
      <c r="AE716"/>
      <c r="AG716" s="20" t="s">
        <v>1927</v>
      </c>
    </row>
    <row r="717" spans="2:33" x14ac:dyDescent="0.25">
      <c r="B717" s="27" t="s">
        <v>1024</v>
      </c>
      <c r="C717" s="27" t="s">
        <v>580</v>
      </c>
      <c r="D717" s="13" t="str">
        <f t="shared" si="40"/>
        <v>Deemed</v>
      </c>
      <c r="E717" s="29" t="s">
        <v>1</v>
      </c>
      <c r="F717" s="30" t="s">
        <v>1236</v>
      </c>
      <c r="J717" s="32">
        <v>477.25</v>
      </c>
      <c r="K717" s="33">
        <v>0</v>
      </c>
      <c r="L717" s="34">
        <v>15</v>
      </c>
      <c r="M717" s="39">
        <v>0.77</v>
      </c>
      <c r="N717" s="36"/>
      <c r="O717" s="37"/>
      <c r="P717" s="37"/>
      <c r="Q717" s="37"/>
      <c r="S717" s="14" t="str">
        <f t="shared" si="41"/>
        <v>WPSDGENRLG0003 Rev3</v>
      </c>
      <c r="T717" s="14" t="s">
        <v>1958</v>
      </c>
      <c r="W717" s="14" t="s">
        <v>1250</v>
      </c>
      <c r="Y717" s="54" t="e">
        <f>MATCH(T717,'Submitted Workpapers'!#REF!,0)</f>
        <v>#REF!</v>
      </c>
      <c r="Z717" s="54">
        <f>MATCH(LEFT(T717,FIND(".",T717,1)-1),'Submitted Workpapers'!$A$13:$A$107,0)</f>
        <v>23</v>
      </c>
      <c r="AA717" s="54" t="str">
        <f>IF(AND(ISNA(Y717),NOT(ISNA(Z717))),INDEX('Submitted Workpapers'!#REF!,Z717),"")</f>
        <v/>
      </c>
      <c r="AB717" s="1" t="b">
        <f t="shared" si="39"/>
        <v>0</v>
      </c>
      <c r="AC717"/>
      <c r="AD717"/>
      <c r="AE717"/>
      <c r="AG717" s="20" t="s">
        <v>1928</v>
      </c>
    </row>
    <row r="718" spans="2:33" x14ac:dyDescent="0.25">
      <c r="B718" s="27" t="s">
        <v>1025</v>
      </c>
      <c r="C718" s="27" t="s">
        <v>580</v>
      </c>
      <c r="D718" s="13" t="str">
        <f t="shared" si="40"/>
        <v>Deemed</v>
      </c>
      <c r="E718" s="29" t="s">
        <v>1</v>
      </c>
      <c r="F718" s="30" t="s">
        <v>1236</v>
      </c>
      <c r="J718" s="32">
        <v>477.25</v>
      </c>
      <c r="K718" s="33">
        <v>0</v>
      </c>
      <c r="L718" s="34">
        <v>15</v>
      </c>
      <c r="M718" s="39">
        <v>0.77</v>
      </c>
      <c r="N718" s="36"/>
      <c r="O718" s="37"/>
      <c r="P718" s="37"/>
      <c r="Q718" s="37"/>
      <c r="S718" s="14" t="str">
        <f t="shared" si="41"/>
        <v>WPSDGENRLG0003 Rev3</v>
      </c>
      <c r="T718" s="14" t="s">
        <v>1958</v>
      </c>
      <c r="W718" s="14" t="s">
        <v>1250</v>
      </c>
      <c r="Y718" s="54" t="e">
        <f>MATCH(T718,'Submitted Workpapers'!#REF!,0)</f>
        <v>#REF!</v>
      </c>
      <c r="Z718" s="54">
        <f>MATCH(LEFT(T718,FIND(".",T718,1)-1),'Submitted Workpapers'!$A$13:$A$107,0)</f>
        <v>23</v>
      </c>
      <c r="AA718" s="54" t="str">
        <f>IF(AND(ISNA(Y718),NOT(ISNA(Z718))),INDEX('Submitted Workpapers'!#REF!,Z718),"")</f>
        <v/>
      </c>
      <c r="AB718" s="1" t="b">
        <f t="shared" si="39"/>
        <v>0</v>
      </c>
      <c r="AC718"/>
      <c r="AD718"/>
      <c r="AE718"/>
      <c r="AG718" s="20" t="s">
        <v>1929</v>
      </c>
    </row>
    <row r="719" spans="2:33" x14ac:dyDescent="0.25">
      <c r="B719" s="27" t="s">
        <v>1026</v>
      </c>
      <c r="C719" s="27" t="s">
        <v>580</v>
      </c>
      <c r="D719" s="13" t="str">
        <f t="shared" si="40"/>
        <v>Deemed</v>
      </c>
      <c r="E719" s="29" t="s">
        <v>1</v>
      </c>
      <c r="F719" s="30" t="s">
        <v>1236</v>
      </c>
      <c r="J719" s="32">
        <v>651.9</v>
      </c>
      <c r="K719" s="33">
        <v>0</v>
      </c>
      <c r="L719" s="34">
        <v>15</v>
      </c>
      <c r="M719" s="39">
        <v>0.77</v>
      </c>
      <c r="N719" s="36"/>
      <c r="O719" s="37"/>
      <c r="P719" s="37"/>
      <c r="Q719" s="37"/>
      <c r="S719" s="14" t="str">
        <f t="shared" si="41"/>
        <v>WPSDGENRLG0003 Rev3</v>
      </c>
      <c r="T719" s="14" t="s">
        <v>1958</v>
      </c>
      <c r="W719" s="14" t="s">
        <v>1250</v>
      </c>
      <c r="Y719" s="54" t="e">
        <f>MATCH(T719,'Submitted Workpapers'!#REF!,0)</f>
        <v>#REF!</v>
      </c>
      <c r="Z719" s="54">
        <f>MATCH(LEFT(T719,FIND(".",T719,1)-1),'Submitted Workpapers'!$A$13:$A$107,0)</f>
        <v>23</v>
      </c>
      <c r="AA719" s="54" t="str">
        <f>IF(AND(ISNA(Y719),NOT(ISNA(Z719))),INDEX('Submitted Workpapers'!#REF!,Z719),"")</f>
        <v/>
      </c>
      <c r="AB719" s="1" t="b">
        <f t="shared" si="39"/>
        <v>0</v>
      </c>
      <c r="AC719"/>
      <c r="AD719"/>
      <c r="AE719"/>
      <c r="AG719" s="20" t="s">
        <v>1930</v>
      </c>
    </row>
    <row r="720" spans="2:33" x14ac:dyDescent="0.25">
      <c r="B720" s="27" t="s">
        <v>1027</v>
      </c>
      <c r="C720" s="27" t="s">
        <v>580</v>
      </c>
      <c r="D720" s="13" t="str">
        <f t="shared" si="40"/>
        <v>Deemed</v>
      </c>
      <c r="E720" s="29" t="s">
        <v>1</v>
      </c>
      <c r="F720" s="30" t="s">
        <v>1236</v>
      </c>
      <c r="J720" s="32">
        <v>388.45714285714286</v>
      </c>
      <c r="K720" s="33">
        <v>0</v>
      </c>
      <c r="L720" s="34">
        <v>15</v>
      </c>
      <c r="M720" s="39">
        <v>0.77</v>
      </c>
      <c r="N720" s="36"/>
      <c r="O720" s="37"/>
      <c r="P720" s="37"/>
      <c r="Q720" s="37"/>
      <c r="S720" s="14" t="str">
        <f t="shared" si="41"/>
        <v>WPSDGENRLG0003 Rev3</v>
      </c>
      <c r="T720" s="14" t="s">
        <v>1958</v>
      </c>
      <c r="W720" s="14" t="s">
        <v>1250</v>
      </c>
      <c r="Y720" s="54" t="e">
        <f>MATCH(T720,'Submitted Workpapers'!#REF!,0)</f>
        <v>#REF!</v>
      </c>
      <c r="Z720" s="54">
        <f>MATCH(LEFT(T720,FIND(".",T720,1)-1),'Submitted Workpapers'!$A$13:$A$107,0)</f>
        <v>23</v>
      </c>
      <c r="AA720" s="54" t="str">
        <f>IF(AND(ISNA(Y720),NOT(ISNA(Z720))),INDEX('Submitted Workpapers'!#REF!,Z720),"")</f>
        <v/>
      </c>
      <c r="AB720" s="1" t="b">
        <f t="shared" si="39"/>
        <v>0</v>
      </c>
      <c r="AC720"/>
      <c r="AD720"/>
      <c r="AE720"/>
      <c r="AG720" s="20" t="s">
        <v>1931</v>
      </c>
    </row>
    <row r="721" spans="2:33" x14ac:dyDescent="0.25">
      <c r="B721" s="27" t="s">
        <v>1028</v>
      </c>
      <c r="C721" s="27" t="s">
        <v>580</v>
      </c>
      <c r="D721" s="13" t="str">
        <f t="shared" si="40"/>
        <v>Deemed</v>
      </c>
      <c r="E721" s="29" t="s">
        <v>1</v>
      </c>
      <c r="F721" s="30" t="s">
        <v>1227</v>
      </c>
      <c r="J721" s="32">
        <v>328.536</v>
      </c>
      <c r="K721" s="33">
        <v>0</v>
      </c>
      <c r="L721" s="34">
        <v>15</v>
      </c>
      <c r="M721" s="39">
        <v>0.77</v>
      </c>
      <c r="N721" s="36"/>
      <c r="O721" s="37"/>
      <c r="P721" s="37"/>
      <c r="Q721" s="37"/>
      <c r="S721" s="14" t="str">
        <f t="shared" si="41"/>
        <v>WPSDGENRLG0003 Rev3</v>
      </c>
      <c r="T721" s="14" t="s">
        <v>1958</v>
      </c>
      <c r="W721" s="14" t="s">
        <v>1250</v>
      </c>
      <c r="Y721" s="54" t="e">
        <f>MATCH(T721,'Submitted Workpapers'!#REF!,0)</f>
        <v>#REF!</v>
      </c>
      <c r="Z721" s="54">
        <f>MATCH(LEFT(T721,FIND(".",T721,1)-1),'Submitted Workpapers'!$A$13:$A$107,0)</f>
        <v>23</v>
      </c>
      <c r="AA721" s="54" t="str">
        <f>IF(AND(ISNA(Y721),NOT(ISNA(Z721))),INDEX('Submitted Workpapers'!#REF!,Z721),"")</f>
        <v/>
      </c>
      <c r="AB721" s="1" t="b">
        <f t="shared" si="39"/>
        <v>0</v>
      </c>
      <c r="AC721"/>
      <c r="AD721"/>
      <c r="AE721"/>
      <c r="AG721" s="20" t="s">
        <v>1932</v>
      </c>
    </row>
    <row r="722" spans="2:33" x14ac:dyDescent="0.25">
      <c r="B722" s="27" t="s">
        <v>1029</v>
      </c>
      <c r="C722" s="27" t="s">
        <v>580</v>
      </c>
      <c r="D722" s="13" t="str">
        <f t="shared" si="40"/>
        <v>Deemed</v>
      </c>
      <c r="E722" s="29" t="s">
        <v>1</v>
      </c>
      <c r="F722" s="30" t="s">
        <v>1227</v>
      </c>
      <c r="J722" s="32">
        <v>246.40199999999999</v>
      </c>
      <c r="K722" s="33">
        <v>0</v>
      </c>
      <c r="L722" s="34">
        <v>15</v>
      </c>
      <c r="M722" s="39">
        <v>0.77</v>
      </c>
      <c r="N722" s="36"/>
      <c r="O722" s="37"/>
      <c r="P722" s="37"/>
      <c r="Q722" s="37"/>
      <c r="S722" s="14" t="str">
        <f t="shared" si="41"/>
        <v>WPSDGENRLG0003 Rev3</v>
      </c>
      <c r="T722" s="14" t="s">
        <v>1958</v>
      </c>
      <c r="W722" s="14" t="s">
        <v>1250</v>
      </c>
      <c r="Y722" s="54" t="e">
        <f>MATCH(T722,'Submitted Workpapers'!#REF!,0)</f>
        <v>#REF!</v>
      </c>
      <c r="Z722" s="54">
        <f>MATCH(LEFT(T722,FIND(".",T722,1)-1),'Submitted Workpapers'!$A$13:$A$107,0)</f>
        <v>23</v>
      </c>
      <c r="AA722" s="54" t="str">
        <f>IF(AND(ISNA(Y722),NOT(ISNA(Z722))),INDEX('Submitted Workpapers'!#REF!,Z722),"")</f>
        <v/>
      </c>
      <c r="AB722" s="1" t="b">
        <f t="shared" si="39"/>
        <v>0</v>
      </c>
      <c r="AC722"/>
      <c r="AD722"/>
      <c r="AE722"/>
      <c r="AG722" s="20" t="s">
        <v>1933</v>
      </c>
    </row>
    <row r="723" spans="2:33" x14ac:dyDescent="0.25">
      <c r="B723" s="27" t="s">
        <v>1030</v>
      </c>
      <c r="C723" s="27" t="s">
        <v>580</v>
      </c>
      <c r="D723" s="13" t="str">
        <f t="shared" si="40"/>
        <v>Deemed</v>
      </c>
      <c r="E723" s="29" t="s">
        <v>1</v>
      </c>
      <c r="F723" s="30" t="s">
        <v>1227</v>
      </c>
      <c r="J723" s="32">
        <v>246.40199999999999</v>
      </c>
      <c r="K723" s="33">
        <v>0</v>
      </c>
      <c r="L723" s="34">
        <v>15</v>
      </c>
      <c r="M723" s="39">
        <v>0.77</v>
      </c>
      <c r="N723" s="36"/>
      <c r="O723" s="37"/>
      <c r="P723" s="37"/>
      <c r="Q723" s="37"/>
      <c r="S723" s="14" t="str">
        <f t="shared" si="41"/>
        <v>WPSDGENRLG0003 Rev3</v>
      </c>
      <c r="T723" s="14" t="s">
        <v>1958</v>
      </c>
      <c r="W723" s="14" t="s">
        <v>1250</v>
      </c>
      <c r="Y723" s="54" t="e">
        <f>MATCH(T723,'Submitted Workpapers'!#REF!,0)</f>
        <v>#REF!</v>
      </c>
      <c r="Z723" s="54">
        <f>MATCH(LEFT(T723,FIND(".",T723,1)-1),'Submitted Workpapers'!$A$13:$A$107,0)</f>
        <v>23</v>
      </c>
      <c r="AA723" s="54" t="str">
        <f>IF(AND(ISNA(Y723),NOT(ISNA(Z723))),INDEX('Submitted Workpapers'!#REF!,Z723),"")</f>
        <v/>
      </c>
      <c r="AB723" s="1" t="b">
        <f t="shared" si="39"/>
        <v>0</v>
      </c>
      <c r="AC723"/>
      <c r="AD723"/>
      <c r="AE723"/>
      <c r="AG723" s="20" t="s">
        <v>1934</v>
      </c>
    </row>
    <row r="724" spans="2:33" x14ac:dyDescent="0.25">
      <c r="B724" s="27" t="s">
        <v>1031</v>
      </c>
      <c r="C724" s="27" t="s">
        <v>580</v>
      </c>
      <c r="D724" s="13" t="str">
        <f t="shared" si="40"/>
        <v>Deemed</v>
      </c>
      <c r="E724" s="29" t="s">
        <v>1</v>
      </c>
      <c r="F724" s="30" t="s">
        <v>1234</v>
      </c>
      <c r="J724" s="32">
        <v>484.84800000000001</v>
      </c>
      <c r="K724" s="33">
        <v>0</v>
      </c>
      <c r="L724" s="34">
        <v>15</v>
      </c>
      <c r="M724" s="39">
        <v>0.77</v>
      </c>
      <c r="N724" s="36"/>
      <c r="O724" s="37"/>
      <c r="P724" s="37"/>
      <c r="Q724" s="37"/>
      <c r="S724" s="14" t="str">
        <f t="shared" si="41"/>
        <v>WPSDGENRLG0003 Rev3</v>
      </c>
      <c r="T724" s="14" t="s">
        <v>1958</v>
      </c>
      <c r="W724" s="14" t="s">
        <v>1250</v>
      </c>
      <c r="Y724" s="54" t="e">
        <f>MATCH(T724,'Submitted Workpapers'!#REF!,0)</f>
        <v>#REF!</v>
      </c>
      <c r="Z724" s="54">
        <f>MATCH(LEFT(T724,FIND(".",T724,1)-1),'Submitted Workpapers'!$A$13:$A$107,0)</f>
        <v>23</v>
      </c>
      <c r="AA724" s="54" t="str">
        <f>IF(AND(ISNA(Y724),NOT(ISNA(Z724))),INDEX('Submitted Workpapers'!#REF!,Z724),"")</f>
        <v/>
      </c>
      <c r="AB724" s="1" t="b">
        <f t="shared" si="39"/>
        <v>0</v>
      </c>
      <c r="AC724"/>
      <c r="AD724"/>
      <c r="AE724"/>
      <c r="AG724" s="20" t="s">
        <v>1935</v>
      </c>
    </row>
    <row r="725" spans="2:33" x14ac:dyDescent="0.25">
      <c r="B725" s="27" t="s">
        <v>1032</v>
      </c>
      <c r="C725" s="27" t="s">
        <v>580</v>
      </c>
      <c r="D725" s="13" t="str">
        <f t="shared" si="40"/>
        <v>Deemed</v>
      </c>
      <c r="E725" s="29" t="s">
        <v>1</v>
      </c>
      <c r="F725" s="30" t="s">
        <v>1234</v>
      </c>
      <c r="J725" s="32">
        <v>484.84800000000001</v>
      </c>
      <c r="K725" s="33">
        <v>0</v>
      </c>
      <c r="L725" s="34">
        <v>15</v>
      </c>
      <c r="M725" s="39">
        <v>0.77</v>
      </c>
      <c r="N725" s="36"/>
      <c r="O725" s="37"/>
      <c r="P725" s="37"/>
      <c r="Q725" s="37"/>
      <c r="S725" s="14" t="str">
        <f t="shared" si="41"/>
        <v>WPSDGENRLG0003 Rev3</v>
      </c>
      <c r="T725" s="14" t="s">
        <v>1958</v>
      </c>
      <c r="W725" s="14" t="s">
        <v>1250</v>
      </c>
      <c r="Y725" s="54" t="e">
        <f>MATCH(T725,'Submitted Workpapers'!#REF!,0)</f>
        <v>#REF!</v>
      </c>
      <c r="Z725" s="54">
        <f>MATCH(LEFT(T725,FIND(".",T725,1)-1),'Submitted Workpapers'!$A$13:$A$107,0)</f>
        <v>23</v>
      </c>
      <c r="AA725" s="54" t="str">
        <f>IF(AND(ISNA(Y725),NOT(ISNA(Z725))),INDEX('Submitted Workpapers'!#REF!,Z725),"")</f>
        <v/>
      </c>
      <c r="AB725" s="1" t="b">
        <f t="shared" si="39"/>
        <v>0</v>
      </c>
      <c r="AC725"/>
      <c r="AD725"/>
      <c r="AE725"/>
      <c r="AG725" s="20" t="s">
        <v>1936</v>
      </c>
    </row>
    <row r="726" spans="2:33" x14ac:dyDescent="0.25">
      <c r="B726" s="27" t="s">
        <v>1033</v>
      </c>
      <c r="C726" s="27" t="s">
        <v>580</v>
      </c>
      <c r="D726" s="13" t="str">
        <f t="shared" si="40"/>
        <v>Deemed</v>
      </c>
      <c r="E726" s="29" t="s">
        <v>1</v>
      </c>
      <c r="F726" s="30" t="s">
        <v>1234</v>
      </c>
      <c r="J726" s="32">
        <v>484.84800000000001</v>
      </c>
      <c r="K726" s="33">
        <v>0</v>
      </c>
      <c r="L726" s="34">
        <v>15</v>
      </c>
      <c r="M726" s="39">
        <v>0.77</v>
      </c>
      <c r="N726" s="36"/>
      <c r="O726" s="37"/>
      <c r="P726" s="37"/>
      <c r="Q726" s="37"/>
      <c r="S726" s="14" t="str">
        <f t="shared" si="41"/>
        <v>WPSDGENRLG0003 Rev3</v>
      </c>
      <c r="T726" s="14" t="s">
        <v>1958</v>
      </c>
      <c r="W726" s="14" t="s">
        <v>1250</v>
      </c>
      <c r="Y726" s="54" t="e">
        <f>MATCH(T726,'Submitted Workpapers'!#REF!,0)</f>
        <v>#REF!</v>
      </c>
      <c r="Z726" s="54">
        <f>MATCH(LEFT(T726,FIND(".",T726,1)-1),'Submitted Workpapers'!$A$13:$A$107,0)</f>
        <v>23</v>
      </c>
      <c r="AA726" s="54" t="str">
        <f>IF(AND(ISNA(Y726),NOT(ISNA(Z726))),INDEX('Submitted Workpapers'!#REF!,Z726),"")</f>
        <v/>
      </c>
      <c r="AB726" s="1" t="b">
        <f t="shared" si="39"/>
        <v>0</v>
      </c>
      <c r="AC726"/>
      <c r="AD726"/>
      <c r="AE726"/>
      <c r="AG726" s="20" t="s">
        <v>1937</v>
      </c>
    </row>
    <row r="727" spans="2:33" x14ac:dyDescent="0.25">
      <c r="B727" s="27" t="s">
        <v>1034</v>
      </c>
      <c r="C727" s="27" t="s">
        <v>578</v>
      </c>
      <c r="D727" s="13" t="str">
        <f t="shared" si="40"/>
        <v>Deemed</v>
      </c>
      <c r="E727" s="29" t="s">
        <v>1</v>
      </c>
      <c r="F727" s="30" t="s">
        <v>1216</v>
      </c>
      <c r="J727" s="32">
        <v>793.25</v>
      </c>
      <c r="K727" s="33">
        <v>0</v>
      </c>
      <c r="L727" s="34">
        <v>12</v>
      </c>
      <c r="M727" s="39">
        <v>0.6</v>
      </c>
      <c r="N727" s="36"/>
      <c r="O727" s="37"/>
      <c r="P727" s="37"/>
      <c r="Q727" s="37"/>
      <c r="S727" s="14" t="str">
        <f t="shared" si="41"/>
        <v>WPSDGENRLG0006 Rev3</v>
      </c>
      <c r="T727" s="14" t="s">
        <v>1957</v>
      </c>
      <c r="W727" s="14" t="s">
        <v>1250</v>
      </c>
      <c r="Y727" s="54" t="e">
        <f>MATCH(T727,'Submitted Workpapers'!#REF!,0)</f>
        <v>#REF!</v>
      </c>
      <c r="Z727" s="54">
        <f>MATCH(LEFT(T727,FIND(".",T727,1)-1),'Submitted Workpapers'!$A$13:$A$107,0)</f>
        <v>24</v>
      </c>
      <c r="AA727" s="54" t="str">
        <f>IF(AND(ISNA(Y727),NOT(ISNA(Z727))),INDEX('Submitted Workpapers'!#REF!,Z727),"")</f>
        <v/>
      </c>
      <c r="AB727" s="1" t="b">
        <f t="shared" si="39"/>
        <v>0</v>
      </c>
      <c r="AC727"/>
      <c r="AD727"/>
      <c r="AE727"/>
      <c r="AG727" s="20" t="s">
        <v>1938</v>
      </c>
    </row>
    <row r="728" spans="2:33" x14ac:dyDescent="0.25">
      <c r="B728" s="27" t="s">
        <v>1035</v>
      </c>
      <c r="C728" s="27" t="s">
        <v>594</v>
      </c>
      <c r="D728" s="13" t="str">
        <f t="shared" si="40"/>
        <v>Deemed</v>
      </c>
      <c r="E728" s="29" t="s">
        <v>1</v>
      </c>
      <c r="F728" s="30" t="s">
        <v>1216</v>
      </c>
      <c r="J728" s="32">
        <v>436</v>
      </c>
      <c r="K728" s="33">
        <v>-1.0900000000000001</v>
      </c>
      <c r="L728" s="34">
        <v>12</v>
      </c>
      <c r="M728" s="39">
        <v>0.6</v>
      </c>
      <c r="N728" s="36"/>
      <c r="O728" s="37"/>
      <c r="P728" s="37"/>
      <c r="Q728" s="37"/>
      <c r="S728" s="14" t="str">
        <f t="shared" si="41"/>
        <v>SDGE WPNRLG0006-2</v>
      </c>
      <c r="T728" s="14" t="s">
        <v>2026</v>
      </c>
      <c r="W728" s="14" t="s">
        <v>1250</v>
      </c>
      <c r="Y728" s="54" t="e">
        <f>MATCH(T728,'Submitted Workpapers'!#REF!,0)</f>
        <v>#REF!</v>
      </c>
      <c r="Z728" s="54" t="e">
        <f>MATCH(LEFT(T728,FIND(".",T728,1)-1),'Submitted Workpapers'!$A$13:$A$107,0)</f>
        <v>#N/A</v>
      </c>
      <c r="AA728" s="54" t="str">
        <f>IF(AND(ISNA(Y728),NOT(ISNA(Z728))),INDEX('Submitted Workpapers'!#REF!,Z728),"")</f>
        <v/>
      </c>
      <c r="AB728" s="1" t="b">
        <f t="shared" si="39"/>
        <v>1</v>
      </c>
      <c r="AC728"/>
      <c r="AD728"/>
      <c r="AE728"/>
      <c r="AG728" s="20" t="s">
        <v>257</v>
      </c>
    </row>
    <row r="729" spans="2:33" x14ac:dyDescent="0.25">
      <c r="B729" s="27" t="s">
        <v>1036</v>
      </c>
      <c r="C729" s="27" t="s">
        <v>600</v>
      </c>
      <c r="D729" s="13" t="str">
        <f t="shared" si="40"/>
        <v>Deemed</v>
      </c>
      <c r="E729" s="29" t="s">
        <v>1</v>
      </c>
      <c r="F729" s="30" t="s">
        <v>1216</v>
      </c>
      <c r="J729" s="32">
        <v>884.45</v>
      </c>
      <c r="K729" s="33">
        <v>0</v>
      </c>
      <c r="L729" s="34">
        <v>15</v>
      </c>
      <c r="M729" s="39">
        <v>0.6</v>
      </c>
      <c r="N729" s="36"/>
      <c r="O729" s="37"/>
      <c r="P729" s="37"/>
      <c r="Q729" s="37"/>
      <c r="S729" s="14" t="str">
        <f t="shared" si="41"/>
        <v>WPSDGENRLG0002-4</v>
      </c>
      <c r="T729" s="14" t="s">
        <v>1991</v>
      </c>
      <c r="W729" s="14" t="s">
        <v>1250</v>
      </c>
      <c r="Y729" s="54" t="e">
        <f>MATCH(T729,'Submitted Workpapers'!#REF!,0)</f>
        <v>#REF!</v>
      </c>
      <c r="Z729" s="54">
        <f>MATCH(LEFT(T729,FIND(".",T729,1)-1),'Submitted Workpapers'!$A$13:$A$107,0)</f>
        <v>22</v>
      </c>
      <c r="AA729" s="54" t="str">
        <f>IF(AND(ISNA(Y729),NOT(ISNA(Z729))),INDEX('Submitted Workpapers'!#REF!,Z729),"")</f>
        <v/>
      </c>
      <c r="AB729" s="1" t="b">
        <f t="shared" si="39"/>
        <v>0</v>
      </c>
      <c r="AC729"/>
      <c r="AD729"/>
      <c r="AE729"/>
      <c r="AG729" s="20" t="s">
        <v>1285</v>
      </c>
    </row>
    <row r="730" spans="2:33" x14ac:dyDescent="0.25">
      <c r="B730" s="27" t="s">
        <v>1037</v>
      </c>
      <c r="C730" s="27" t="s">
        <v>602</v>
      </c>
      <c r="D730" s="13" t="str">
        <f t="shared" si="40"/>
        <v>Deemed</v>
      </c>
      <c r="E730" s="29" t="s">
        <v>1</v>
      </c>
      <c r="F730" s="30" t="s">
        <v>1216</v>
      </c>
      <c r="J730" s="32">
        <v>353.94</v>
      </c>
      <c r="K730" s="33">
        <v>0</v>
      </c>
      <c r="L730" s="34">
        <v>15</v>
      </c>
      <c r="M730" s="39">
        <v>0.7</v>
      </c>
      <c r="N730" s="36"/>
      <c r="O730" s="37"/>
      <c r="P730" s="37"/>
      <c r="Q730" s="37"/>
      <c r="S730" s="14" t="str">
        <f t="shared" si="41"/>
        <v>WPSDGENRLG0044 Rev3</v>
      </c>
      <c r="T730" s="14" t="s">
        <v>1959</v>
      </c>
      <c r="W730" s="14" t="s">
        <v>1250</v>
      </c>
      <c r="Y730" s="54" t="e">
        <f>MATCH(T730,'Submitted Workpapers'!#REF!,0)</f>
        <v>#REF!</v>
      </c>
      <c r="Z730" s="54">
        <f>MATCH(LEFT(T730,FIND(".",T730,1)-1),'Submitted Workpapers'!$A$13:$A$107,0)</f>
        <v>30</v>
      </c>
      <c r="AA730" s="54" t="str">
        <f>IF(AND(ISNA(Y730),NOT(ISNA(Z730))),INDEX('Submitted Workpapers'!#REF!,Z730),"")</f>
        <v/>
      </c>
      <c r="AB730" s="1" t="b">
        <f t="shared" si="39"/>
        <v>0</v>
      </c>
      <c r="AC730"/>
      <c r="AD730"/>
      <c r="AE730"/>
      <c r="AG730" s="20" t="s">
        <v>1286</v>
      </c>
    </row>
    <row r="731" spans="2:33" x14ac:dyDescent="0.25">
      <c r="B731" s="27" t="s">
        <v>1038</v>
      </c>
      <c r="C731" s="27" t="s">
        <v>604</v>
      </c>
      <c r="D731" s="13" t="str">
        <f t="shared" si="40"/>
        <v>Deemed</v>
      </c>
      <c r="E731" s="29" t="s">
        <v>1</v>
      </c>
      <c r="F731" s="30" t="s">
        <v>1216</v>
      </c>
      <c r="J731" s="32">
        <v>576.97</v>
      </c>
      <c r="K731" s="33">
        <v>0</v>
      </c>
      <c r="L731" s="34">
        <v>11</v>
      </c>
      <c r="M731" s="39">
        <v>0.6</v>
      </c>
      <c r="N731" s="36"/>
      <c r="O731" s="37"/>
      <c r="P731" s="37"/>
      <c r="Q731" s="37"/>
      <c r="S731" s="14" t="str">
        <f t="shared" si="41"/>
        <v>WPSDGENRLG0044-4</v>
      </c>
      <c r="T731" s="14" t="s">
        <v>1992</v>
      </c>
      <c r="W731" s="14" t="s">
        <v>1250</v>
      </c>
      <c r="Y731" s="54" t="e">
        <f>MATCH(T731,'Submitted Workpapers'!#REF!,0)</f>
        <v>#REF!</v>
      </c>
      <c r="Z731" s="54">
        <f>MATCH(LEFT(T731,FIND(".",T731,1)-1),'Submitted Workpapers'!$A$13:$A$107,0)</f>
        <v>30</v>
      </c>
      <c r="AA731" s="54" t="str">
        <f>IF(AND(ISNA(Y731),NOT(ISNA(Z731))),INDEX('Submitted Workpapers'!#REF!,Z731),"")</f>
        <v/>
      </c>
      <c r="AB731" s="1" t="b">
        <f t="shared" si="39"/>
        <v>0</v>
      </c>
      <c r="AC731"/>
      <c r="AD731"/>
      <c r="AE731"/>
      <c r="AG731" s="20" t="s">
        <v>1257</v>
      </c>
    </row>
    <row r="732" spans="2:33" x14ac:dyDescent="0.25">
      <c r="B732" s="27" t="s">
        <v>1041</v>
      </c>
      <c r="C732" s="27" t="s">
        <v>610</v>
      </c>
      <c r="D732" s="13" t="str">
        <f t="shared" si="40"/>
        <v>Deemed</v>
      </c>
      <c r="E732" s="29" t="s">
        <v>1</v>
      </c>
      <c r="F732" s="30" t="s">
        <v>1216</v>
      </c>
      <c r="J732" s="32">
        <v>353.94</v>
      </c>
      <c r="K732" s="33">
        <v>0</v>
      </c>
      <c r="L732" s="34">
        <v>15</v>
      </c>
      <c r="M732" s="39">
        <v>0.7</v>
      </c>
      <c r="N732" s="36"/>
      <c r="O732" s="37"/>
      <c r="P732" s="37"/>
      <c r="Q732" s="37"/>
      <c r="S732" s="14" t="str">
        <f t="shared" si="41"/>
        <v>WPSDGENRLG0044-6</v>
      </c>
      <c r="T732" s="14" t="s">
        <v>1993</v>
      </c>
      <c r="W732" s="14" t="s">
        <v>1250</v>
      </c>
      <c r="Y732" s="54" t="e">
        <f>MATCH(T732,'Submitted Workpapers'!#REF!,0)</f>
        <v>#REF!</v>
      </c>
      <c r="Z732" s="54">
        <f>MATCH(LEFT(T732,FIND(".",T732,1)-1),'Submitted Workpapers'!$A$13:$A$107,0)</f>
        <v>30</v>
      </c>
      <c r="AA732" s="54" t="str">
        <f>IF(AND(ISNA(Y732),NOT(ISNA(Z732))),INDEX('Submitted Workpapers'!#REF!,Z732),"")</f>
        <v/>
      </c>
      <c r="AB732" s="1" t="b">
        <f t="shared" si="39"/>
        <v>0</v>
      </c>
      <c r="AC732"/>
      <c r="AD732"/>
      <c r="AE732"/>
      <c r="AG732" s="20" t="s">
        <v>1256</v>
      </c>
    </row>
    <row r="733" spans="2:33" x14ac:dyDescent="0.25">
      <c r="B733" s="27" t="s">
        <v>1042</v>
      </c>
      <c r="C733" s="27" t="s">
        <v>612</v>
      </c>
      <c r="D733" s="13" t="str">
        <f t="shared" si="40"/>
        <v>Deemed</v>
      </c>
      <c r="E733" s="29" t="s">
        <v>1</v>
      </c>
      <c r="F733" s="30" t="s">
        <v>1216</v>
      </c>
      <c r="J733" s="32">
        <v>855.24192000000005</v>
      </c>
      <c r="K733" s="33">
        <v>0</v>
      </c>
      <c r="L733" s="34">
        <v>15</v>
      </c>
      <c r="M733" s="39">
        <v>0.7</v>
      </c>
      <c r="N733" s="36"/>
      <c r="O733" s="37"/>
      <c r="P733" s="37"/>
      <c r="Q733" s="37"/>
      <c r="S733" s="14" t="str">
        <f t="shared" si="41"/>
        <v>WPSDGENRLG0044-3</v>
      </c>
      <c r="T733" s="14" t="s">
        <v>1959</v>
      </c>
      <c r="W733" s="14" t="s">
        <v>1250</v>
      </c>
      <c r="Y733" s="54" t="e">
        <f>MATCH(T733,'Submitted Workpapers'!#REF!,0)</f>
        <v>#REF!</v>
      </c>
      <c r="Z733" s="54">
        <f>MATCH(LEFT(T733,FIND(".",T733,1)-1),'Submitted Workpapers'!$A$13:$A$107,0)</f>
        <v>30</v>
      </c>
      <c r="AA733" s="54" t="str">
        <f>IF(AND(ISNA(Y733),NOT(ISNA(Z733))),INDEX('Submitted Workpapers'!#REF!,Z733),"")</f>
        <v/>
      </c>
      <c r="AB733" s="1" t="b">
        <f t="shared" si="39"/>
        <v>0</v>
      </c>
      <c r="AC733"/>
      <c r="AD733"/>
      <c r="AE733"/>
      <c r="AG733" s="20" t="s">
        <v>1260</v>
      </c>
    </row>
    <row r="734" spans="2:33" x14ac:dyDescent="0.25">
      <c r="B734" s="27" t="s">
        <v>1043</v>
      </c>
      <c r="C734" s="27" t="s">
        <v>614</v>
      </c>
      <c r="D734" s="13" t="str">
        <f t="shared" si="40"/>
        <v>Deemed</v>
      </c>
      <c r="E734" s="29" t="s">
        <v>1</v>
      </c>
      <c r="F734" s="30" t="s">
        <v>1216</v>
      </c>
      <c r="J734" s="32">
        <v>489.98571428571432</v>
      </c>
      <c r="K734" s="33">
        <v>0</v>
      </c>
      <c r="L734" s="34">
        <v>16</v>
      </c>
      <c r="M734" s="39">
        <v>0.6</v>
      </c>
      <c r="N734" s="36"/>
      <c r="O734" s="37"/>
      <c r="P734" s="37"/>
      <c r="Q734" s="37"/>
      <c r="S734" s="14" t="str">
        <f t="shared" si="41"/>
        <v>WPSDGENRLG0002 Rev3</v>
      </c>
      <c r="T734" s="14" t="s">
        <v>1960</v>
      </c>
      <c r="W734" s="14" t="s">
        <v>1250</v>
      </c>
      <c r="Y734" s="54" t="e">
        <f>MATCH(T734,'Submitted Workpapers'!#REF!,0)</f>
        <v>#REF!</v>
      </c>
      <c r="Z734" s="54">
        <f>MATCH(LEFT(T734,FIND(".",T734,1)-1),'Submitted Workpapers'!$A$13:$A$107,0)</f>
        <v>22</v>
      </c>
      <c r="AA734" s="54" t="str">
        <f>IF(AND(ISNA(Y734),NOT(ISNA(Z734))),INDEX('Submitted Workpapers'!#REF!,Z734),"")</f>
        <v/>
      </c>
      <c r="AB734" s="1" t="b">
        <f t="shared" si="39"/>
        <v>0</v>
      </c>
      <c r="AC734"/>
      <c r="AD734"/>
      <c r="AE734"/>
      <c r="AG734" s="20" t="s">
        <v>1258</v>
      </c>
    </row>
    <row r="735" spans="2:33" x14ac:dyDescent="0.25">
      <c r="B735" s="27" t="s">
        <v>1044</v>
      </c>
      <c r="C735" s="27" t="s">
        <v>618</v>
      </c>
      <c r="D735" s="13" t="str">
        <f t="shared" si="40"/>
        <v>Deemed</v>
      </c>
      <c r="E735" s="29" t="s">
        <v>1</v>
      </c>
      <c r="F735" s="30" t="s">
        <v>1237</v>
      </c>
      <c r="J735" s="32">
        <v>83</v>
      </c>
      <c r="K735" s="33">
        <v>0</v>
      </c>
      <c r="L735" s="34">
        <v>16</v>
      </c>
      <c r="M735" s="39">
        <v>0.6</v>
      </c>
      <c r="N735" s="36"/>
      <c r="O735" s="37"/>
      <c r="P735" s="37"/>
      <c r="Q735" s="37"/>
      <c r="S735" s="14" t="str">
        <f t="shared" si="41"/>
        <v>WPSDGENRLG0021 Rev1</v>
      </c>
      <c r="T735" s="14" t="s">
        <v>1961</v>
      </c>
      <c r="W735" s="14" t="s">
        <v>1250</v>
      </c>
      <c r="Y735" s="54" t="e">
        <f>MATCH(T735,'Submitted Workpapers'!#REF!,0)</f>
        <v>#REF!</v>
      </c>
      <c r="Z735" s="54">
        <f>MATCH(LEFT(T735,FIND(".",T735,1)-1),'Submitted Workpapers'!$A$13:$A$107,0)</f>
        <v>28</v>
      </c>
      <c r="AA735" s="54" t="str">
        <f>IF(AND(ISNA(Y735),NOT(ISNA(Z735))),INDEX('Submitted Workpapers'!#REF!,Z735),"")</f>
        <v/>
      </c>
      <c r="AB735" s="1" t="b">
        <f t="shared" si="39"/>
        <v>0</v>
      </c>
      <c r="AC735"/>
      <c r="AD735"/>
      <c r="AE735"/>
      <c r="AG735" s="20" t="s">
        <v>1259</v>
      </c>
    </row>
    <row r="736" spans="2:33" x14ac:dyDescent="0.25">
      <c r="B736" s="27" t="s">
        <v>1045</v>
      </c>
      <c r="C736" s="27" t="s">
        <v>620</v>
      </c>
      <c r="D736" s="13" t="str">
        <f t="shared" si="40"/>
        <v>Deemed</v>
      </c>
      <c r="E736" s="29" t="s">
        <v>1</v>
      </c>
      <c r="F736" s="30" t="s">
        <v>1238</v>
      </c>
      <c r="J736" s="32">
        <v>21.8</v>
      </c>
      <c r="K736" s="33">
        <v>0</v>
      </c>
      <c r="L736" s="34">
        <v>8</v>
      </c>
      <c r="M736" s="39">
        <v>0.6</v>
      </c>
      <c r="N736" s="36"/>
      <c r="O736" s="37"/>
      <c r="P736" s="37"/>
      <c r="Q736" s="37"/>
      <c r="S736" s="14" t="str">
        <f t="shared" si="41"/>
        <v>WPSDGENRLG0016-3</v>
      </c>
      <c r="T736" s="14" t="s">
        <v>1994</v>
      </c>
      <c r="W736" s="14" t="s">
        <v>1250</v>
      </c>
      <c r="Y736" s="54" t="e">
        <f>MATCH(T736,'Submitted Workpapers'!#REF!,0)</f>
        <v>#REF!</v>
      </c>
      <c r="Z736" s="54">
        <f>MATCH(LEFT(T736,FIND(".",T736,1)-1),'Submitted Workpapers'!$A$13:$A$107,0)</f>
        <v>27</v>
      </c>
      <c r="AA736" s="54" t="str">
        <f>IF(AND(ISNA(Y736),NOT(ISNA(Z736))),INDEX('Submitted Workpapers'!#REF!,Z736),"")</f>
        <v/>
      </c>
      <c r="AB736" s="1" t="b">
        <f t="shared" si="39"/>
        <v>0</v>
      </c>
      <c r="AC736"/>
      <c r="AD736"/>
      <c r="AE736"/>
      <c r="AG736" s="20" t="s">
        <v>1283</v>
      </c>
    </row>
    <row r="737" spans="2:33" x14ac:dyDescent="0.25">
      <c r="B737" s="27" t="s">
        <v>1046</v>
      </c>
      <c r="C737" s="27" t="s">
        <v>622</v>
      </c>
      <c r="D737" s="13" t="str">
        <f t="shared" si="40"/>
        <v>Deemed</v>
      </c>
      <c r="E737" s="29" t="s">
        <v>1</v>
      </c>
      <c r="F737" s="30" t="s">
        <v>1216</v>
      </c>
      <c r="J737" s="32">
        <v>459.1</v>
      </c>
      <c r="K737" s="33">
        <v>0</v>
      </c>
      <c r="L737" s="34">
        <v>8</v>
      </c>
      <c r="M737" s="39">
        <v>0.6</v>
      </c>
      <c r="N737" s="36"/>
      <c r="O737" s="37"/>
      <c r="P737" s="37"/>
      <c r="Q737" s="37"/>
      <c r="S737" s="14" t="str">
        <f t="shared" si="41"/>
        <v>WPSDGENRLG0016-2</v>
      </c>
      <c r="T737" s="14" t="s">
        <v>1995</v>
      </c>
      <c r="W737" s="14" t="s">
        <v>1250</v>
      </c>
      <c r="Y737" s="54" t="e">
        <f>MATCH(T737,'Submitted Workpapers'!#REF!,0)</f>
        <v>#REF!</v>
      </c>
      <c r="Z737" s="54">
        <f>MATCH(LEFT(T737,FIND(".",T737,1)-1),'Submitted Workpapers'!$A$13:$A$107,0)</f>
        <v>27</v>
      </c>
      <c r="AA737" s="54" t="str">
        <f>IF(AND(ISNA(Y737),NOT(ISNA(Z737))),INDEX('Submitted Workpapers'!#REF!,Z737),"")</f>
        <v/>
      </c>
      <c r="AB737" s="1" t="b">
        <f t="shared" si="39"/>
        <v>0</v>
      </c>
      <c r="AC737"/>
      <c r="AD737"/>
      <c r="AE737"/>
      <c r="AG737" s="20" t="s">
        <v>1284</v>
      </c>
    </row>
    <row r="738" spans="2:33" x14ac:dyDescent="0.25">
      <c r="B738" s="27" t="s">
        <v>1047</v>
      </c>
      <c r="C738" s="27" t="s">
        <v>318</v>
      </c>
      <c r="D738" s="13" t="str">
        <f t="shared" si="40"/>
        <v>Deemed</v>
      </c>
      <c r="E738" s="29" t="s">
        <v>1</v>
      </c>
      <c r="F738" s="30" t="s">
        <v>1227</v>
      </c>
      <c r="J738" s="32">
        <v>213.75899999999999</v>
      </c>
      <c r="K738" s="33">
        <v>0</v>
      </c>
      <c r="L738" s="34">
        <v>8</v>
      </c>
      <c r="M738" s="39">
        <v>0.6</v>
      </c>
      <c r="N738" s="36"/>
      <c r="O738" s="37"/>
      <c r="P738" s="37"/>
      <c r="Q738" s="37"/>
      <c r="S738" s="14" t="str">
        <f t="shared" si="41"/>
        <v>WPSDGENRLG0016-4</v>
      </c>
      <c r="T738" s="14" t="s">
        <v>1996</v>
      </c>
      <c r="W738" s="14" t="s">
        <v>1250</v>
      </c>
      <c r="Y738" s="54" t="e">
        <f>MATCH(T738,'Submitted Workpapers'!#REF!,0)</f>
        <v>#REF!</v>
      </c>
      <c r="Z738" s="54">
        <f>MATCH(LEFT(T738,FIND(".",T738,1)-1),'Submitted Workpapers'!$A$13:$A$107,0)</f>
        <v>27</v>
      </c>
      <c r="AA738" s="54" t="str">
        <f>IF(AND(ISNA(Y738),NOT(ISNA(Z738))),INDEX('Submitted Workpapers'!#REF!,Z738),"")</f>
        <v/>
      </c>
      <c r="AB738" s="1" t="b">
        <f t="shared" si="39"/>
        <v>0</v>
      </c>
      <c r="AC738"/>
      <c r="AD738"/>
      <c r="AE738"/>
      <c r="AG738" s="20" t="s">
        <v>1255</v>
      </c>
    </row>
    <row r="739" spans="2:33" x14ac:dyDescent="0.25">
      <c r="B739" s="27" t="s">
        <v>1048</v>
      </c>
      <c r="C739" s="27" t="s">
        <v>625</v>
      </c>
      <c r="D739" s="13" t="str">
        <f t="shared" si="40"/>
        <v>Deemed</v>
      </c>
      <c r="E739" s="29" t="s">
        <v>1</v>
      </c>
      <c r="F739" s="30" t="s">
        <v>1227</v>
      </c>
      <c r="J739" s="32">
        <v>54.11755256</v>
      </c>
      <c r="K739" s="33">
        <v>0</v>
      </c>
      <c r="L739" s="34">
        <v>15</v>
      </c>
      <c r="M739" s="39">
        <v>0.7</v>
      </c>
      <c r="N739" s="36"/>
      <c r="O739" s="37"/>
      <c r="P739" s="37"/>
      <c r="Q739" s="37"/>
      <c r="S739" s="14" t="str">
        <f t="shared" si="41"/>
        <v>WPSDGENRLG120-1</v>
      </c>
      <c r="T739" s="14" t="s">
        <v>1997</v>
      </c>
      <c r="W739" s="14" t="s">
        <v>1250</v>
      </c>
      <c r="Y739" s="54" t="e">
        <f>MATCH(T739,'Submitted Workpapers'!#REF!,0)</f>
        <v>#REF!</v>
      </c>
      <c r="Z739" s="54" t="e">
        <f>MATCH(LEFT(T739,FIND(".",T739,1)-1),'Submitted Workpapers'!$A$13:$A$107,0)</f>
        <v>#N/A</v>
      </c>
      <c r="AA739" s="54" t="str">
        <f>IF(AND(ISNA(Y739),NOT(ISNA(Z739))),INDEX('Submitted Workpapers'!#REF!,Z739),"")</f>
        <v/>
      </c>
      <c r="AB739" s="1" t="b">
        <f t="shared" si="39"/>
        <v>1</v>
      </c>
      <c r="AC739"/>
      <c r="AD739"/>
      <c r="AE739"/>
      <c r="AG739" s="20" t="s">
        <v>1276</v>
      </c>
    </row>
    <row r="740" spans="2:33" x14ac:dyDescent="0.25">
      <c r="B740" s="27" t="s">
        <v>1049</v>
      </c>
      <c r="C740" s="27" t="s">
        <v>627</v>
      </c>
      <c r="D740" s="13" t="str">
        <f t="shared" si="40"/>
        <v>Deemed</v>
      </c>
      <c r="E740" s="29" t="s">
        <v>1</v>
      </c>
      <c r="F740" s="30" t="s">
        <v>1227</v>
      </c>
      <c r="J740" s="32">
        <v>54.11755256</v>
      </c>
      <c r="K740" s="33">
        <v>0</v>
      </c>
      <c r="L740" s="34">
        <v>15</v>
      </c>
      <c r="M740" s="39">
        <v>0.7</v>
      </c>
      <c r="N740" s="36"/>
      <c r="O740" s="37"/>
      <c r="P740" s="37"/>
      <c r="Q740" s="37"/>
      <c r="S740" s="14" t="str">
        <f t="shared" si="41"/>
        <v>WPSDGENRLG120-2</v>
      </c>
      <c r="T740" s="14" t="s">
        <v>1998</v>
      </c>
      <c r="W740" s="14" t="s">
        <v>1250</v>
      </c>
      <c r="Y740" s="54" t="e">
        <f>MATCH(T740,'Submitted Workpapers'!#REF!,0)</f>
        <v>#REF!</v>
      </c>
      <c r="Z740" s="54" t="e">
        <f>MATCH(LEFT(T740,FIND(".",T740,1)-1),'Submitted Workpapers'!$A$13:$A$107,0)</f>
        <v>#N/A</v>
      </c>
      <c r="AA740" s="54" t="str">
        <f>IF(AND(ISNA(Y740),NOT(ISNA(Z740))),INDEX('Submitted Workpapers'!#REF!,Z740),"")</f>
        <v/>
      </c>
      <c r="AB740" s="1" t="b">
        <f t="shared" si="39"/>
        <v>1</v>
      </c>
      <c r="AC740"/>
      <c r="AD740"/>
      <c r="AE740"/>
      <c r="AG740" s="20" t="s">
        <v>1277</v>
      </c>
    </row>
    <row r="741" spans="2:33" x14ac:dyDescent="0.25">
      <c r="B741" s="27" t="s">
        <v>1050</v>
      </c>
      <c r="C741" s="27" t="s">
        <v>525</v>
      </c>
      <c r="D741" s="13" t="str">
        <f t="shared" si="40"/>
        <v>Deemed</v>
      </c>
      <c r="E741" s="29" t="s">
        <v>1</v>
      </c>
      <c r="F741" s="30" t="s">
        <v>1218</v>
      </c>
      <c r="J741" s="32">
        <v>0</v>
      </c>
      <c r="K741" s="33">
        <v>14.3</v>
      </c>
      <c r="L741" s="34">
        <v>20</v>
      </c>
      <c r="M741" s="39">
        <v>0.6</v>
      </c>
      <c r="N741" s="36"/>
      <c r="O741" s="37"/>
      <c r="P741" s="37"/>
      <c r="Q741" s="37"/>
      <c r="S741" s="14" t="str">
        <f t="shared" si="41"/>
        <v>WPSDGENRWH1202 Rev0</v>
      </c>
      <c r="T741" s="14" t="s">
        <v>1950</v>
      </c>
      <c r="W741" s="14" t="s">
        <v>1250</v>
      </c>
      <c r="Y741" s="54" t="e">
        <f>MATCH(T741,'Submitted Workpapers'!#REF!,0)</f>
        <v>#REF!</v>
      </c>
      <c r="Z741" s="54">
        <f>MATCH(LEFT(T741,FIND(".",T741,1)-1),'Submitted Workpapers'!$A$13:$A$107,0)</f>
        <v>46</v>
      </c>
      <c r="AA741" s="54" t="str">
        <f>IF(AND(ISNA(Y741),NOT(ISNA(Z741))),INDEX('Submitted Workpapers'!#REF!,Z741),"")</f>
        <v/>
      </c>
      <c r="AB741" s="1" t="b">
        <f t="shared" si="39"/>
        <v>0</v>
      </c>
      <c r="AC741"/>
      <c r="AD741"/>
      <c r="AE741"/>
      <c r="AG741" s="20" t="s">
        <v>1279</v>
      </c>
    </row>
    <row r="742" spans="2:33" x14ac:dyDescent="0.25">
      <c r="B742" s="27" t="s">
        <v>1051</v>
      </c>
      <c r="C742" s="27" t="s">
        <v>525</v>
      </c>
      <c r="D742" s="13" t="str">
        <f t="shared" si="40"/>
        <v>Deemed</v>
      </c>
      <c r="E742" s="29" t="s">
        <v>1</v>
      </c>
      <c r="F742" s="30" t="s">
        <v>1218</v>
      </c>
      <c r="J742" s="32">
        <v>0</v>
      </c>
      <c r="K742" s="33">
        <v>2.6</v>
      </c>
      <c r="L742" s="34">
        <v>11</v>
      </c>
      <c r="M742" s="39">
        <v>0.6</v>
      </c>
      <c r="N742" s="36"/>
      <c r="O742" s="37"/>
      <c r="P742" s="37"/>
      <c r="Q742" s="37"/>
      <c r="S742" s="14" t="str">
        <f t="shared" si="41"/>
        <v>WPSDGENRWH1202 Rev0</v>
      </c>
      <c r="T742" s="14" t="s">
        <v>1950</v>
      </c>
      <c r="W742" s="14" t="s">
        <v>1250</v>
      </c>
      <c r="Y742" s="54" t="e">
        <f>MATCH(T742,'Submitted Workpapers'!#REF!,0)</f>
        <v>#REF!</v>
      </c>
      <c r="Z742" s="54">
        <f>MATCH(LEFT(T742,FIND(".",T742,1)-1),'Submitted Workpapers'!$A$13:$A$107,0)</f>
        <v>46</v>
      </c>
      <c r="AA742" s="54" t="str">
        <f>IF(AND(ISNA(Y742),NOT(ISNA(Z742))),INDEX('Submitted Workpapers'!#REF!,Z742),"")</f>
        <v/>
      </c>
      <c r="AB742" s="1" t="b">
        <f t="shared" si="39"/>
        <v>0</v>
      </c>
      <c r="AC742"/>
      <c r="AD742"/>
      <c r="AE742"/>
      <c r="AG742" s="20" t="s">
        <v>532</v>
      </c>
    </row>
    <row r="743" spans="2:33" x14ac:dyDescent="0.25">
      <c r="B743" s="27" t="s">
        <v>1052</v>
      </c>
      <c r="C743" s="27" t="s">
        <v>525</v>
      </c>
      <c r="D743" s="13" t="str">
        <f t="shared" si="40"/>
        <v>Deemed</v>
      </c>
      <c r="E743" s="29" t="s">
        <v>1</v>
      </c>
      <c r="F743" s="30" t="s">
        <v>1218</v>
      </c>
      <c r="J743" s="32">
        <v>0</v>
      </c>
      <c r="K743" s="33">
        <v>2.9</v>
      </c>
      <c r="L743" s="34">
        <v>11</v>
      </c>
      <c r="M743" s="39">
        <v>0.6</v>
      </c>
      <c r="N743" s="36"/>
      <c r="O743" s="37"/>
      <c r="P743" s="37"/>
      <c r="Q743" s="37"/>
      <c r="S743" s="14" t="str">
        <f t="shared" si="41"/>
        <v>WPSDGENRWH1202 Rev0</v>
      </c>
      <c r="T743" s="14" t="s">
        <v>1950</v>
      </c>
      <c r="W743" s="14" t="s">
        <v>1250</v>
      </c>
      <c r="Y743" s="54" t="e">
        <f>MATCH(T743,'Submitted Workpapers'!#REF!,0)</f>
        <v>#REF!</v>
      </c>
      <c r="Z743" s="54">
        <f>MATCH(LEFT(T743,FIND(".",T743,1)-1),'Submitted Workpapers'!$A$13:$A$107,0)</f>
        <v>46</v>
      </c>
      <c r="AA743" s="54" t="str">
        <f>IF(AND(ISNA(Y743),NOT(ISNA(Z743))),INDEX('Submitted Workpapers'!#REF!,Z743),"")</f>
        <v/>
      </c>
      <c r="AB743" s="1" t="b">
        <f t="shared" si="39"/>
        <v>0</v>
      </c>
      <c r="AC743"/>
      <c r="AD743"/>
      <c r="AE743"/>
      <c r="AG743" s="20" t="s">
        <v>1278</v>
      </c>
    </row>
    <row r="744" spans="2:33" x14ac:dyDescent="0.25">
      <c r="B744" s="27" t="s">
        <v>1055</v>
      </c>
      <c r="C744" s="27" t="s">
        <v>645</v>
      </c>
      <c r="D744" s="13" t="str">
        <f t="shared" si="40"/>
        <v>Deemed</v>
      </c>
      <c r="E744" s="29" t="s">
        <v>1</v>
      </c>
      <c r="F744" s="30" t="s">
        <v>1222</v>
      </c>
      <c r="J744" s="32">
        <v>18.399999999999999</v>
      </c>
      <c r="K744" s="33">
        <v>0</v>
      </c>
      <c r="L744" s="34">
        <v>11</v>
      </c>
      <c r="M744" s="39">
        <v>0.6</v>
      </c>
      <c r="N744" s="36"/>
      <c r="O744" s="37"/>
      <c r="P744" s="37"/>
      <c r="Q744" s="37"/>
      <c r="S744" s="14" t="str">
        <f t="shared" si="41"/>
        <v>WPSDGENRRN1000 Rev0</v>
      </c>
      <c r="T744" s="14" t="s">
        <v>1962</v>
      </c>
      <c r="W744" s="14" t="s">
        <v>1250</v>
      </c>
      <c r="Y744" s="54" t="e">
        <f>MATCH(T744,'Submitted Workpapers'!#REF!,0)</f>
        <v>#REF!</v>
      </c>
      <c r="Z744" s="54">
        <f>MATCH(LEFT(T744,FIND(".",T744,1)-1),'Submitted Workpapers'!$A$13:$A$107,0)</f>
        <v>39</v>
      </c>
      <c r="AA744" s="54" t="str">
        <f>IF(AND(ISNA(Y744),NOT(ISNA(Z744))),INDEX('Submitted Workpapers'!#REF!,Z744),"")</f>
        <v/>
      </c>
      <c r="AB744" s="1" t="b">
        <f t="shared" si="39"/>
        <v>0</v>
      </c>
      <c r="AC744"/>
      <c r="AD744"/>
      <c r="AE744"/>
      <c r="AG744" s="20" t="s">
        <v>1280</v>
      </c>
    </row>
    <row r="745" spans="2:33" x14ac:dyDescent="0.25">
      <c r="B745" s="27" t="s">
        <v>1057</v>
      </c>
      <c r="C745" s="27" t="s">
        <v>648</v>
      </c>
      <c r="D745" s="13" t="str">
        <f t="shared" si="40"/>
        <v>Deemed</v>
      </c>
      <c r="E745" s="29" t="s">
        <v>1</v>
      </c>
      <c r="F745" s="30" t="s">
        <v>1237</v>
      </c>
      <c r="J745" s="32">
        <v>41.5</v>
      </c>
      <c r="K745" s="33">
        <v>0</v>
      </c>
      <c r="L745" s="34">
        <v>15</v>
      </c>
      <c r="M745" s="39">
        <v>0.6</v>
      </c>
      <c r="N745" s="36"/>
      <c r="O745" s="37"/>
      <c r="P745" s="37"/>
      <c r="Q745" s="37"/>
      <c r="S745" s="14" t="str">
        <f t="shared" si="41"/>
        <v>WPSDGENRLG0181 Rev1</v>
      </c>
      <c r="T745" s="14" t="s">
        <v>1963</v>
      </c>
      <c r="W745" s="14" t="s">
        <v>1250</v>
      </c>
      <c r="Y745" s="54" t="e">
        <f>MATCH(T745,'Submitted Workpapers'!#REF!,0)</f>
        <v>#REF!</v>
      </c>
      <c r="Z745" s="54">
        <f>MATCH(LEFT(T745,FIND(".",T745,1)-1),'Submitted Workpapers'!$A$13:$A$107,0)</f>
        <v>33</v>
      </c>
      <c r="AA745" s="54" t="str">
        <f>IF(AND(ISNA(Y745),NOT(ISNA(Z745))),INDEX('Submitted Workpapers'!#REF!,Z745),"")</f>
        <v/>
      </c>
      <c r="AB745" s="1" t="b">
        <f t="shared" si="39"/>
        <v>0</v>
      </c>
      <c r="AC745"/>
      <c r="AD745"/>
      <c r="AE745"/>
      <c r="AG745" s="20" t="s">
        <v>1281</v>
      </c>
    </row>
    <row r="746" spans="2:33" x14ac:dyDescent="0.25">
      <c r="B746" s="27" t="s">
        <v>1058</v>
      </c>
      <c r="C746" s="27" t="s">
        <v>648</v>
      </c>
      <c r="D746" s="13" t="str">
        <f t="shared" si="40"/>
        <v>Deemed</v>
      </c>
      <c r="E746" s="29" t="s">
        <v>1</v>
      </c>
      <c r="F746" s="30" t="s">
        <v>1237</v>
      </c>
      <c r="J746" s="32">
        <v>83</v>
      </c>
      <c r="K746" s="33">
        <v>0</v>
      </c>
      <c r="L746" s="34">
        <v>16</v>
      </c>
      <c r="M746" s="39">
        <v>0.77</v>
      </c>
      <c r="N746" s="36"/>
      <c r="O746" s="37"/>
      <c r="P746" s="37"/>
      <c r="Q746" s="37"/>
      <c r="S746" s="14" t="str">
        <f t="shared" si="41"/>
        <v>WPSDGENRLG0181 Rev1</v>
      </c>
      <c r="T746" s="14" t="s">
        <v>1963</v>
      </c>
      <c r="W746" s="14" t="s">
        <v>1250</v>
      </c>
      <c r="Y746" s="54" t="e">
        <f>MATCH(T746,'Submitted Workpapers'!#REF!,0)</f>
        <v>#REF!</v>
      </c>
      <c r="Z746" s="54">
        <f>MATCH(LEFT(T746,FIND(".",T746,1)-1),'Submitted Workpapers'!$A$13:$A$107,0)</f>
        <v>33</v>
      </c>
      <c r="AA746" s="54" t="str">
        <f>IF(AND(ISNA(Y746),NOT(ISNA(Z746))),INDEX('Submitted Workpapers'!#REF!,Z746),"")</f>
        <v/>
      </c>
      <c r="AB746" s="1" t="b">
        <f t="shared" si="39"/>
        <v>0</v>
      </c>
      <c r="AC746"/>
      <c r="AD746"/>
      <c r="AE746"/>
      <c r="AG746" s="20" t="s">
        <v>1282</v>
      </c>
    </row>
    <row r="747" spans="2:33" x14ac:dyDescent="0.25">
      <c r="B747" s="27" t="s">
        <v>1059</v>
      </c>
      <c r="C747" s="27" t="s">
        <v>648</v>
      </c>
      <c r="D747" s="13" t="str">
        <f t="shared" si="40"/>
        <v>Deemed</v>
      </c>
      <c r="E747" s="29" t="s">
        <v>1</v>
      </c>
      <c r="F747" s="30" t="s">
        <v>1237</v>
      </c>
      <c r="J747" s="32">
        <v>83</v>
      </c>
      <c r="K747" s="33">
        <v>0</v>
      </c>
      <c r="L747" s="34">
        <v>16</v>
      </c>
      <c r="M747" s="39">
        <v>0.77</v>
      </c>
      <c r="N747" s="36"/>
      <c r="O747" s="37"/>
      <c r="P747" s="37"/>
      <c r="Q747" s="37"/>
      <c r="S747" s="14" t="str">
        <f t="shared" si="41"/>
        <v>WPSDGENRLG0181 Rev1</v>
      </c>
      <c r="T747" s="14" t="s">
        <v>1963</v>
      </c>
      <c r="W747" s="14" t="s">
        <v>1250</v>
      </c>
      <c r="Y747" s="54" t="e">
        <f>MATCH(T747,'Submitted Workpapers'!#REF!,0)</f>
        <v>#REF!</v>
      </c>
      <c r="Z747" s="54">
        <f>MATCH(LEFT(T747,FIND(".",T747,1)-1),'Submitted Workpapers'!$A$13:$A$107,0)</f>
        <v>33</v>
      </c>
      <c r="AA747" s="54" t="str">
        <f>IF(AND(ISNA(Y747),NOT(ISNA(Z747))),INDEX('Submitted Workpapers'!#REF!,Z747),"")</f>
        <v/>
      </c>
      <c r="AB747" s="1" t="b">
        <f t="shared" ref="AB747:AB763" si="42">OR(ISNA(Z747),ISERR(Z747))</f>
        <v>0</v>
      </c>
      <c r="AC747"/>
      <c r="AD747"/>
      <c r="AE747"/>
      <c r="AG747" s="20" t="s">
        <v>1271</v>
      </c>
    </row>
    <row r="748" spans="2:33" x14ac:dyDescent="0.25">
      <c r="B748" s="27" t="s">
        <v>1060</v>
      </c>
      <c r="C748" s="27" t="s">
        <v>648</v>
      </c>
      <c r="D748" s="13" t="str">
        <f t="shared" si="40"/>
        <v>Deemed</v>
      </c>
      <c r="E748" s="29" t="s">
        <v>1</v>
      </c>
      <c r="F748" s="30" t="s">
        <v>1237</v>
      </c>
      <c r="J748" s="32">
        <v>41.5</v>
      </c>
      <c r="K748" s="33">
        <v>0</v>
      </c>
      <c r="L748" s="34">
        <v>16</v>
      </c>
      <c r="M748" s="39">
        <v>0.77</v>
      </c>
      <c r="N748" s="36"/>
      <c r="O748" s="37"/>
      <c r="P748" s="37"/>
      <c r="Q748" s="37"/>
      <c r="S748" s="14" t="str">
        <f t="shared" si="41"/>
        <v>WPSDGENRLG0181 Rev1</v>
      </c>
      <c r="T748" s="14" t="s">
        <v>1963</v>
      </c>
      <c r="W748" s="14" t="s">
        <v>1250</v>
      </c>
      <c r="Y748" s="54" t="e">
        <f>MATCH(T748,'Submitted Workpapers'!#REF!,0)</f>
        <v>#REF!</v>
      </c>
      <c r="Z748" s="54">
        <f>MATCH(LEFT(T748,FIND(".",T748,1)-1),'Submitted Workpapers'!$A$13:$A$107,0)</f>
        <v>33</v>
      </c>
      <c r="AA748" s="54" t="str">
        <f>IF(AND(ISNA(Y748),NOT(ISNA(Z748))),INDEX('Submitted Workpapers'!#REF!,Z748),"")</f>
        <v/>
      </c>
      <c r="AB748" s="1" t="b">
        <f t="shared" si="42"/>
        <v>0</v>
      </c>
      <c r="AC748"/>
      <c r="AD748"/>
      <c r="AE748"/>
      <c r="AG748" s="20" t="s">
        <v>1273</v>
      </c>
    </row>
    <row r="749" spans="2:33" x14ac:dyDescent="0.25">
      <c r="B749" s="27" t="s">
        <v>1061</v>
      </c>
      <c r="C749" s="27" t="s">
        <v>653</v>
      </c>
      <c r="D749" s="13" t="str">
        <f t="shared" si="40"/>
        <v>Deemed</v>
      </c>
      <c r="E749" s="29" t="s">
        <v>1</v>
      </c>
      <c r="F749" s="30" t="s">
        <v>1237</v>
      </c>
      <c r="J749" s="32">
        <v>44.5</v>
      </c>
      <c r="K749" s="33">
        <v>0</v>
      </c>
      <c r="L749" s="34">
        <v>12</v>
      </c>
      <c r="M749" s="39">
        <v>0.85</v>
      </c>
      <c r="N749" s="36"/>
      <c r="O749" s="37"/>
      <c r="P749" s="37"/>
      <c r="Q749" s="37"/>
      <c r="S749" s="14" t="str">
        <f t="shared" si="41"/>
        <v>WPSDGENRL0080-1</v>
      </c>
      <c r="T749" s="14" t="s">
        <v>1999</v>
      </c>
      <c r="W749" s="14" t="s">
        <v>1250</v>
      </c>
      <c r="Y749" s="54" t="e">
        <f>MATCH(T749,'Submitted Workpapers'!#REF!,0)</f>
        <v>#REF!</v>
      </c>
      <c r="Z749" s="54">
        <f>MATCH(LEFT(T749,FIND(".",T749,1)-1),'Submitted Workpapers'!$A$13:$A$107,0)</f>
        <v>18</v>
      </c>
      <c r="AA749" s="54" t="str">
        <f>IF(AND(ISNA(Y749),NOT(ISNA(Z749))),INDEX('Submitted Workpapers'!#REF!,Z749),"")</f>
        <v/>
      </c>
      <c r="AB749" s="1" t="b">
        <f t="shared" si="42"/>
        <v>0</v>
      </c>
      <c r="AC749"/>
      <c r="AD749"/>
      <c r="AE749"/>
      <c r="AG749" s="20" t="s">
        <v>1275</v>
      </c>
    </row>
    <row r="750" spans="2:33" x14ac:dyDescent="0.25">
      <c r="B750" s="27" t="s">
        <v>1062</v>
      </c>
      <c r="C750" s="27" t="s">
        <v>655</v>
      </c>
      <c r="D750" s="13" t="str">
        <f t="shared" si="40"/>
        <v>Deemed</v>
      </c>
      <c r="E750" s="29" t="s">
        <v>1</v>
      </c>
      <c r="F750" s="30" t="s">
        <v>1227</v>
      </c>
      <c r="J750" s="32">
        <v>137.57385600000001</v>
      </c>
      <c r="K750" s="33">
        <v>0</v>
      </c>
      <c r="L750" s="34">
        <v>1.8</v>
      </c>
      <c r="M750" s="39">
        <v>0.85</v>
      </c>
      <c r="N750" s="36"/>
      <c r="O750" s="37"/>
      <c r="P750" s="37"/>
      <c r="Q750" s="37"/>
      <c r="S750" s="14" t="str">
        <f t="shared" si="41"/>
        <v>WPSDGENRLG0196-1</v>
      </c>
      <c r="T750" s="14" t="s">
        <v>2000</v>
      </c>
      <c r="W750" s="14" t="s">
        <v>1250</v>
      </c>
      <c r="Y750" s="54" t="e">
        <f>MATCH(T750,'Submitted Workpapers'!#REF!,0)</f>
        <v>#REF!</v>
      </c>
      <c r="Z750" s="54">
        <f>MATCH(LEFT(T750,FIND(".",T750,1)-1),'Submitted Workpapers'!$A$13:$A$107,0)</f>
        <v>34</v>
      </c>
      <c r="AA750" s="54" t="str">
        <f>IF(AND(ISNA(Y750),NOT(ISNA(Z750))),INDEX('Submitted Workpapers'!#REF!,Z750),"")</f>
        <v/>
      </c>
      <c r="AB750" s="1" t="b">
        <f t="shared" si="42"/>
        <v>0</v>
      </c>
      <c r="AC750"/>
      <c r="AD750"/>
      <c r="AE750"/>
      <c r="AG750" s="20" t="s">
        <v>1270</v>
      </c>
    </row>
    <row r="751" spans="2:33" x14ac:dyDescent="0.25">
      <c r="B751" s="27" t="s">
        <v>1063</v>
      </c>
      <c r="C751" s="27" t="s">
        <v>657</v>
      </c>
      <c r="D751" s="13" t="str">
        <f t="shared" si="40"/>
        <v>Deemed</v>
      </c>
      <c r="E751" s="29" t="s">
        <v>1</v>
      </c>
      <c r="F751" s="30" t="s">
        <v>1227</v>
      </c>
      <c r="J751" s="32">
        <v>16.427</v>
      </c>
      <c r="K751" s="33">
        <v>0</v>
      </c>
      <c r="L751" s="34">
        <v>11</v>
      </c>
      <c r="M751" s="39">
        <v>0.85</v>
      </c>
      <c r="N751" s="36"/>
      <c r="O751" s="37"/>
      <c r="P751" s="37"/>
      <c r="Q751" s="37"/>
      <c r="S751" s="14" t="str">
        <f t="shared" si="41"/>
        <v>WPSDGENRL0081 Rev2</v>
      </c>
      <c r="T751" s="14" t="s">
        <v>1964</v>
      </c>
      <c r="W751" s="14" t="s">
        <v>1250</v>
      </c>
      <c r="Y751" s="54" t="e">
        <f>MATCH(T751,'Submitted Workpapers'!#REF!,0)</f>
        <v>#REF!</v>
      </c>
      <c r="Z751" s="54">
        <f>MATCH(LEFT(T751,FIND(".",T751,1)-1),'Submitted Workpapers'!$A$13:$A$107,0)</f>
        <v>19</v>
      </c>
      <c r="AA751" s="54" t="str">
        <f>IF(AND(ISNA(Y751),NOT(ISNA(Z751))),INDEX('Submitted Workpapers'!#REF!,Z751),"")</f>
        <v/>
      </c>
      <c r="AB751" s="1" t="b">
        <f t="shared" si="42"/>
        <v>0</v>
      </c>
      <c r="AC751"/>
      <c r="AD751"/>
      <c r="AE751"/>
      <c r="AG751" s="20" t="s">
        <v>1272</v>
      </c>
    </row>
    <row r="752" spans="2:33" x14ac:dyDescent="0.25">
      <c r="B752" s="27" t="s">
        <v>1064</v>
      </c>
      <c r="C752" s="27" t="s">
        <v>661</v>
      </c>
      <c r="D752" s="13" t="str">
        <f t="shared" si="40"/>
        <v>Deemed</v>
      </c>
      <c r="E752" s="29" t="s">
        <v>1</v>
      </c>
      <c r="F752" s="30" t="s">
        <v>1227</v>
      </c>
      <c r="J752" s="32">
        <v>16.427</v>
      </c>
      <c r="K752" s="33">
        <v>0</v>
      </c>
      <c r="L752" s="34">
        <v>11</v>
      </c>
      <c r="M752" s="39">
        <v>0.7</v>
      </c>
      <c r="N752" s="36"/>
      <c r="O752" s="37"/>
      <c r="P752" s="37"/>
      <c r="Q752" s="37"/>
      <c r="S752" s="14" t="str">
        <f t="shared" si="41"/>
        <v>WPSDGENRLG0082 Rev1</v>
      </c>
      <c r="T752" s="14" t="s">
        <v>1965</v>
      </c>
      <c r="W752" s="14" t="s">
        <v>1250</v>
      </c>
      <c r="Y752" s="54" t="e">
        <f>MATCH(T752,'Submitted Workpapers'!#REF!,0)</f>
        <v>#REF!</v>
      </c>
      <c r="Z752" s="54">
        <f>MATCH(LEFT(T752,FIND(".",T752,1)-1),'Submitted Workpapers'!$A$13:$A$107,0)</f>
        <v>31</v>
      </c>
      <c r="AA752" s="54" t="str">
        <f>IF(AND(ISNA(Y752),NOT(ISNA(Z752))),INDEX('Submitted Workpapers'!#REF!,Z752),"")</f>
        <v/>
      </c>
      <c r="AB752" s="1" t="b">
        <f t="shared" si="42"/>
        <v>0</v>
      </c>
      <c r="AC752"/>
      <c r="AD752"/>
      <c r="AE752"/>
      <c r="AG752" s="20" t="s">
        <v>1274</v>
      </c>
    </row>
    <row r="753" spans="2:33" x14ac:dyDescent="0.25">
      <c r="B753" s="27" t="s">
        <v>1065</v>
      </c>
      <c r="C753" s="27" t="s">
        <v>661</v>
      </c>
      <c r="D753" s="13" t="str">
        <f t="shared" si="40"/>
        <v>Deemed</v>
      </c>
      <c r="E753" s="29" t="s">
        <v>1</v>
      </c>
      <c r="F753" s="30" t="s">
        <v>1227</v>
      </c>
      <c r="J753" s="32">
        <v>16.427</v>
      </c>
      <c r="K753" s="33">
        <v>0</v>
      </c>
      <c r="L753" s="34">
        <v>11</v>
      </c>
      <c r="M753" s="39">
        <v>0.7</v>
      </c>
      <c r="N753" s="36"/>
      <c r="O753" s="37"/>
      <c r="P753" s="37"/>
      <c r="Q753" s="37"/>
      <c r="S753" s="14" t="str">
        <f t="shared" si="41"/>
        <v>WPSDGENRLG0082 Rev1</v>
      </c>
      <c r="T753" s="14" t="s">
        <v>1965</v>
      </c>
      <c r="W753" s="14" t="s">
        <v>1250</v>
      </c>
      <c r="Y753" s="54" t="e">
        <f>MATCH(T753,'Submitted Workpapers'!#REF!,0)</f>
        <v>#REF!</v>
      </c>
      <c r="Z753" s="54">
        <f>MATCH(LEFT(T753,FIND(".",T753,1)-1),'Submitted Workpapers'!$A$13:$A$107,0)</f>
        <v>31</v>
      </c>
      <c r="AA753" s="54" t="str">
        <f>IF(AND(ISNA(Y753),NOT(ISNA(Z753))),INDEX('Submitted Workpapers'!#REF!,Z753),"")</f>
        <v/>
      </c>
      <c r="AB753" s="1" t="b">
        <f t="shared" si="42"/>
        <v>0</v>
      </c>
      <c r="AC753"/>
      <c r="AD753"/>
      <c r="AE753"/>
      <c r="AG753" s="20" t="s">
        <v>1263</v>
      </c>
    </row>
    <row r="754" spans="2:33" x14ac:dyDescent="0.25">
      <c r="B754" s="27" t="s">
        <v>1066</v>
      </c>
      <c r="C754" s="27" t="s">
        <v>556</v>
      </c>
      <c r="D754" s="13" t="str">
        <f t="shared" si="40"/>
        <v>Deemed</v>
      </c>
      <c r="E754" s="29" t="s">
        <v>1</v>
      </c>
      <c r="F754" s="30" t="s">
        <v>1216</v>
      </c>
      <c r="J754" s="32">
        <v>114</v>
      </c>
      <c r="K754" s="33">
        <v>-1.6417999999999999</v>
      </c>
      <c r="L754" s="34">
        <v>15</v>
      </c>
      <c r="M754" s="39">
        <v>0.6</v>
      </c>
      <c r="N754" s="36"/>
      <c r="O754" s="37"/>
      <c r="P754" s="37"/>
      <c r="Q754" s="37"/>
      <c r="S754" s="14" t="str">
        <f t="shared" si="41"/>
        <v>WPSDGENRLG0007-1</v>
      </c>
      <c r="T754" s="14" t="s">
        <v>1988</v>
      </c>
      <c r="W754" s="14" t="s">
        <v>1250</v>
      </c>
      <c r="Y754" s="54" t="e">
        <f>MATCH(T754,'Submitted Workpapers'!#REF!,0)</f>
        <v>#REF!</v>
      </c>
      <c r="Z754" s="54">
        <f>MATCH(LEFT(T754,FIND(".",T754,1)-1),'Submitted Workpapers'!$A$13:$A$107,0)</f>
        <v>25</v>
      </c>
      <c r="AA754" s="54" t="str">
        <f>IF(AND(ISNA(Y754),NOT(ISNA(Z754))),INDEX('Submitted Workpapers'!#REF!,Z754),"")</f>
        <v/>
      </c>
      <c r="AB754" s="1" t="b">
        <f t="shared" si="42"/>
        <v>0</v>
      </c>
      <c r="AC754"/>
      <c r="AD754"/>
      <c r="AE754"/>
      <c r="AG754" s="20" t="s">
        <v>1266</v>
      </c>
    </row>
    <row r="755" spans="2:33" x14ac:dyDescent="0.25">
      <c r="B755" s="27" t="s">
        <v>1069</v>
      </c>
      <c r="C755" s="27" t="s">
        <v>525</v>
      </c>
      <c r="D755" s="13" t="str">
        <f t="shared" si="40"/>
        <v>Deemed</v>
      </c>
      <c r="E755" s="29" t="s">
        <v>28</v>
      </c>
      <c r="F755" s="30"/>
      <c r="J755" s="32">
        <v>0</v>
      </c>
      <c r="K755" s="33">
        <v>9.6</v>
      </c>
      <c r="L755" s="34">
        <v>20</v>
      </c>
      <c r="M755" s="39">
        <v>0.71</v>
      </c>
      <c r="N755" s="36"/>
      <c r="O755" s="37"/>
      <c r="P755" s="37"/>
      <c r="Q755" s="37"/>
      <c r="S755" s="14" t="str">
        <f t="shared" si="41"/>
        <v>WPSDGENRWH1202 Rev0</v>
      </c>
      <c r="T755" s="14" t="s">
        <v>1950</v>
      </c>
      <c r="W755" s="14" t="s">
        <v>1250</v>
      </c>
      <c r="Y755" s="54" t="e">
        <f>MATCH(T755,'Submitted Workpapers'!#REF!,0)</f>
        <v>#REF!</v>
      </c>
      <c r="Z755" s="54">
        <f>MATCH(LEFT(T755,FIND(".",T755,1)-1),'Submitted Workpapers'!$A$13:$A$107,0)</f>
        <v>46</v>
      </c>
      <c r="AA755" s="54" t="str">
        <f>IF(AND(ISNA(Y755),NOT(ISNA(Z755))),INDEX('Submitted Workpapers'!#REF!,Z755),"")</f>
        <v/>
      </c>
      <c r="AB755" s="1" t="b">
        <f t="shared" si="42"/>
        <v>0</v>
      </c>
      <c r="AC755"/>
      <c r="AD755"/>
      <c r="AE755"/>
      <c r="AG755" s="20" t="s">
        <v>1269</v>
      </c>
    </row>
    <row r="756" spans="2:33" x14ac:dyDescent="0.25">
      <c r="B756" s="27" t="s">
        <v>1070</v>
      </c>
      <c r="C756" s="27" t="s">
        <v>525</v>
      </c>
      <c r="D756" s="13" t="str">
        <f t="shared" si="40"/>
        <v>Deemed</v>
      </c>
      <c r="E756" s="29" t="s">
        <v>28</v>
      </c>
      <c r="F756" s="30"/>
      <c r="J756" s="32">
        <v>0</v>
      </c>
      <c r="K756" s="33">
        <v>63</v>
      </c>
      <c r="L756" s="34">
        <v>20</v>
      </c>
      <c r="M756" s="39">
        <v>0.71</v>
      </c>
      <c r="N756" s="36"/>
      <c r="O756" s="37"/>
      <c r="P756" s="37"/>
      <c r="Q756" s="37"/>
      <c r="S756" s="14" t="str">
        <f t="shared" si="41"/>
        <v>WPSDGENRWH1202 Rev0</v>
      </c>
      <c r="T756" s="14" t="s">
        <v>1950</v>
      </c>
      <c r="W756" s="14" t="s">
        <v>1250</v>
      </c>
      <c r="Y756" s="54" t="e">
        <f>MATCH(T756,'Submitted Workpapers'!#REF!,0)</f>
        <v>#REF!</v>
      </c>
      <c r="Z756" s="54">
        <f>MATCH(LEFT(T756,FIND(".",T756,1)-1),'Submitted Workpapers'!$A$13:$A$107,0)</f>
        <v>46</v>
      </c>
      <c r="AA756" s="54" t="str">
        <f>IF(AND(ISNA(Y756),NOT(ISNA(Z756))),INDEX('Submitted Workpapers'!#REF!,Z756),"")</f>
        <v/>
      </c>
      <c r="AB756" s="1" t="b">
        <f t="shared" si="42"/>
        <v>0</v>
      </c>
      <c r="AC756"/>
      <c r="AD756"/>
      <c r="AE756"/>
      <c r="AG756" s="20" t="s">
        <v>1261</v>
      </c>
    </row>
    <row r="757" spans="2:33" x14ac:dyDescent="0.25">
      <c r="B757" s="27" t="s">
        <v>1071</v>
      </c>
      <c r="C757" s="27" t="s">
        <v>671</v>
      </c>
      <c r="D757" s="13" t="str">
        <f t="shared" si="40"/>
        <v>Deemed</v>
      </c>
      <c r="E757" s="29" t="s">
        <v>1</v>
      </c>
      <c r="F757" s="30" t="s">
        <v>1227</v>
      </c>
      <c r="J757" s="32">
        <v>29.984300000000001</v>
      </c>
      <c r="K757" s="33">
        <v>-1.6686399999999999E-4</v>
      </c>
      <c r="L757" s="34">
        <v>15</v>
      </c>
      <c r="M757" s="39">
        <v>0.7</v>
      </c>
      <c r="N757" s="36"/>
      <c r="O757" s="37"/>
      <c r="P757" s="37"/>
      <c r="Q757" s="37"/>
      <c r="S757" s="14" t="str">
        <f t="shared" si="41"/>
        <v>WPSDGENRLG0013-7</v>
      </c>
      <c r="T757" s="14" t="s">
        <v>2002</v>
      </c>
      <c r="W757" s="14" t="s">
        <v>1250</v>
      </c>
      <c r="Y757" s="54" t="e">
        <f>MATCH(T757,'Submitted Workpapers'!#REF!,0)</f>
        <v>#REF!</v>
      </c>
      <c r="Z757" s="54">
        <f>MATCH(LEFT(T757,FIND(".",T757,1)-1),'Submitted Workpapers'!$A$13:$A$107,0)</f>
        <v>26</v>
      </c>
      <c r="AA757" s="54" t="str">
        <f>IF(AND(ISNA(Y757),NOT(ISNA(Z757))),INDEX('Submitted Workpapers'!#REF!,Z757),"")</f>
        <v/>
      </c>
      <c r="AB757" s="1" t="b">
        <f t="shared" si="42"/>
        <v>0</v>
      </c>
      <c r="AC757"/>
      <c r="AD757"/>
      <c r="AE757"/>
      <c r="AG757" s="20" t="s">
        <v>1264</v>
      </c>
    </row>
    <row r="758" spans="2:33" x14ac:dyDescent="0.25">
      <c r="B758" s="27" t="s">
        <v>1072</v>
      </c>
      <c r="C758" s="27" t="s">
        <v>673</v>
      </c>
      <c r="D758" s="13" t="str">
        <f t="shared" si="40"/>
        <v>Deemed</v>
      </c>
      <c r="E758" s="29" t="s">
        <v>1</v>
      </c>
      <c r="F758" s="30" t="s">
        <v>1227</v>
      </c>
      <c r="J758" s="32">
        <v>18.740200000000002</v>
      </c>
      <c r="K758" s="33">
        <v>-1E-4</v>
      </c>
      <c r="L758" s="34">
        <v>15</v>
      </c>
      <c r="M758" s="39">
        <v>0.7</v>
      </c>
      <c r="N758" s="36"/>
      <c r="O758" s="37"/>
      <c r="P758" s="37"/>
      <c r="Q758" s="37"/>
      <c r="S758" s="14" t="str">
        <f t="shared" si="41"/>
        <v>WPSDGENRLG0013-6</v>
      </c>
      <c r="T758" s="14" t="s">
        <v>2003</v>
      </c>
      <c r="W758" s="14" t="s">
        <v>1250</v>
      </c>
      <c r="Y758" s="54" t="e">
        <f>MATCH(T758,'Submitted Workpapers'!#REF!,0)</f>
        <v>#REF!</v>
      </c>
      <c r="Z758" s="54">
        <f>MATCH(LEFT(T758,FIND(".",T758,1)-1),'Submitted Workpapers'!$A$13:$A$107,0)</f>
        <v>26</v>
      </c>
      <c r="AA758" s="54" t="str">
        <f>IF(AND(ISNA(Y758),NOT(ISNA(Z758))),INDEX('Submitted Workpapers'!#REF!,Z758),"")</f>
        <v/>
      </c>
      <c r="AB758" s="1" t="b">
        <f t="shared" si="42"/>
        <v>0</v>
      </c>
      <c r="AC758"/>
      <c r="AD758"/>
      <c r="AE758"/>
      <c r="AG758" s="20" t="s">
        <v>1267</v>
      </c>
    </row>
    <row r="759" spans="2:33" x14ac:dyDescent="0.25">
      <c r="B759" s="27" t="s">
        <v>1073</v>
      </c>
      <c r="C759" s="27" t="s">
        <v>308</v>
      </c>
      <c r="D759" s="13" t="str">
        <f t="shared" si="40"/>
        <v>Deemed</v>
      </c>
      <c r="E759" s="29" t="s">
        <v>1</v>
      </c>
      <c r="F759" s="30" t="s">
        <v>1216</v>
      </c>
      <c r="J759" s="32">
        <v>119.9370708</v>
      </c>
      <c r="K759" s="33">
        <v>-6.7000000000000002E-4</v>
      </c>
      <c r="L759" s="34">
        <v>15</v>
      </c>
      <c r="M759" s="39">
        <v>0.77</v>
      </c>
      <c r="N759" s="36"/>
      <c r="O759" s="37"/>
      <c r="P759" s="37"/>
      <c r="Q759" s="37"/>
      <c r="S759" s="14" t="str">
        <f t="shared" si="41"/>
        <v>WPSDGENRLG0022-3</v>
      </c>
      <c r="T759" s="14" t="s">
        <v>2004</v>
      </c>
      <c r="W759" s="14" t="s">
        <v>1250</v>
      </c>
      <c r="Y759" s="54" t="e">
        <f>MATCH(T759,'Submitted Workpapers'!#REF!,0)</f>
        <v>#REF!</v>
      </c>
      <c r="Z759" s="54">
        <f>MATCH(LEFT(T759,FIND(".",T759,1)-1),'Submitted Workpapers'!$A$13:$A$107,0)</f>
        <v>29</v>
      </c>
      <c r="AA759" s="54" t="str">
        <f>IF(AND(ISNA(Y759),NOT(ISNA(Z759))),INDEX('Submitted Workpapers'!#REF!,Z759),"")</f>
        <v/>
      </c>
      <c r="AB759" s="1" t="b">
        <f t="shared" si="42"/>
        <v>0</v>
      </c>
      <c r="AC759"/>
      <c r="AD759"/>
      <c r="AE759"/>
      <c r="AG759" s="20" t="s">
        <v>1262</v>
      </c>
    </row>
    <row r="760" spans="2:33" x14ac:dyDescent="0.25">
      <c r="B760" s="27" t="s">
        <v>1074</v>
      </c>
      <c r="C760" s="27" t="s">
        <v>678</v>
      </c>
      <c r="D760" s="13" t="str">
        <f t="shared" si="40"/>
        <v>Deemed</v>
      </c>
      <c r="E760" s="29" t="s">
        <v>1</v>
      </c>
      <c r="F760" s="30" t="s">
        <v>1216</v>
      </c>
      <c r="J760" s="32">
        <v>290.39561099999997</v>
      </c>
      <c r="K760" s="33">
        <v>-0.89671166400000002</v>
      </c>
      <c r="L760" s="34">
        <v>6.3</v>
      </c>
      <c r="M760" s="39">
        <v>0.85</v>
      </c>
      <c r="N760" s="36"/>
      <c r="O760" s="37"/>
      <c r="P760" s="37"/>
      <c r="Q760" s="37"/>
      <c r="S760" s="14" t="str">
        <f t="shared" si="41"/>
        <v>WPSDGENRLG0106-15</v>
      </c>
      <c r="T760" s="14" t="s">
        <v>2005</v>
      </c>
      <c r="W760" s="14" t="s">
        <v>1250</v>
      </c>
      <c r="Y760" s="54" t="e">
        <f>MATCH(T760,'Submitted Workpapers'!#REF!,0)</f>
        <v>#REF!</v>
      </c>
      <c r="Z760" s="54">
        <f>MATCH(LEFT(T760,FIND(".",T760,1)-1),'Submitted Workpapers'!$A$13:$A$107,0)</f>
        <v>32</v>
      </c>
      <c r="AA760" s="54" t="str">
        <f>IF(AND(ISNA(Y760),NOT(ISNA(Z760))),INDEX('Submitted Workpapers'!#REF!,Z760),"")</f>
        <v/>
      </c>
      <c r="AB760" s="1" t="b">
        <f t="shared" si="42"/>
        <v>0</v>
      </c>
      <c r="AC760"/>
      <c r="AD760"/>
      <c r="AE760"/>
      <c r="AG760" s="20" t="s">
        <v>1265</v>
      </c>
    </row>
    <row r="761" spans="2:33" x14ac:dyDescent="0.25">
      <c r="B761" s="27" t="s">
        <v>1075</v>
      </c>
      <c r="C761" s="27" t="s">
        <v>680</v>
      </c>
      <c r="D761" s="13" t="str">
        <f t="shared" si="40"/>
        <v>Deemed</v>
      </c>
      <c r="E761" s="29" t="s">
        <v>1</v>
      </c>
      <c r="F761" s="30" t="s">
        <v>1216</v>
      </c>
      <c r="J761" s="32">
        <v>207.8230571</v>
      </c>
      <c r="K761" s="33">
        <v>-0.64173614300000004</v>
      </c>
      <c r="L761" s="34">
        <v>6.3</v>
      </c>
      <c r="M761" s="39">
        <v>0.85</v>
      </c>
      <c r="N761" s="36"/>
      <c r="O761" s="37"/>
      <c r="P761" s="37"/>
      <c r="Q761" s="37"/>
      <c r="S761" s="14" t="str">
        <f t="shared" si="41"/>
        <v>WPSDGENRLG0106 Rev1</v>
      </c>
      <c r="T761" s="14" t="s">
        <v>1967</v>
      </c>
      <c r="W761" s="14" t="s">
        <v>1250</v>
      </c>
      <c r="Y761" s="54" t="e">
        <f>MATCH(T761,'Submitted Workpapers'!#REF!,0)</f>
        <v>#REF!</v>
      </c>
      <c r="Z761" s="54">
        <f>MATCH(LEFT(T761,FIND(".",T761,1)-1),'Submitted Workpapers'!$A$13:$A$107,0)</f>
        <v>32</v>
      </c>
      <c r="AA761" s="54" t="str">
        <f>IF(AND(ISNA(Y761),NOT(ISNA(Z761))),INDEX('Submitted Workpapers'!#REF!,Z761),"")</f>
        <v/>
      </c>
      <c r="AB761" s="1" t="b">
        <f t="shared" si="42"/>
        <v>0</v>
      </c>
      <c r="AC761"/>
      <c r="AD761"/>
      <c r="AE761"/>
      <c r="AG761" s="20" t="s">
        <v>1268</v>
      </c>
    </row>
    <row r="762" spans="2:33" x14ac:dyDescent="0.25">
      <c r="B762" s="27" t="s">
        <v>1076</v>
      </c>
      <c r="C762" s="27" t="s">
        <v>680</v>
      </c>
      <c r="D762" s="13" t="str">
        <f t="shared" si="40"/>
        <v>Deemed</v>
      </c>
      <c r="E762" s="29" t="s">
        <v>1</v>
      </c>
      <c r="F762" s="30" t="s">
        <v>1216</v>
      </c>
      <c r="J762" s="32">
        <v>301.52898900000002</v>
      </c>
      <c r="K762" s="33">
        <v>-0.93109038600000005</v>
      </c>
      <c r="L762" s="34">
        <v>6.3</v>
      </c>
      <c r="M762" s="39">
        <v>0.85</v>
      </c>
      <c r="N762" s="36"/>
      <c r="O762" s="37"/>
      <c r="P762" s="37"/>
      <c r="Q762" s="37"/>
      <c r="S762" s="14" t="str">
        <f t="shared" si="41"/>
        <v>WPSDGENRLG0106 Rev1</v>
      </c>
      <c r="T762" s="14" t="s">
        <v>1967</v>
      </c>
      <c r="W762" s="14" t="s">
        <v>1250</v>
      </c>
      <c r="Y762" s="54" t="e">
        <f>MATCH(T762,'Submitted Workpapers'!#REF!,0)</f>
        <v>#REF!</v>
      </c>
      <c r="Z762" s="54">
        <f>MATCH(LEFT(T762,FIND(".",T762,1)-1),'Submitted Workpapers'!$A$13:$A$107,0)</f>
        <v>32</v>
      </c>
      <c r="AA762" s="54" t="str">
        <f>IF(AND(ISNA(Y762),NOT(ISNA(Z762))),INDEX('Submitted Workpapers'!#REF!,Z762),"")</f>
        <v/>
      </c>
      <c r="AB762" s="1" t="b">
        <f t="shared" si="42"/>
        <v>0</v>
      </c>
      <c r="AC762"/>
      <c r="AD762"/>
      <c r="AE762"/>
      <c r="AG762" s="20" t="s">
        <v>1287</v>
      </c>
    </row>
    <row r="763" spans="2:33" x14ac:dyDescent="0.25">
      <c r="B763" s="27" t="s">
        <v>1077</v>
      </c>
      <c r="C763" s="27" t="s">
        <v>680</v>
      </c>
      <c r="D763" s="13" t="str">
        <f t="shared" si="40"/>
        <v>Deemed</v>
      </c>
      <c r="E763" s="29" t="s">
        <v>1</v>
      </c>
      <c r="F763" s="30" t="s">
        <v>1216</v>
      </c>
      <c r="J763" s="32">
        <v>310.34291330000002</v>
      </c>
      <c r="K763" s="33">
        <v>-0.95830687400000003</v>
      </c>
      <c r="L763" s="34">
        <v>6.3</v>
      </c>
      <c r="M763" s="39">
        <v>0.85</v>
      </c>
      <c r="N763" s="36"/>
      <c r="O763" s="37"/>
      <c r="P763" s="37"/>
      <c r="Q763" s="37"/>
      <c r="S763" s="14" t="str">
        <f t="shared" si="41"/>
        <v>WPSDGENRLG0106 Rev1</v>
      </c>
      <c r="T763" s="14" t="s">
        <v>1967</v>
      </c>
      <c r="W763" s="14" t="s">
        <v>1250</v>
      </c>
      <c r="Y763" s="54" t="e">
        <f>MATCH(T763,'Submitted Workpapers'!#REF!,0)</f>
        <v>#REF!</v>
      </c>
      <c r="Z763" s="54">
        <f>MATCH(LEFT(T763,FIND(".",T763,1)-1),'Submitted Workpapers'!$A$13:$A$107,0)</f>
        <v>32</v>
      </c>
      <c r="AA763" s="54" t="str">
        <f>IF(AND(ISNA(Y763),NOT(ISNA(Z763))),INDEX('Submitted Workpapers'!#REF!,Z763),"")</f>
        <v/>
      </c>
      <c r="AB763" s="1" t="b">
        <f t="shared" si="42"/>
        <v>0</v>
      </c>
      <c r="AC763"/>
      <c r="AD763"/>
      <c r="AE763"/>
      <c r="AG763" s="20" t="s">
        <v>1290</v>
      </c>
    </row>
    <row r="764" spans="2:33" x14ac:dyDescent="0.25">
      <c r="O764" s="37"/>
      <c r="P764" s="37"/>
      <c r="Q764" s="37"/>
      <c r="AB764"/>
      <c r="AC764"/>
      <c r="AD764"/>
      <c r="AE764"/>
      <c r="AG764" s="20" t="s">
        <v>1288</v>
      </c>
    </row>
    <row r="765" spans="2:33" x14ac:dyDescent="0.25">
      <c r="O765" s="37"/>
      <c r="P765" s="37"/>
      <c r="Q765" s="37"/>
      <c r="AB765"/>
      <c r="AC765"/>
      <c r="AD765"/>
      <c r="AE765"/>
      <c r="AG765" s="20" t="s">
        <v>1289</v>
      </c>
    </row>
    <row r="766" spans="2:33" x14ac:dyDescent="0.25">
      <c r="N766" s="37"/>
      <c r="O766" s="37"/>
      <c r="P766" s="37"/>
      <c r="Q766" s="8"/>
      <c r="R766" s="9"/>
      <c r="T766" s="1"/>
      <c r="AA766"/>
      <c r="AB766"/>
      <c r="AC766"/>
      <c r="AD766"/>
      <c r="AF766" s="20"/>
    </row>
    <row r="767" spans="2:33" x14ac:dyDescent="0.25">
      <c r="N767" s="37"/>
      <c r="O767" s="37"/>
      <c r="P767" s="37"/>
      <c r="Q767" s="8"/>
      <c r="R767" s="9"/>
      <c r="T767" s="1"/>
      <c r="AA767"/>
      <c r="AB767"/>
      <c r="AC767"/>
      <c r="AD767"/>
      <c r="AF767" s="20"/>
    </row>
    <row r="768" spans="2:33" x14ac:dyDescent="0.25">
      <c r="N768" s="37"/>
      <c r="O768" s="37"/>
      <c r="P768" s="37"/>
      <c r="Q768" s="8"/>
      <c r="R768" s="9"/>
      <c r="T768" s="1"/>
      <c r="AA768"/>
      <c r="AB768"/>
      <c r="AC768"/>
      <c r="AD768"/>
      <c r="AF768" s="20"/>
    </row>
    <row r="769" spans="14:32" x14ac:dyDescent="0.25">
      <c r="N769" s="37"/>
      <c r="O769" s="37"/>
      <c r="P769" s="37"/>
      <c r="Q769" s="8"/>
      <c r="R769" s="9"/>
      <c r="T769" s="1"/>
      <c r="AA769"/>
      <c r="AB769"/>
      <c r="AC769"/>
      <c r="AD769"/>
      <c r="AF769" s="20"/>
    </row>
    <row r="770" spans="14:32" x14ac:dyDescent="0.25">
      <c r="N770" s="37"/>
      <c r="O770" s="37"/>
      <c r="P770" s="37"/>
      <c r="Q770" s="8"/>
      <c r="R770" s="9"/>
      <c r="T770" s="1"/>
      <c r="AA770"/>
      <c r="AB770"/>
      <c r="AC770"/>
      <c r="AD770"/>
      <c r="AF770" s="20"/>
    </row>
    <row r="771" spans="14:32" x14ac:dyDescent="0.25">
      <c r="Q771" s="8"/>
      <c r="R771" s="9"/>
      <c r="T771" s="1"/>
      <c r="AA771"/>
      <c r="AB771"/>
      <c r="AC771"/>
      <c r="AD771"/>
      <c r="AF771" s="20"/>
    </row>
    <row r="772" spans="14:32" x14ac:dyDescent="0.25">
      <c r="Q772" s="8"/>
      <c r="R772" s="9"/>
      <c r="T772" s="1"/>
      <c r="AA772"/>
      <c r="AB772"/>
      <c r="AC772"/>
      <c r="AD772"/>
      <c r="AF772" s="20"/>
    </row>
    <row r="773" spans="14:32" x14ac:dyDescent="0.25">
      <c r="Q773" s="8"/>
      <c r="R773" s="9"/>
      <c r="T773" s="1"/>
      <c r="AA773"/>
      <c r="AB773"/>
      <c r="AC773"/>
      <c r="AD773"/>
      <c r="AF773" s="20"/>
    </row>
    <row r="774" spans="14:32" x14ac:dyDescent="0.25">
      <c r="Q774" s="8"/>
      <c r="R774" s="9"/>
      <c r="T774" s="1"/>
      <c r="AA774"/>
      <c r="AB774"/>
      <c r="AC774"/>
      <c r="AD774"/>
      <c r="AF774" s="20"/>
    </row>
    <row r="775" spans="14:32" x14ac:dyDescent="0.25">
      <c r="Q775" s="8"/>
      <c r="R775" s="9"/>
      <c r="T775" s="1"/>
      <c r="AA775"/>
      <c r="AB775"/>
      <c r="AC775"/>
      <c r="AD775"/>
      <c r="AF775" s="20"/>
    </row>
    <row r="776" spans="14:32" x14ac:dyDescent="0.25">
      <c r="Q776" s="8"/>
      <c r="R776" s="9"/>
      <c r="T776" s="1"/>
      <c r="Z776"/>
      <c r="AB776"/>
      <c r="AC776"/>
      <c r="AD776"/>
      <c r="AF776" s="20"/>
    </row>
    <row r="777" spans="14:32" x14ac:dyDescent="0.25">
      <c r="Q777" s="8"/>
      <c r="R777" s="9"/>
      <c r="T777" s="1"/>
      <c r="AA777"/>
      <c r="AB777"/>
      <c r="AC777"/>
      <c r="AD777"/>
      <c r="AF777" s="20"/>
    </row>
    <row r="778" spans="14:32" x14ac:dyDescent="0.25">
      <c r="Q778" s="8"/>
      <c r="R778" s="9"/>
      <c r="T778" s="1"/>
      <c r="AA778"/>
      <c r="AB778"/>
      <c r="AC778"/>
      <c r="AD778"/>
      <c r="AF778" s="20"/>
    </row>
    <row r="779" spans="14:32" x14ac:dyDescent="0.25">
      <c r="Q779" s="8"/>
      <c r="R779" s="9"/>
      <c r="T779" s="1"/>
      <c r="AA779"/>
      <c r="AB779"/>
      <c r="AC779"/>
      <c r="AD779"/>
      <c r="AF779" s="20"/>
    </row>
    <row r="780" spans="14:32" x14ac:dyDescent="0.25">
      <c r="Q780" s="8"/>
      <c r="R780" s="9"/>
      <c r="T780" s="1"/>
      <c r="AA780"/>
      <c r="AB780"/>
      <c r="AC780"/>
      <c r="AD780"/>
      <c r="AF780" s="20"/>
    </row>
    <row r="781" spans="14:32" x14ac:dyDescent="0.25">
      <c r="Q781" s="8"/>
      <c r="R781" s="9"/>
      <c r="T781" s="1"/>
      <c r="AA781"/>
      <c r="AB781"/>
      <c r="AC781"/>
      <c r="AD781"/>
      <c r="AF781" s="20"/>
    </row>
    <row r="782" spans="14:32" x14ac:dyDescent="0.25">
      <c r="Q782" s="8"/>
      <c r="R782" s="9"/>
      <c r="T782" s="1"/>
      <c r="AA782"/>
      <c r="AB782"/>
      <c r="AC782"/>
      <c r="AD782"/>
      <c r="AF782" s="20"/>
    </row>
    <row r="783" spans="14:32" x14ac:dyDescent="0.25">
      <c r="Q783" s="8"/>
      <c r="R783" s="9"/>
      <c r="T783" s="1"/>
      <c r="AA783"/>
      <c r="AB783"/>
      <c r="AC783"/>
      <c r="AD783"/>
      <c r="AF783" s="20"/>
    </row>
    <row r="784" spans="14:32" x14ac:dyDescent="0.25">
      <c r="Q784" s="8"/>
      <c r="R784" s="9"/>
      <c r="T784" s="1"/>
      <c r="AA784"/>
      <c r="AB784"/>
      <c r="AC784"/>
      <c r="AD784"/>
      <c r="AF784" s="20"/>
    </row>
    <row r="785" spans="14:32" x14ac:dyDescent="0.25">
      <c r="Q785" s="8"/>
      <c r="R785" s="9"/>
      <c r="T785" s="1"/>
      <c r="AA785"/>
      <c r="AB785"/>
      <c r="AC785"/>
      <c r="AD785"/>
      <c r="AF785" s="20"/>
    </row>
    <row r="786" spans="14:32" x14ac:dyDescent="0.25">
      <c r="Q786" s="8"/>
      <c r="R786" s="9"/>
      <c r="T786" s="1"/>
      <c r="AA786"/>
      <c r="AB786"/>
      <c r="AC786"/>
      <c r="AD786"/>
      <c r="AF786" s="20"/>
    </row>
    <row r="787" spans="14:32" x14ac:dyDescent="0.25">
      <c r="Q787" s="8"/>
      <c r="R787" s="9"/>
      <c r="T787" s="1"/>
      <c r="AA787"/>
      <c r="AB787"/>
      <c r="AC787"/>
      <c r="AD787"/>
      <c r="AF787" s="20"/>
    </row>
    <row r="788" spans="14:32" x14ac:dyDescent="0.25">
      <c r="N788" s="37"/>
      <c r="O788" s="37"/>
      <c r="P788" s="37"/>
      <c r="Q788" s="8"/>
      <c r="R788" s="9"/>
      <c r="T788" s="1"/>
      <c r="AA788"/>
      <c r="AB788"/>
      <c r="AC788"/>
      <c r="AD788"/>
      <c r="AF788" s="20"/>
    </row>
    <row r="789" spans="14:32" x14ac:dyDescent="0.25">
      <c r="N789" s="37"/>
      <c r="O789" s="37"/>
      <c r="P789" s="37"/>
      <c r="Q789" s="8"/>
      <c r="R789" s="9"/>
      <c r="T789" s="1"/>
      <c r="AA789"/>
      <c r="AB789"/>
      <c r="AC789"/>
      <c r="AD789"/>
      <c r="AF789" s="20"/>
    </row>
    <row r="790" spans="14:32" x14ac:dyDescent="0.25">
      <c r="N790" s="37"/>
      <c r="O790" s="37"/>
      <c r="P790" s="37"/>
      <c r="Q790" s="8"/>
      <c r="R790" s="9"/>
      <c r="T790" s="1"/>
      <c r="AA790"/>
      <c r="AB790"/>
      <c r="AC790"/>
      <c r="AD790"/>
      <c r="AF790" s="20"/>
    </row>
    <row r="791" spans="14:32" x14ac:dyDescent="0.25">
      <c r="N791" s="37"/>
      <c r="O791" s="37"/>
      <c r="P791" s="37"/>
      <c r="Q791" s="8"/>
      <c r="R791" s="9"/>
      <c r="T791" s="1"/>
      <c r="AA791"/>
      <c r="AB791"/>
      <c r="AC791"/>
      <c r="AD791"/>
      <c r="AF791" s="20"/>
    </row>
    <row r="792" spans="14:32" x14ac:dyDescent="0.25">
      <c r="N792" s="37"/>
      <c r="O792" s="37"/>
      <c r="P792" s="37"/>
      <c r="Q792" s="8"/>
      <c r="R792" s="9"/>
      <c r="T792" s="1"/>
      <c r="AA792"/>
      <c r="AB792"/>
      <c r="AC792"/>
      <c r="AD792"/>
      <c r="AF792" s="20"/>
    </row>
    <row r="793" spans="14:32" x14ac:dyDescent="0.25">
      <c r="N793" s="37"/>
      <c r="O793" s="37"/>
      <c r="P793" s="37"/>
      <c r="Q793" s="8"/>
      <c r="R793" s="9"/>
      <c r="T793" s="1"/>
      <c r="AA793"/>
      <c r="AB793"/>
      <c r="AC793"/>
      <c r="AD793"/>
      <c r="AF793" s="20"/>
    </row>
    <row r="794" spans="14:32" x14ac:dyDescent="0.25">
      <c r="N794" s="37"/>
      <c r="O794" s="37"/>
      <c r="P794" s="37"/>
      <c r="Q794" s="8"/>
      <c r="R794" s="9"/>
      <c r="T794" s="1"/>
      <c r="AA794"/>
      <c r="AB794"/>
      <c r="AC794"/>
      <c r="AD794"/>
      <c r="AF794" s="20"/>
    </row>
    <row r="795" spans="14:32" x14ac:dyDescent="0.25">
      <c r="N795" s="37"/>
      <c r="O795" s="37"/>
      <c r="P795" s="37"/>
      <c r="Q795" s="8"/>
      <c r="R795" s="9"/>
      <c r="T795" s="1"/>
      <c r="AA795"/>
      <c r="AB795"/>
      <c r="AC795"/>
      <c r="AD795"/>
      <c r="AF795" s="20"/>
    </row>
    <row r="796" spans="14:32" x14ac:dyDescent="0.25">
      <c r="N796" s="37"/>
      <c r="O796" s="37"/>
      <c r="P796" s="37"/>
      <c r="Q796" s="8"/>
      <c r="R796" s="9"/>
      <c r="T796" s="1"/>
      <c r="AA796"/>
      <c r="AB796"/>
      <c r="AC796"/>
      <c r="AD796"/>
      <c r="AF796" s="20"/>
    </row>
    <row r="797" spans="14:32" x14ac:dyDescent="0.25">
      <c r="N797" s="37"/>
      <c r="O797" s="37"/>
      <c r="P797" s="37"/>
      <c r="Q797" s="8"/>
      <c r="R797" s="9"/>
      <c r="T797" s="1"/>
      <c r="AA797"/>
      <c r="AB797"/>
      <c r="AC797"/>
      <c r="AD797"/>
      <c r="AF797" s="20"/>
    </row>
    <row r="798" spans="14:32" x14ac:dyDescent="0.25">
      <c r="N798" s="37"/>
      <c r="O798" s="37"/>
      <c r="P798" s="37"/>
      <c r="Q798" s="8"/>
      <c r="R798" s="9"/>
      <c r="T798" s="1"/>
      <c r="AA798"/>
      <c r="AB798"/>
      <c r="AC798"/>
      <c r="AD798"/>
      <c r="AF798" s="20"/>
    </row>
    <row r="799" spans="14:32" x14ac:dyDescent="0.25">
      <c r="N799" s="37"/>
      <c r="O799" s="37"/>
      <c r="P799" s="37"/>
      <c r="Q799" s="8"/>
      <c r="R799" s="9"/>
      <c r="T799" s="1"/>
      <c r="AA799"/>
      <c r="AB799"/>
      <c r="AC799"/>
      <c r="AD799"/>
      <c r="AF799" s="20"/>
    </row>
    <row r="800" spans="14:32" x14ac:dyDescent="0.25">
      <c r="N800" s="37"/>
      <c r="O800" s="37"/>
      <c r="P800" s="37"/>
      <c r="Q800" s="8"/>
      <c r="R800" s="9"/>
      <c r="T800" s="1"/>
      <c r="AA800"/>
      <c r="AB800"/>
      <c r="AC800"/>
      <c r="AD800"/>
      <c r="AF800" s="20"/>
    </row>
    <row r="801" spans="17:32" x14ac:dyDescent="0.25">
      <c r="Q801" s="8"/>
      <c r="R801" s="9"/>
      <c r="T801" s="1"/>
      <c r="AA801"/>
      <c r="AB801"/>
      <c r="AC801"/>
      <c r="AD801"/>
      <c r="AF801" s="20"/>
    </row>
    <row r="802" spans="17:32" x14ac:dyDescent="0.25">
      <c r="Q802" s="8"/>
      <c r="R802" s="9"/>
      <c r="T802" s="1"/>
      <c r="AA802"/>
      <c r="AB802"/>
      <c r="AC802"/>
      <c r="AD802"/>
      <c r="AF802" s="20"/>
    </row>
    <row r="803" spans="17:32" x14ac:dyDescent="0.25">
      <c r="Q803" s="8"/>
      <c r="R803" s="9"/>
      <c r="T803" s="1"/>
      <c r="AA803"/>
      <c r="AB803"/>
      <c r="AC803"/>
      <c r="AD803"/>
      <c r="AF803" s="20"/>
    </row>
    <row r="804" spans="17:32" x14ac:dyDescent="0.25">
      <c r="Q804" s="8"/>
      <c r="R804" s="9"/>
      <c r="T804" s="1"/>
      <c r="AA804"/>
      <c r="AB804"/>
      <c r="AC804"/>
      <c r="AD804"/>
      <c r="AF804" s="20"/>
    </row>
    <row r="805" spans="17:32" x14ac:dyDescent="0.25">
      <c r="Q805" s="8"/>
      <c r="R805" s="9"/>
      <c r="T805" s="1"/>
      <c r="AA805"/>
      <c r="AB805"/>
      <c r="AC805"/>
      <c r="AD805"/>
      <c r="AF805" s="20"/>
    </row>
    <row r="806" spans="17:32" x14ac:dyDescent="0.25">
      <c r="Q806" s="8"/>
      <c r="R806" s="9"/>
      <c r="T806" s="1"/>
      <c r="AA806"/>
      <c r="AB806"/>
      <c r="AC806"/>
      <c r="AD806"/>
      <c r="AF806" s="20"/>
    </row>
    <row r="807" spans="17:32" x14ac:dyDescent="0.25">
      <c r="Q807" s="8"/>
      <c r="R807" s="9"/>
      <c r="T807" s="1"/>
      <c r="AA807"/>
      <c r="AB807"/>
      <c r="AC807"/>
      <c r="AD807"/>
      <c r="AF807" s="20"/>
    </row>
    <row r="808" spans="17:32" x14ac:dyDescent="0.25">
      <c r="Q808" s="8"/>
      <c r="R808" s="9"/>
      <c r="T808" s="1"/>
      <c r="AA808"/>
      <c r="AB808"/>
      <c r="AC808"/>
      <c r="AD808"/>
      <c r="AF808" s="20"/>
    </row>
    <row r="809" spans="17:32" x14ac:dyDescent="0.25">
      <c r="Q809" s="8"/>
      <c r="R809" s="9"/>
      <c r="T809" s="1"/>
      <c r="AA809"/>
      <c r="AB809"/>
      <c r="AC809"/>
      <c r="AD809"/>
      <c r="AF809" s="20"/>
    </row>
    <row r="810" spans="17:32" x14ac:dyDescent="0.25">
      <c r="Q810" s="8"/>
      <c r="R810" s="9"/>
      <c r="T810" s="1"/>
      <c r="AA810"/>
      <c r="AB810"/>
      <c r="AC810"/>
      <c r="AD810"/>
      <c r="AF810" s="20"/>
    </row>
    <row r="811" spans="17:32" x14ac:dyDescent="0.25">
      <c r="Q811" s="8"/>
      <c r="R811" s="9"/>
      <c r="T811" s="1"/>
      <c r="AA811"/>
      <c r="AB811"/>
      <c r="AC811"/>
      <c r="AD811"/>
      <c r="AF811" s="20"/>
    </row>
    <row r="812" spans="17:32" x14ac:dyDescent="0.25">
      <c r="Q812" s="8"/>
      <c r="R812" s="9"/>
      <c r="T812" s="1"/>
      <c r="AA812"/>
      <c r="AB812"/>
      <c r="AC812"/>
      <c r="AD812"/>
      <c r="AF812" s="20"/>
    </row>
    <row r="813" spans="17:32" x14ac:dyDescent="0.25">
      <c r="Q813" s="8"/>
      <c r="R813" s="9"/>
      <c r="T813" s="1"/>
      <c r="AA813"/>
      <c r="AB813"/>
      <c r="AC813"/>
      <c r="AD813"/>
      <c r="AF813" s="20"/>
    </row>
    <row r="814" spans="17:32" x14ac:dyDescent="0.25">
      <c r="Q814" s="8"/>
      <c r="R814" s="9"/>
      <c r="T814" s="1"/>
      <c r="AA814"/>
      <c r="AB814"/>
      <c r="AC814"/>
      <c r="AD814"/>
      <c r="AF814" s="20"/>
    </row>
    <row r="815" spans="17:32" x14ac:dyDescent="0.25">
      <c r="Q815" s="8"/>
      <c r="R815" s="9"/>
      <c r="T815" s="1"/>
      <c r="AA815"/>
      <c r="AB815"/>
      <c r="AC815"/>
      <c r="AD815"/>
      <c r="AF815" s="20"/>
    </row>
    <row r="816" spans="17:32" x14ac:dyDescent="0.25">
      <c r="Q816" s="8"/>
      <c r="R816" s="9"/>
      <c r="T816" s="1"/>
      <c r="AA816"/>
      <c r="AB816"/>
      <c r="AC816"/>
      <c r="AD816"/>
      <c r="AF816" s="20"/>
    </row>
    <row r="817" spans="17:32" x14ac:dyDescent="0.25">
      <c r="Q817" s="8"/>
      <c r="R817" s="9"/>
      <c r="T817" s="1"/>
      <c r="AA817"/>
      <c r="AB817"/>
      <c r="AC817"/>
      <c r="AD817"/>
      <c r="AF817" s="20"/>
    </row>
    <row r="818" spans="17:32" x14ac:dyDescent="0.25">
      <c r="Q818" s="8"/>
      <c r="R818" s="9"/>
      <c r="T818" s="1"/>
      <c r="AA818"/>
      <c r="AB818"/>
      <c r="AC818"/>
      <c r="AD818"/>
      <c r="AF818" s="20"/>
    </row>
    <row r="819" spans="17:32" x14ac:dyDescent="0.25">
      <c r="Q819" s="8"/>
      <c r="R819" s="9"/>
      <c r="T819" s="1"/>
      <c r="AA819"/>
      <c r="AB819"/>
      <c r="AC819"/>
      <c r="AD819"/>
      <c r="AF819" s="20"/>
    </row>
    <row r="820" spans="17:32" x14ac:dyDescent="0.25">
      <c r="Q820" s="8"/>
      <c r="R820" s="9"/>
      <c r="T820" s="1"/>
      <c r="AA820"/>
      <c r="AB820"/>
      <c r="AC820"/>
      <c r="AD820"/>
      <c r="AF820" s="20"/>
    </row>
    <row r="821" spans="17:32" x14ac:dyDescent="0.25">
      <c r="Q821" s="8"/>
      <c r="R821" s="9"/>
      <c r="T821" s="1"/>
      <c r="AA821"/>
      <c r="AB821"/>
      <c r="AC821"/>
      <c r="AD821"/>
      <c r="AF821" s="20"/>
    </row>
    <row r="822" spans="17:32" x14ac:dyDescent="0.25">
      <c r="Q822" s="8"/>
      <c r="R822" s="9"/>
      <c r="T822" s="1"/>
      <c r="AA822"/>
      <c r="AB822"/>
      <c r="AC822"/>
      <c r="AD822"/>
      <c r="AF822" s="20"/>
    </row>
    <row r="823" spans="17:32" x14ac:dyDescent="0.25">
      <c r="Q823" s="8"/>
      <c r="R823" s="9"/>
      <c r="T823" s="1"/>
      <c r="AA823"/>
      <c r="AB823"/>
      <c r="AC823"/>
      <c r="AD823"/>
      <c r="AF823" s="20"/>
    </row>
    <row r="824" spans="17:32" x14ac:dyDescent="0.25">
      <c r="Q824" s="8"/>
      <c r="R824" s="9"/>
      <c r="T824" s="1"/>
      <c r="AA824"/>
      <c r="AB824"/>
      <c r="AC824"/>
      <c r="AD824"/>
      <c r="AF824" s="20"/>
    </row>
    <row r="825" spans="17:32" x14ac:dyDescent="0.25">
      <c r="Q825" s="8"/>
      <c r="R825" s="9"/>
      <c r="T825" s="1"/>
      <c r="AA825"/>
      <c r="AB825"/>
      <c r="AC825"/>
      <c r="AD825"/>
      <c r="AF825" s="20"/>
    </row>
    <row r="826" spans="17:32" x14ac:dyDescent="0.25">
      <c r="Q826" s="8"/>
      <c r="R826" s="9"/>
      <c r="T826" s="1"/>
      <c r="AA826"/>
      <c r="AB826"/>
      <c r="AC826"/>
      <c r="AD826"/>
      <c r="AF826" s="20"/>
    </row>
    <row r="827" spans="17:32" x14ac:dyDescent="0.25">
      <c r="Q827" s="8"/>
      <c r="R827" s="9"/>
      <c r="T827" s="1"/>
      <c r="AA827"/>
      <c r="AB827"/>
      <c r="AC827"/>
      <c r="AD827"/>
      <c r="AF827" s="20"/>
    </row>
    <row r="828" spans="17:32" x14ac:dyDescent="0.25">
      <c r="Q828" s="8"/>
      <c r="R828" s="9"/>
      <c r="T828" s="1"/>
      <c r="AA828"/>
      <c r="AB828"/>
      <c r="AC828"/>
      <c r="AD828"/>
      <c r="AF828" s="20"/>
    </row>
    <row r="829" spans="17:32" x14ac:dyDescent="0.25">
      <c r="Q829" s="8"/>
      <c r="R829" s="9"/>
      <c r="T829" s="1"/>
      <c r="AA829"/>
      <c r="AB829"/>
      <c r="AC829"/>
      <c r="AD829"/>
      <c r="AF829" s="20"/>
    </row>
    <row r="830" spans="17:32" x14ac:dyDescent="0.25">
      <c r="Q830" s="8"/>
      <c r="R830" s="9"/>
      <c r="T830" s="1"/>
      <c r="AA830"/>
      <c r="AB830"/>
      <c r="AC830"/>
      <c r="AD830"/>
      <c r="AF830" s="20"/>
    </row>
    <row r="831" spans="17:32" x14ac:dyDescent="0.25">
      <c r="Q831" s="8"/>
      <c r="R831" s="9"/>
      <c r="T831" s="1"/>
      <c r="AA831"/>
      <c r="AB831"/>
      <c r="AC831"/>
      <c r="AD831"/>
      <c r="AF831" s="20"/>
    </row>
    <row r="832" spans="17:32" x14ac:dyDescent="0.25">
      <c r="Q832" s="8"/>
      <c r="R832" s="9"/>
      <c r="T832" s="1"/>
      <c r="AA832"/>
      <c r="AB832"/>
      <c r="AC832"/>
      <c r="AD832"/>
      <c r="AF832" s="20"/>
    </row>
    <row r="833" spans="17:32" x14ac:dyDescent="0.25">
      <c r="Q833" s="8"/>
      <c r="R833" s="9"/>
      <c r="T833" s="1"/>
      <c r="AA833"/>
      <c r="AB833"/>
      <c r="AC833"/>
      <c r="AD833"/>
      <c r="AF833" s="20"/>
    </row>
    <row r="834" spans="17:32" x14ac:dyDescent="0.25">
      <c r="Q834" s="8"/>
      <c r="R834" s="9"/>
      <c r="T834" s="1"/>
      <c r="AA834"/>
      <c r="AB834"/>
      <c r="AC834"/>
      <c r="AD834"/>
      <c r="AF834" s="20"/>
    </row>
    <row r="835" spans="17:32" x14ac:dyDescent="0.25">
      <c r="Q835" s="8"/>
      <c r="R835" s="9"/>
      <c r="T835" s="1"/>
      <c r="AA835"/>
      <c r="AB835"/>
      <c r="AC835"/>
      <c r="AD835"/>
      <c r="AF835" s="20"/>
    </row>
    <row r="836" spans="17:32" x14ac:dyDescent="0.25">
      <c r="Q836" s="8"/>
      <c r="R836" s="9"/>
      <c r="T836" s="1"/>
      <c r="AA836"/>
      <c r="AB836"/>
      <c r="AC836"/>
      <c r="AD836"/>
      <c r="AF836" s="20"/>
    </row>
    <row r="837" spans="17:32" x14ac:dyDescent="0.25">
      <c r="Q837" s="8"/>
      <c r="R837" s="9"/>
      <c r="T837" s="1"/>
      <c r="AA837"/>
      <c r="AB837"/>
      <c r="AC837"/>
      <c r="AD837"/>
      <c r="AF837" s="20"/>
    </row>
    <row r="838" spans="17:32" x14ac:dyDescent="0.25">
      <c r="Q838" s="8"/>
      <c r="R838" s="9"/>
      <c r="T838" s="1"/>
      <c r="AA838"/>
      <c r="AB838"/>
      <c r="AC838"/>
      <c r="AD838"/>
      <c r="AF838" s="20"/>
    </row>
    <row r="839" spans="17:32" x14ac:dyDescent="0.25">
      <c r="Q839" s="8"/>
      <c r="R839" s="9"/>
      <c r="T839" s="1"/>
      <c r="AA839"/>
      <c r="AB839"/>
      <c r="AC839"/>
      <c r="AD839"/>
      <c r="AF839" s="20"/>
    </row>
    <row r="840" spans="17:32" x14ac:dyDescent="0.25">
      <c r="Q840" s="8"/>
      <c r="R840" s="9"/>
      <c r="T840" s="1"/>
      <c r="AA840"/>
      <c r="AB840"/>
      <c r="AC840"/>
      <c r="AD840"/>
      <c r="AF840" s="20"/>
    </row>
    <row r="841" spans="17:32" x14ac:dyDescent="0.25">
      <c r="Q841" s="8"/>
      <c r="R841" s="9"/>
      <c r="T841" s="1"/>
      <c r="AA841"/>
      <c r="AB841"/>
      <c r="AC841"/>
      <c r="AD841"/>
      <c r="AF841" s="20"/>
    </row>
    <row r="842" spans="17:32" x14ac:dyDescent="0.25">
      <c r="Q842" s="8"/>
      <c r="R842" s="9"/>
      <c r="T842" s="1"/>
      <c r="AA842"/>
      <c r="AB842"/>
      <c r="AC842"/>
      <c r="AD842"/>
      <c r="AF842" s="20"/>
    </row>
    <row r="843" spans="17:32" x14ac:dyDescent="0.25">
      <c r="Q843" s="8"/>
      <c r="R843" s="9"/>
      <c r="T843" s="1"/>
      <c r="AA843"/>
      <c r="AB843"/>
      <c r="AC843"/>
      <c r="AD843"/>
      <c r="AF843" s="20"/>
    </row>
    <row r="844" spans="17:32" x14ac:dyDescent="0.25">
      <c r="Q844" s="8"/>
      <c r="R844" s="9"/>
      <c r="T844" s="1"/>
      <c r="AA844"/>
      <c r="AB844"/>
      <c r="AC844"/>
      <c r="AD844"/>
      <c r="AF844" s="20"/>
    </row>
    <row r="845" spans="17:32" x14ac:dyDescent="0.25">
      <c r="Q845" s="8"/>
      <c r="R845" s="9"/>
      <c r="T845" s="1"/>
      <c r="AA845"/>
      <c r="AB845"/>
      <c r="AC845"/>
      <c r="AD845"/>
      <c r="AF845" s="20"/>
    </row>
    <row r="846" spans="17:32" x14ac:dyDescent="0.25">
      <c r="Q846" s="8"/>
      <c r="R846" s="9"/>
      <c r="T846" s="1"/>
      <c r="AA846"/>
      <c r="AB846"/>
      <c r="AC846"/>
      <c r="AD846"/>
      <c r="AF846" s="20"/>
    </row>
    <row r="847" spans="17:32" x14ac:dyDescent="0.25">
      <c r="Q847" s="8"/>
      <c r="R847" s="9"/>
      <c r="T847" s="1"/>
      <c r="AA847"/>
      <c r="AB847"/>
      <c r="AC847"/>
      <c r="AD847"/>
      <c r="AF847" s="20"/>
    </row>
    <row r="848" spans="17:32" x14ac:dyDescent="0.25">
      <c r="Q848" s="8"/>
      <c r="R848" s="9"/>
      <c r="T848" s="1"/>
      <c r="AA848"/>
      <c r="AB848"/>
      <c r="AC848"/>
      <c r="AD848"/>
      <c r="AF848" s="20"/>
    </row>
    <row r="849" spans="17:32" x14ac:dyDescent="0.25">
      <c r="Q849" s="8"/>
      <c r="R849" s="9"/>
      <c r="T849" s="1"/>
      <c r="AA849"/>
      <c r="AB849"/>
      <c r="AC849"/>
      <c r="AD849"/>
      <c r="AF849" s="20"/>
    </row>
    <row r="850" spans="17:32" x14ac:dyDescent="0.25">
      <c r="Q850" s="8"/>
      <c r="R850" s="9"/>
      <c r="T850" s="1"/>
      <c r="AA850"/>
      <c r="AB850"/>
      <c r="AC850"/>
      <c r="AD850"/>
      <c r="AF850" s="20"/>
    </row>
    <row r="851" spans="17:32" x14ac:dyDescent="0.25">
      <c r="Q851" s="8"/>
      <c r="R851" s="9"/>
      <c r="T851" s="1"/>
      <c r="AA851"/>
      <c r="AB851"/>
      <c r="AC851"/>
      <c r="AD851"/>
      <c r="AF851" s="20"/>
    </row>
    <row r="852" spans="17:32" x14ac:dyDescent="0.25">
      <c r="Q852" s="8"/>
      <c r="R852" s="9"/>
      <c r="T852" s="1"/>
      <c r="AA852"/>
      <c r="AB852"/>
      <c r="AC852"/>
      <c r="AD852"/>
      <c r="AF852" s="20"/>
    </row>
    <row r="853" spans="17:32" x14ac:dyDescent="0.25">
      <c r="Q853" s="8"/>
      <c r="R853" s="9"/>
      <c r="T853" s="1"/>
      <c r="AA853"/>
      <c r="AB853"/>
      <c r="AC853"/>
      <c r="AD853"/>
      <c r="AF853" s="20"/>
    </row>
    <row r="854" spans="17:32" x14ac:dyDescent="0.25">
      <c r="Q854" s="8"/>
      <c r="R854" s="9"/>
      <c r="T854" s="1"/>
      <c r="AA854"/>
      <c r="AB854"/>
      <c r="AC854"/>
      <c r="AD854"/>
      <c r="AF854" s="20"/>
    </row>
    <row r="855" spans="17:32" x14ac:dyDescent="0.25">
      <c r="Q855" s="8"/>
      <c r="R855" s="9"/>
      <c r="T855" s="1"/>
      <c r="AA855"/>
      <c r="AB855"/>
      <c r="AC855"/>
      <c r="AD855"/>
      <c r="AF855" s="20"/>
    </row>
    <row r="856" spans="17:32" x14ac:dyDescent="0.25">
      <c r="Q856" s="8"/>
      <c r="R856" s="9"/>
      <c r="T856" s="1"/>
      <c r="AA856"/>
      <c r="AB856"/>
      <c r="AC856"/>
      <c r="AD856"/>
      <c r="AF856" s="20"/>
    </row>
    <row r="857" spans="17:32" x14ac:dyDescent="0.25">
      <c r="Q857" s="8"/>
      <c r="R857" s="9"/>
      <c r="T857" s="1"/>
      <c r="AA857"/>
      <c r="AB857"/>
      <c r="AC857"/>
      <c r="AD857"/>
      <c r="AF857" s="20"/>
    </row>
    <row r="858" spans="17:32" x14ac:dyDescent="0.25">
      <c r="Q858" s="8"/>
      <c r="R858" s="9"/>
      <c r="T858" s="1"/>
      <c r="AA858"/>
      <c r="AB858"/>
      <c r="AC858"/>
      <c r="AD858"/>
      <c r="AF858" s="20"/>
    </row>
    <row r="859" spans="17:32" x14ac:dyDescent="0.25">
      <c r="Q859" s="8"/>
      <c r="R859" s="9"/>
      <c r="T859" s="1"/>
      <c r="AA859"/>
      <c r="AB859"/>
      <c r="AC859"/>
      <c r="AD859"/>
      <c r="AF859" s="20"/>
    </row>
    <row r="860" spans="17:32" x14ac:dyDescent="0.25">
      <c r="Q860" s="8"/>
      <c r="R860" s="9"/>
      <c r="T860" s="1"/>
      <c r="AA860"/>
      <c r="AB860"/>
      <c r="AC860"/>
      <c r="AD860"/>
      <c r="AF860" s="20"/>
    </row>
    <row r="861" spans="17:32" x14ac:dyDescent="0.25">
      <c r="Q861" s="8"/>
      <c r="R861" s="9"/>
      <c r="T861" s="1"/>
      <c r="AA861"/>
      <c r="AB861"/>
      <c r="AC861"/>
      <c r="AD861"/>
      <c r="AF861" s="20"/>
    </row>
    <row r="862" spans="17:32" x14ac:dyDescent="0.25">
      <c r="Q862" s="8"/>
      <c r="R862" s="9"/>
      <c r="T862" s="1"/>
      <c r="AA862"/>
      <c r="AB862"/>
      <c r="AC862"/>
      <c r="AD862"/>
      <c r="AF862" s="20"/>
    </row>
    <row r="863" spans="17:32" x14ac:dyDescent="0.25">
      <c r="Q863" s="8"/>
      <c r="R863" s="9"/>
      <c r="T863" s="1"/>
      <c r="AA863"/>
      <c r="AB863"/>
      <c r="AC863"/>
      <c r="AD863"/>
      <c r="AF863" s="20"/>
    </row>
    <row r="864" spans="17:32" x14ac:dyDescent="0.25">
      <c r="Q864" s="8"/>
      <c r="R864" s="9"/>
      <c r="T864" s="1"/>
      <c r="AA864"/>
      <c r="AB864"/>
      <c r="AC864"/>
      <c r="AD864"/>
      <c r="AF864" s="20"/>
    </row>
    <row r="865" spans="17:32" x14ac:dyDescent="0.25">
      <c r="Q865" s="8"/>
      <c r="R865" s="9"/>
      <c r="T865" s="1"/>
      <c r="AA865"/>
      <c r="AB865"/>
      <c r="AC865"/>
      <c r="AD865"/>
      <c r="AF865" s="20"/>
    </row>
    <row r="866" spans="17:32" x14ac:dyDescent="0.25">
      <c r="Q866" s="8"/>
      <c r="R866" s="9"/>
      <c r="T866" s="1"/>
      <c r="AA866"/>
      <c r="AB866"/>
      <c r="AC866"/>
      <c r="AD866"/>
      <c r="AF866" s="20"/>
    </row>
    <row r="867" spans="17:32" x14ac:dyDescent="0.25">
      <c r="Q867" s="8"/>
      <c r="R867" s="9"/>
      <c r="T867" s="1"/>
      <c r="AA867"/>
      <c r="AB867"/>
      <c r="AC867"/>
      <c r="AD867"/>
      <c r="AF867" s="20"/>
    </row>
    <row r="868" spans="17:32" x14ac:dyDescent="0.25">
      <c r="Q868" s="8"/>
      <c r="R868" s="9"/>
      <c r="T868" s="1"/>
      <c r="AA868"/>
      <c r="AB868"/>
      <c r="AC868"/>
      <c r="AD868"/>
      <c r="AF868" s="20"/>
    </row>
    <row r="869" spans="17:32" x14ac:dyDescent="0.25">
      <c r="Q869" s="8"/>
      <c r="R869" s="9"/>
      <c r="T869" s="1"/>
      <c r="AA869"/>
      <c r="AB869"/>
      <c r="AC869"/>
      <c r="AD869"/>
      <c r="AF869" s="20"/>
    </row>
    <row r="870" spans="17:32" x14ac:dyDescent="0.25">
      <c r="Q870" s="8"/>
      <c r="R870" s="9"/>
      <c r="T870" s="1"/>
      <c r="AA870"/>
      <c r="AB870"/>
      <c r="AC870"/>
      <c r="AD870"/>
      <c r="AF870" s="20"/>
    </row>
    <row r="871" spans="17:32" x14ac:dyDescent="0.25">
      <c r="Q871" s="8"/>
      <c r="R871" s="9"/>
      <c r="T871" s="1"/>
      <c r="AA871"/>
      <c r="AB871"/>
      <c r="AC871"/>
      <c r="AD871"/>
      <c r="AF871" s="20"/>
    </row>
    <row r="872" spans="17:32" x14ac:dyDescent="0.25">
      <c r="Q872" s="8"/>
      <c r="R872" s="9"/>
      <c r="T872" s="1"/>
      <c r="AA872"/>
      <c r="AB872"/>
      <c r="AC872"/>
      <c r="AD872"/>
      <c r="AF872" s="20"/>
    </row>
    <row r="873" spans="17:32" x14ac:dyDescent="0.25">
      <c r="Q873" s="8"/>
      <c r="R873" s="9"/>
      <c r="T873" s="1"/>
      <c r="AA873"/>
      <c r="AB873"/>
      <c r="AC873"/>
      <c r="AD873"/>
      <c r="AF873" s="20"/>
    </row>
    <row r="874" spans="17:32" x14ac:dyDescent="0.25">
      <c r="Q874" s="8"/>
      <c r="R874" s="9"/>
      <c r="T874" s="1"/>
      <c r="AA874"/>
      <c r="AB874"/>
      <c r="AC874"/>
      <c r="AD874"/>
      <c r="AF874" s="20"/>
    </row>
    <row r="875" spans="17:32" x14ac:dyDescent="0.25">
      <c r="Q875" s="8"/>
      <c r="R875" s="9"/>
      <c r="T875" s="1"/>
      <c r="AA875"/>
      <c r="AB875"/>
      <c r="AC875"/>
      <c r="AD875"/>
      <c r="AF875" s="20"/>
    </row>
    <row r="876" spans="17:32" x14ac:dyDescent="0.25">
      <c r="Q876" s="8"/>
      <c r="R876" s="9"/>
      <c r="T876" s="1"/>
      <c r="AA876"/>
      <c r="AB876"/>
      <c r="AC876"/>
      <c r="AD876"/>
      <c r="AF876" s="20"/>
    </row>
    <row r="877" spans="17:32" x14ac:dyDescent="0.25">
      <c r="Q877" s="8"/>
      <c r="R877" s="9"/>
      <c r="T877" s="1"/>
      <c r="AA877"/>
      <c r="AB877"/>
      <c r="AC877"/>
      <c r="AD877"/>
      <c r="AF877" s="20"/>
    </row>
    <row r="878" spans="17:32" x14ac:dyDescent="0.25">
      <c r="Q878" s="8"/>
      <c r="R878" s="9"/>
      <c r="T878" s="1"/>
      <c r="AA878"/>
      <c r="AB878"/>
      <c r="AC878"/>
      <c r="AD878"/>
      <c r="AF878" s="20"/>
    </row>
    <row r="879" spans="17:32" x14ac:dyDescent="0.25">
      <c r="Q879" s="8"/>
      <c r="R879" s="9"/>
      <c r="T879" s="1"/>
      <c r="AA879"/>
      <c r="AB879"/>
      <c r="AC879"/>
      <c r="AD879"/>
      <c r="AF879" s="20"/>
    </row>
    <row r="880" spans="17:32" x14ac:dyDescent="0.25">
      <c r="Q880" s="8"/>
      <c r="R880" s="9"/>
      <c r="T880" s="1"/>
      <c r="AA880"/>
      <c r="AB880"/>
      <c r="AC880"/>
      <c r="AD880"/>
      <c r="AF880" s="20"/>
    </row>
    <row r="881" spans="17:32" x14ac:dyDescent="0.25">
      <c r="Q881" s="8"/>
      <c r="R881" s="9"/>
      <c r="T881" s="1"/>
      <c r="AA881"/>
      <c r="AB881"/>
      <c r="AC881"/>
      <c r="AD881"/>
      <c r="AF881" s="20"/>
    </row>
    <row r="882" spans="17:32" x14ac:dyDescent="0.25">
      <c r="Q882" s="8"/>
      <c r="R882" s="9"/>
      <c r="T882" s="1"/>
      <c r="AA882"/>
      <c r="AB882"/>
      <c r="AC882"/>
      <c r="AD882"/>
      <c r="AF882" s="20"/>
    </row>
    <row r="883" spans="17:32" x14ac:dyDescent="0.25">
      <c r="Q883" s="8"/>
      <c r="R883" s="9"/>
      <c r="T883" s="1"/>
      <c r="AA883"/>
      <c r="AB883"/>
      <c r="AC883"/>
      <c r="AD883"/>
      <c r="AF883" s="20"/>
    </row>
    <row r="884" spans="17:32" x14ac:dyDescent="0.25">
      <c r="Q884" s="8"/>
      <c r="R884" s="9"/>
      <c r="T884" s="1"/>
      <c r="AA884"/>
      <c r="AB884"/>
      <c r="AC884"/>
      <c r="AD884"/>
      <c r="AF884" s="20"/>
    </row>
    <row r="885" spans="17:32" x14ac:dyDescent="0.25">
      <c r="Q885" s="8"/>
      <c r="R885" s="9"/>
      <c r="T885" s="1"/>
      <c r="AA885"/>
      <c r="AB885"/>
      <c r="AC885"/>
      <c r="AD885"/>
      <c r="AF885" s="20"/>
    </row>
    <row r="886" spans="17:32" x14ac:dyDescent="0.25">
      <c r="Q886" s="8"/>
      <c r="R886" s="9"/>
      <c r="T886" s="1"/>
      <c r="AA886"/>
      <c r="AB886"/>
      <c r="AC886"/>
      <c r="AD886"/>
      <c r="AF886" s="20"/>
    </row>
    <row r="887" spans="17:32" x14ac:dyDescent="0.25">
      <c r="Q887" s="8"/>
      <c r="R887" s="9"/>
      <c r="T887" s="1"/>
      <c r="AA887"/>
      <c r="AB887"/>
      <c r="AC887"/>
      <c r="AD887"/>
      <c r="AF887" s="20"/>
    </row>
    <row r="888" spans="17:32" x14ac:dyDescent="0.25">
      <c r="Q888" s="8"/>
      <c r="R888" s="9"/>
      <c r="T888" s="1"/>
      <c r="AA888"/>
      <c r="AB888"/>
      <c r="AC888"/>
      <c r="AD888"/>
      <c r="AF888" s="20"/>
    </row>
    <row r="889" spans="17:32" x14ac:dyDescent="0.25">
      <c r="Q889" s="8"/>
      <c r="R889" s="9"/>
      <c r="T889" s="1"/>
      <c r="AA889"/>
      <c r="AB889"/>
      <c r="AC889"/>
      <c r="AD889"/>
      <c r="AF889" s="20"/>
    </row>
    <row r="890" spans="17:32" x14ac:dyDescent="0.25">
      <c r="Q890" s="8"/>
      <c r="R890" s="9"/>
      <c r="T890" s="1"/>
      <c r="AA890"/>
      <c r="AB890"/>
      <c r="AC890"/>
      <c r="AD890"/>
      <c r="AF890" s="20"/>
    </row>
    <row r="891" spans="17:32" x14ac:dyDescent="0.25">
      <c r="Q891" s="8"/>
      <c r="R891" s="9"/>
      <c r="T891" s="1"/>
      <c r="AA891"/>
      <c r="AB891"/>
      <c r="AC891"/>
      <c r="AD891"/>
      <c r="AF891" s="20"/>
    </row>
    <row r="892" spans="17:32" x14ac:dyDescent="0.25">
      <c r="Q892" s="8"/>
      <c r="R892" s="9"/>
      <c r="T892" s="1"/>
      <c r="AA892"/>
      <c r="AB892"/>
      <c r="AC892"/>
      <c r="AD892"/>
      <c r="AF892" s="20"/>
    </row>
    <row r="893" spans="17:32" x14ac:dyDescent="0.25">
      <c r="Q893" s="8"/>
      <c r="R893" s="9"/>
      <c r="T893" s="1"/>
      <c r="AA893"/>
      <c r="AB893"/>
      <c r="AC893"/>
      <c r="AD893"/>
      <c r="AF893" s="20"/>
    </row>
    <row r="894" spans="17:32" x14ac:dyDescent="0.25">
      <c r="Q894" s="8"/>
      <c r="R894" s="9"/>
      <c r="T894" s="1"/>
      <c r="AA894"/>
      <c r="AB894"/>
      <c r="AC894"/>
      <c r="AD894"/>
      <c r="AF894" s="20"/>
    </row>
    <row r="895" spans="17:32" x14ac:dyDescent="0.25">
      <c r="Q895" s="8"/>
      <c r="R895" s="9"/>
      <c r="T895" s="1"/>
      <c r="AA895"/>
      <c r="AB895"/>
      <c r="AC895"/>
      <c r="AD895"/>
      <c r="AF895" s="20"/>
    </row>
    <row r="896" spans="17:32" x14ac:dyDescent="0.25">
      <c r="Q896" s="8"/>
      <c r="R896" s="9"/>
      <c r="T896" s="1"/>
      <c r="AA896"/>
      <c r="AB896"/>
      <c r="AC896"/>
      <c r="AD896"/>
      <c r="AF896" s="20"/>
    </row>
    <row r="897" spans="17:32" x14ac:dyDescent="0.25">
      <c r="Q897" s="8"/>
      <c r="R897" s="9"/>
      <c r="T897" s="1"/>
      <c r="AA897"/>
      <c r="AB897"/>
      <c r="AC897"/>
      <c r="AD897"/>
      <c r="AF897" s="20"/>
    </row>
    <row r="898" spans="17:32" x14ac:dyDescent="0.25">
      <c r="Q898" s="8"/>
      <c r="R898" s="9"/>
      <c r="T898" s="1"/>
      <c r="AA898"/>
      <c r="AB898"/>
      <c r="AC898"/>
      <c r="AD898"/>
      <c r="AF898" s="20"/>
    </row>
    <row r="899" spans="17:32" x14ac:dyDescent="0.25">
      <c r="Q899" s="8"/>
      <c r="R899" s="9"/>
      <c r="T899" s="1"/>
      <c r="AA899"/>
      <c r="AB899"/>
      <c r="AC899"/>
      <c r="AD899"/>
      <c r="AF899" s="20"/>
    </row>
    <row r="900" spans="17:32" x14ac:dyDescent="0.25">
      <c r="Q900" s="8"/>
      <c r="R900" s="9"/>
      <c r="T900" s="1"/>
      <c r="AA900"/>
      <c r="AB900"/>
      <c r="AC900"/>
      <c r="AD900"/>
      <c r="AF900" s="20"/>
    </row>
    <row r="901" spans="17:32" x14ac:dyDescent="0.25">
      <c r="Q901" s="8"/>
      <c r="R901" s="9"/>
      <c r="T901" s="1"/>
      <c r="AA901"/>
      <c r="AB901"/>
      <c r="AC901"/>
      <c r="AD901"/>
      <c r="AF901" s="20"/>
    </row>
    <row r="902" spans="17:32" x14ac:dyDescent="0.25">
      <c r="Q902" s="8"/>
      <c r="R902" s="9"/>
      <c r="T902" s="1"/>
      <c r="AA902"/>
      <c r="AB902"/>
      <c r="AC902"/>
      <c r="AD902"/>
      <c r="AF902" s="20"/>
    </row>
    <row r="903" spans="17:32" x14ac:dyDescent="0.25">
      <c r="Q903" s="8"/>
      <c r="R903" s="9"/>
      <c r="T903" s="1"/>
      <c r="AA903"/>
      <c r="AB903"/>
      <c r="AC903"/>
      <c r="AD903"/>
      <c r="AF903" s="20"/>
    </row>
    <row r="904" spans="17:32" x14ac:dyDescent="0.25">
      <c r="Q904" s="8"/>
      <c r="R904" s="9"/>
      <c r="T904" s="1"/>
      <c r="AA904"/>
      <c r="AB904"/>
      <c r="AC904"/>
      <c r="AD904"/>
      <c r="AF904" s="20"/>
    </row>
    <row r="905" spans="17:32" x14ac:dyDescent="0.25">
      <c r="Q905" s="8"/>
      <c r="R905" s="9"/>
      <c r="T905" s="1"/>
      <c r="AA905"/>
      <c r="AB905"/>
      <c r="AC905"/>
      <c r="AD905"/>
      <c r="AF905" s="20"/>
    </row>
    <row r="906" spans="17:32" x14ac:dyDescent="0.25">
      <c r="Q906" s="8"/>
      <c r="R906" s="9"/>
      <c r="T906" s="1"/>
      <c r="AA906"/>
      <c r="AB906"/>
      <c r="AC906"/>
      <c r="AD906"/>
      <c r="AF906" s="20"/>
    </row>
    <row r="907" spans="17:32" x14ac:dyDescent="0.25">
      <c r="Q907" s="8"/>
      <c r="R907" s="9"/>
      <c r="T907" s="1"/>
      <c r="AA907"/>
      <c r="AB907"/>
      <c r="AC907"/>
      <c r="AD907"/>
      <c r="AF907" s="20"/>
    </row>
    <row r="908" spans="17:32" x14ac:dyDescent="0.25">
      <c r="Q908" s="8"/>
      <c r="R908" s="9"/>
      <c r="T908" s="1"/>
      <c r="AA908"/>
      <c r="AB908"/>
      <c r="AC908"/>
      <c r="AD908"/>
      <c r="AF908" s="20"/>
    </row>
    <row r="909" spans="17:32" x14ac:dyDescent="0.25">
      <c r="Q909" s="8"/>
      <c r="R909" s="9"/>
      <c r="T909" s="1"/>
      <c r="AA909"/>
      <c r="AB909"/>
      <c r="AC909"/>
      <c r="AD909"/>
      <c r="AF909" s="20"/>
    </row>
    <row r="910" spans="17:32" x14ac:dyDescent="0.25">
      <c r="Q910" s="8"/>
      <c r="R910" s="9"/>
      <c r="T910" s="1"/>
      <c r="AA910"/>
      <c r="AB910"/>
      <c r="AC910"/>
      <c r="AD910"/>
      <c r="AF910" s="20"/>
    </row>
    <row r="911" spans="17:32" x14ac:dyDescent="0.25">
      <c r="Q911" s="8"/>
      <c r="R911" s="9"/>
      <c r="T911" s="1"/>
      <c r="AA911"/>
      <c r="AB911"/>
      <c r="AC911"/>
      <c r="AD911"/>
      <c r="AF911" s="20"/>
    </row>
    <row r="912" spans="17:32" x14ac:dyDescent="0.25">
      <c r="Q912" s="8"/>
      <c r="R912" s="9"/>
      <c r="T912" s="1"/>
      <c r="AA912"/>
      <c r="AB912"/>
      <c r="AC912"/>
      <c r="AD912"/>
      <c r="AF912" s="20"/>
    </row>
    <row r="913" spans="17:32" x14ac:dyDescent="0.25">
      <c r="Q913" s="8"/>
      <c r="R913" s="9"/>
      <c r="T913" s="1"/>
      <c r="AA913"/>
      <c r="AB913"/>
      <c r="AC913"/>
      <c r="AD913"/>
      <c r="AF913" s="20"/>
    </row>
    <row r="914" spans="17:32" x14ac:dyDescent="0.25">
      <c r="Q914" s="8"/>
      <c r="R914" s="9"/>
      <c r="T914" s="1"/>
      <c r="AA914"/>
      <c r="AB914"/>
      <c r="AC914"/>
      <c r="AD914"/>
      <c r="AF914" s="20"/>
    </row>
    <row r="915" spans="17:32" x14ac:dyDescent="0.25">
      <c r="Q915" s="8"/>
      <c r="R915" s="9"/>
      <c r="T915" s="1"/>
      <c r="AA915"/>
      <c r="AB915"/>
      <c r="AC915"/>
      <c r="AD915"/>
      <c r="AF915" s="20"/>
    </row>
    <row r="916" spans="17:32" x14ac:dyDescent="0.25">
      <c r="Q916" s="8"/>
      <c r="R916" s="9"/>
      <c r="T916" s="1"/>
      <c r="AA916"/>
      <c r="AB916"/>
      <c r="AC916"/>
      <c r="AD916"/>
      <c r="AF916" s="20"/>
    </row>
    <row r="917" spans="17:32" x14ac:dyDescent="0.25">
      <c r="Q917" s="8"/>
      <c r="R917" s="9"/>
      <c r="T917" s="1"/>
      <c r="AA917"/>
      <c r="AB917"/>
      <c r="AC917"/>
      <c r="AD917"/>
      <c r="AF917" s="20"/>
    </row>
    <row r="918" spans="17:32" x14ac:dyDescent="0.25">
      <c r="Q918" s="8"/>
      <c r="R918" s="9"/>
      <c r="T918" s="1"/>
      <c r="AA918"/>
      <c r="AB918"/>
      <c r="AC918"/>
      <c r="AD918"/>
      <c r="AF918" s="20"/>
    </row>
    <row r="919" spans="17:32" x14ac:dyDescent="0.25">
      <c r="Q919" s="8"/>
      <c r="R919" s="9"/>
      <c r="T919" s="1"/>
      <c r="AA919"/>
      <c r="AB919"/>
      <c r="AC919"/>
      <c r="AD919"/>
      <c r="AF919" s="20"/>
    </row>
    <row r="920" spans="17:32" x14ac:dyDescent="0.25">
      <c r="Q920" s="8"/>
      <c r="R920" s="9"/>
      <c r="T920" s="1"/>
      <c r="AA920"/>
      <c r="AB920"/>
      <c r="AC920"/>
      <c r="AD920"/>
      <c r="AF920" s="20"/>
    </row>
    <row r="921" spans="17:32" x14ac:dyDescent="0.25">
      <c r="Q921" s="8"/>
      <c r="R921" s="9"/>
      <c r="T921" s="1"/>
      <c r="AA921"/>
      <c r="AB921"/>
      <c r="AC921"/>
      <c r="AD921"/>
      <c r="AF921" s="20"/>
    </row>
    <row r="922" spans="17:32" x14ac:dyDescent="0.25">
      <c r="Q922" s="8"/>
      <c r="R922" s="9"/>
      <c r="T922" s="1"/>
      <c r="AA922"/>
      <c r="AB922"/>
      <c r="AC922"/>
      <c r="AD922"/>
      <c r="AF922" s="20"/>
    </row>
    <row r="923" spans="17:32" x14ac:dyDescent="0.25">
      <c r="Q923" s="8"/>
      <c r="R923" s="9"/>
      <c r="T923" s="1"/>
      <c r="AA923"/>
      <c r="AB923"/>
      <c r="AC923"/>
      <c r="AD923"/>
      <c r="AF923" s="20"/>
    </row>
    <row r="924" spans="17:32" x14ac:dyDescent="0.25">
      <c r="Q924" s="8"/>
      <c r="R924" s="9"/>
      <c r="T924" s="1"/>
      <c r="AA924"/>
      <c r="AB924"/>
      <c r="AC924"/>
      <c r="AD924"/>
      <c r="AF924" s="20"/>
    </row>
    <row r="925" spans="17:32" x14ac:dyDescent="0.25">
      <c r="Q925" s="8"/>
      <c r="R925" s="9"/>
      <c r="T925" s="1"/>
      <c r="AA925"/>
      <c r="AB925"/>
      <c r="AC925"/>
      <c r="AD925"/>
      <c r="AF925" s="20"/>
    </row>
    <row r="926" spans="17:32" x14ac:dyDescent="0.25">
      <c r="Q926" s="8"/>
      <c r="R926" s="9"/>
      <c r="T926" s="1"/>
      <c r="AA926"/>
      <c r="AB926"/>
      <c r="AC926"/>
      <c r="AD926"/>
      <c r="AF926" s="20"/>
    </row>
    <row r="927" spans="17:32" x14ac:dyDescent="0.25">
      <c r="Q927" s="8"/>
      <c r="R927" s="9"/>
      <c r="T927" s="1"/>
      <c r="AA927"/>
      <c r="AB927"/>
      <c r="AC927"/>
      <c r="AD927"/>
      <c r="AF927" s="20"/>
    </row>
    <row r="928" spans="17:32" x14ac:dyDescent="0.25">
      <c r="Q928" s="8"/>
      <c r="R928" s="9"/>
      <c r="T928" s="1"/>
      <c r="AA928"/>
      <c r="AB928"/>
      <c r="AC928"/>
      <c r="AD928"/>
      <c r="AF928" s="20"/>
    </row>
    <row r="929" spans="17:32" x14ac:dyDescent="0.25">
      <c r="Q929" s="8"/>
      <c r="R929" s="9"/>
      <c r="T929" s="1"/>
      <c r="AA929"/>
      <c r="AB929"/>
      <c r="AC929"/>
      <c r="AD929"/>
      <c r="AF929" s="20"/>
    </row>
    <row r="930" spans="17:32" x14ac:dyDescent="0.25">
      <c r="Q930" s="8"/>
      <c r="R930" s="9"/>
      <c r="T930" s="1"/>
      <c r="AA930"/>
      <c r="AB930"/>
      <c r="AC930"/>
      <c r="AD930"/>
      <c r="AF930" s="20"/>
    </row>
    <row r="931" spans="17:32" x14ac:dyDescent="0.25">
      <c r="Q931" s="8"/>
      <c r="R931" s="9"/>
      <c r="T931" s="1"/>
      <c r="AA931"/>
      <c r="AB931"/>
      <c r="AC931"/>
      <c r="AD931"/>
      <c r="AF931" s="20"/>
    </row>
    <row r="932" spans="17:32" x14ac:dyDescent="0.25">
      <c r="Q932" s="8"/>
      <c r="R932" s="9"/>
      <c r="T932" s="1"/>
      <c r="AA932"/>
      <c r="AB932"/>
      <c r="AC932"/>
      <c r="AD932"/>
      <c r="AF932" s="20"/>
    </row>
    <row r="933" spans="17:32" x14ac:dyDescent="0.25">
      <c r="Q933" s="8"/>
      <c r="R933" s="9"/>
      <c r="T933" s="1"/>
      <c r="AA933"/>
      <c r="AB933"/>
      <c r="AC933"/>
      <c r="AD933"/>
      <c r="AF933" s="20"/>
    </row>
    <row r="934" spans="17:32" x14ac:dyDescent="0.25">
      <c r="Q934" s="8"/>
      <c r="R934" s="9"/>
      <c r="T934" s="1"/>
      <c r="AA934"/>
      <c r="AB934"/>
      <c r="AC934"/>
      <c r="AD934"/>
      <c r="AF934" s="20"/>
    </row>
    <row r="935" spans="17:32" x14ac:dyDescent="0.25">
      <c r="Q935" s="8"/>
      <c r="R935" s="9"/>
      <c r="T935" s="1"/>
      <c r="AA935"/>
      <c r="AB935"/>
      <c r="AC935"/>
      <c r="AD935"/>
      <c r="AF935" s="20"/>
    </row>
    <row r="936" spans="17:32" x14ac:dyDescent="0.25">
      <c r="Q936" s="8"/>
      <c r="R936" s="9"/>
      <c r="T936" s="1"/>
      <c r="AA936"/>
      <c r="AB936"/>
      <c r="AC936"/>
      <c r="AD936"/>
      <c r="AF936" s="20"/>
    </row>
    <row r="937" spans="17:32" x14ac:dyDescent="0.25">
      <c r="Q937" s="8"/>
      <c r="R937" s="9"/>
      <c r="T937" s="1"/>
      <c r="AA937"/>
      <c r="AB937"/>
      <c r="AC937"/>
      <c r="AD937"/>
      <c r="AF937" s="20"/>
    </row>
    <row r="938" spans="17:32" x14ac:dyDescent="0.25">
      <c r="Q938" s="8"/>
      <c r="R938" s="9"/>
      <c r="T938" s="1"/>
      <c r="AA938"/>
      <c r="AB938"/>
      <c r="AC938"/>
      <c r="AD938"/>
      <c r="AF938" s="20"/>
    </row>
    <row r="939" spans="17:32" x14ac:dyDescent="0.25">
      <c r="Q939" s="8"/>
      <c r="R939" s="9"/>
      <c r="T939" s="1"/>
      <c r="AA939"/>
      <c r="AB939"/>
      <c r="AC939"/>
      <c r="AD939"/>
      <c r="AF939" s="20"/>
    </row>
    <row r="940" spans="17:32" x14ac:dyDescent="0.25">
      <c r="Q940" s="8"/>
      <c r="R940" s="9"/>
      <c r="T940" s="1"/>
      <c r="AA940"/>
      <c r="AB940"/>
      <c r="AC940"/>
      <c r="AD940"/>
      <c r="AF940" s="20"/>
    </row>
    <row r="941" spans="17:32" x14ac:dyDescent="0.25">
      <c r="Q941" s="8"/>
      <c r="R941" s="9"/>
      <c r="T941" s="1"/>
      <c r="AA941"/>
      <c r="AB941"/>
      <c r="AC941"/>
      <c r="AD941"/>
      <c r="AF941" s="20"/>
    </row>
    <row r="942" spans="17:32" x14ac:dyDescent="0.25">
      <c r="Q942" s="8"/>
      <c r="R942" s="9"/>
      <c r="T942" s="1"/>
      <c r="AA942"/>
      <c r="AB942"/>
      <c r="AC942"/>
      <c r="AD942"/>
      <c r="AF942" s="20"/>
    </row>
    <row r="943" spans="17:32" x14ac:dyDescent="0.25">
      <c r="Q943" s="8"/>
      <c r="R943" s="9"/>
      <c r="T943" s="1"/>
      <c r="AA943"/>
      <c r="AB943"/>
      <c r="AC943"/>
      <c r="AD943"/>
      <c r="AF943" s="20"/>
    </row>
    <row r="944" spans="17:32" x14ac:dyDescent="0.25">
      <c r="Q944" s="8"/>
      <c r="R944" s="9"/>
      <c r="T944" s="1"/>
      <c r="AA944"/>
      <c r="AB944"/>
      <c r="AC944"/>
      <c r="AD944"/>
      <c r="AF944" s="20"/>
    </row>
    <row r="945" spans="17:32" x14ac:dyDescent="0.25">
      <c r="Q945" s="8"/>
      <c r="R945" s="9"/>
      <c r="T945" s="1"/>
      <c r="AA945"/>
      <c r="AB945"/>
      <c r="AC945"/>
      <c r="AD945"/>
      <c r="AF945" s="20"/>
    </row>
    <row r="946" spans="17:32" x14ac:dyDescent="0.25">
      <c r="Q946" s="8"/>
      <c r="R946" s="9"/>
      <c r="T946" s="1"/>
      <c r="AA946"/>
      <c r="AB946"/>
      <c r="AC946"/>
      <c r="AD946"/>
      <c r="AF946" s="20"/>
    </row>
    <row r="947" spans="17:32" x14ac:dyDescent="0.25">
      <c r="Q947" s="8"/>
      <c r="R947" s="9"/>
      <c r="T947" s="1"/>
      <c r="AA947"/>
      <c r="AB947"/>
      <c r="AC947"/>
      <c r="AD947"/>
      <c r="AF947" s="20"/>
    </row>
    <row r="948" spans="17:32" x14ac:dyDescent="0.25">
      <c r="Q948" s="8"/>
      <c r="R948" s="9"/>
      <c r="T948" s="1"/>
      <c r="AA948"/>
      <c r="AB948"/>
      <c r="AC948"/>
      <c r="AD948"/>
      <c r="AF948" s="20"/>
    </row>
    <row r="949" spans="17:32" x14ac:dyDescent="0.25">
      <c r="Q949" s="8"/>
      <c r="R949" s="9"/>
      <c r="T949" s="1"/>
      <c r="AA949"/>
      <c r="AB949"/>
      <c r="AC949"/>
      <c r="AD949"/>
      <c r="AF949" s="20"/>
    </row>
    <row r="950" spans="17:32" x14ac:dyDescent="0.25">
      <c r="Q950" s="8"/>
      <c r="R950" s="9"/>
      <c r="T950" s="1"/>
      <c r="AA950"/>
      <c r="AB950"/>
      <c r="AC950"/>
      <c r="AD950"/>
      <c r="AF950" s="20"/>
    </row>
    <row r="951" spans="17:32" x14ac:dyDescent="0.25">
      <c r="Q951" s="8"/>
      <c r="R951" s="9"/>
      <c r="T951" s="1"/>
      <c r="AA951"/>
      <c r="AB951"/>
      <c r="AC951"/>
      <c r="AD951"/>
      <c r="AF951" s="20"/>
    </row>
    <row r="952" spans="17:32" x14ac:dyDescent="0.25">
      <c r="Q952" s="8"/>
      <c r="R952" s="9"/>
      <c r="T952" s="1"/>
      <c r="AA952"/>
      <c r="AB952"/>
      <c r="AC952"/>
      <c r="AD952"/>
      <c r="AF952" s="20"/>
    </row>
    <row r="953" spans="17:32" x14ac:dyDescent="0.25">
      <c r="Q953" s="8"/>
      <c r="R953" s="9"/>
      <c r="T953" s="1"/>
      <c r="AA953"/>
      <c r="AB953"/>
      <c r="AC953"/>
      <c r="AD953"/>
      <c r="AF953" s="20"/>
    </row>
    <row r="954" spans="17:32" x14ac:dyDescent="0.25">
      <c r="Q954" s="8"/>
      <c r="R954" s="9"/>
      <c r="T954" s="1"/>
      <c r="AA954"/>
      <c r="AB954"/>
      <c r="AC954"/>
      <c r="AD954"/>
      <c r="AF954" s="20"/>
    </row>
    <row r="955" spans="17:32" x14ac:dyDescent="0.25">
      <c r="Q955" s="8"/>
      <c r="R955" s="9"/>
      <c r="T955" s="1"/>
      <c r="AA955"/>
      <c r="AB955"/>
      <c r="AC955"/>
      <c r="AD955"/>
      <c r="AF955" s="20"/>
    </row>
    <row r="956" spans="17:32" x14ac:dyDescent="0.25">
      <c r="Q956" s="8"/>
      <c r="R956" s="9"/>
      <c r="T956" s="1"/>
      <c r="AA956"/>
      <c r="AB956"/>
      <c r="AC956"/>
      <c r="AD956"/>
      <c r="AF956" s="20"/>
    </row>
    <row r="957" spans="17:32" x14ac:dyDescent="0.25">
      <c r="Q957" s="8"/>
      <c r="R957" s="9"/>
      <c r="T957" s="1"/>
      <c r="AA957"/>
      <c r="AB957"/>
      <c r="AC957"/>
      <c r="AD957"/>
      <c r="AF957" s="20"/>
    </row>
    <row r="958" spans="17:32" x14ac:dyDescent="0.25">
      <c r="Q958" s="8"/>
      <c r="R958" s="9"/>
      <c r="T958" s="1"/>
      <c r="AA958"/>
      <c r="AB958"/>
      <c r="AC958"/>
      <c r="AD958"/>
      <c r="AF958" s="20"/>
    </row>
    <row r="959" spans="17:32" x14ac:dyDescent="0.25">
      <c r="Q959" s="8"/>
      <c r="R959" s="9"/>
      <c r="T959" s="1"/>
      <c r="AA959"/>
      <c r="AB959"/>
      <c r="AC959"/>
      <c r="AD959"/>
    </row>
    <row r="960" spans="17:32" x14ac:dyDescent="0.25">
      <c r="Q960" s="8"/>
      <c r="R960" s="9"/>
      <c r="T960" s="1"/>
      <c r="AA960"/>
      <c r="AB960"/>
      <c r="AC960"/>
      <c r="AD960"/>
    </row>
    <row r="961" spans="17:30" x14ac:dyDescent="0.25">
      <c r="Q961" s="8"/>
      <c r="R961" s="9"/>
      <c r="T961" s="1"/>
      <c r="AA961"/>
      <c r="AB961"/>
      <c r="AC961"/>
      <c r="AD961"/>
    </row>
    <row r="962" spans="17:30" x14ac:dyDescent="0.25">
      <c r="Q962" s="8"/>
      <c r="R962" s="9"/>
      <c r="T962" s="1"/>
      <c r="AA962"/>
      <c r="AB962"/>
      <c r="AC962"/>
      <c r="AD962"/>
    </row>
    <row r="963" spans="17:30" x14ac:dyDescent="0.25">
      <c r="Q963" s="8"/>
      <c r="R963" s="9"/>
      <c r="T963" s="1"/>
      <c r="AA963"/>
      <c r="AB963"/>
      <c r="AC963"/>
      <c r="AD963"/>
    </row>
    <row r="964" spans="17:30" x14ac:dyDescent="0.25">
      <c r="Q964" s="8"/>
      <c r="R964" s="9"/>
      <c r="T964" s="1"/>
      <c r="AA964"/>
      <c r="AB964"/>
      <c r="AC964"/>
      <c r="AD964"/>
    </row>
    <row r="965" spans="17:30" x14ac:dyDescent="0.25">
      <c r="Q965" s="8"/>
      <c r="R965" s="9"/>
      <c r="T965" s="1"/>
      <c r="AA965"/>
      <c r="AB965"/>
      <c r="AC965"/>
      <c r="AD965"/>
    </row>
    <row r="966" spans="17:30" x14ac:dyDescent="0.25">
      <c r="Q966" s="8"/>
      <c r="R966" s="9"/>
      <c r="T966" s="1"/>
      <c r="AA966"/>
      <c r="AB966"/>
      <c r="AC966"/>
      <c r="AD966"/>
    </row>
    <row r="967" spans="17:30" x14ac:dyDescent="0.25">
      <c r="Q967" s="8"/>
      <c r="R967" s="9"/>
      <c r="T967" s="1"/>
      <c r="AA967"/>
      <c r="AB967"/>
      <c r="AC967"/>
      <c r="AD967"/>
    </row>
    <row r="968" spans="17:30" x14ac:dyDescent="0.25">
      <c r="Q968" s="8"/>
      <c r="R968" s="9"/>
      <c r="T968" s="1"/>
      <c r="AA968"/>
      <c r="AB968"/>
      <c r="AC968"/>
      <c r="AD968"/>
    </row>
    <row r="969" spans="17:30" x14ac:dyDescent="0.25">
      <c r="Q969" s="8"/>
      <c r="R969" s="9"/>
      <c r="T969" s="1"/>
      <c r="AA969"/>
      <c r="AB969"/>
      <c r="AC969"/>
      <c r="AD969"/>
    </row>
    <row r="970" spans="17:30" x14ac:dyDescent="0.25">
      <c r="Q970" s="8"/>
      <c r="R970" s="9"/>
      <c r="T970" s="1"/>
      <c r="AA970"/>
      <c r="AB970"/>
      <c r="AC970"/>
      <c r="AD970"/>
    </row>
    <row r="971" spans="17:30" x14ac:dyDescent="0.25">
      <c r="Q971" s="8"/>
      <c r="R971" s="9"/>
      <c r="T971" s="1"/>
      <c r="AA971"/>
      <c r="AB971"/>
      <c r="AC971"/>
      <c r="AD971"/>
    </row>
    <row r="972" spans="17:30" x14ac:dyDescent="0.25">
      <c r="Q972" s="8"/>
      <c r="R972" s="9"/>
      <c r="T972" s="1"/>
      <c r="AA972"/>
      <c r="AB972"/>
      <c r="AC972"/>
      <c r="AD972"/>
    </row>
    <row r="973" spans="17:30" x14ac:dyDescent="0.25">
      <c r="Q973" s="8"/>
      <c r="R973" s="9"/>
      <c r="T973" s="1"/>
      <c r="AA973"/>
      <c r="AB973"/>
      <c r="AC973"/>
      <c r="AD973"/>
    </row>
    <row r="974" spans="17:30" x14ac:dyDescent="0.25">
      <c r="Q974" s="8"/>
      <c r="R974" s="9"/>
      <c r="T974" s="1"/>
      <c r="AA974"/>
      <c r="AB974"/>
      <c r="AC974"/>
      <c r="AD974"/>
    </row>
    <row r="975" spans="17:30" x14ac:dyDescent="0.25">
      <c r="Q975" s="8"/>
      <c r="R975" s="9"/>
      <c r="T975" s="1"/>
      <c r="AA975"/>
      <c r="AB975"/>
      <c r="AC975"/>
      <c r="AD975"/>
    </row>
    <row r="976" spans="17:30" x14ac:dyDescent="0.25">
      <c r="Q976" s="8"/>
      <c r="R976" s="9"/>
      <c r="T976" s="1"/>
      <c r="AA976"/>
      <c r="AB976"/>
      <c r="AC976"/>
      <c r="AD976"/>
    </row>
    <row r="977" spans="17:31" x14ac:dyDescent="0.25">
      <c r="Q977" s="8"/>
      <c r="R977" s="9"/>
      <c r="T977" s="1"/>
      <c r="AA977"/>
      <c r="AB977"/>
      <c r="AC977"/>
      <c r="AD977"/>
    </row>
    <row r="978" spans="17:31" x14ac:dyDescent="0.25">
      <c r="Q978" s="8"/>
      <c r="R978" s="9"/>
      <c r="T978" s="1"/>
      <c r="AA978"/>
      <c r="AB978"/>
      <c r="AC978"/>
      <c r="AD978"/>
    </row>
    <row r="979" spans="17:31" x14ac:dyDescent="0.25">
      <c r="Q979" s="8"/>
      <c r="R979" s="9"/>
      <c r="T979" s="1"/>
      <c r="AA979"/>
      <c r="AB979"/>
      <c r="AC979"/>
      <c r="AD979"/>
    </row>
    <row r="980" spans="17:31" x14ac:dyDescent="0.25">
      <c r="Q980" s="8"/>
      <c r="R980" s="9"/>
      <c r="T980" s="1"/>
      <c r="AA980"/>
      <c r="AB980"/>
      <c r="AC980"/>
      <c r="AD980"/>
    </row>
    <row r="981" spans="17:31" x14ac:dyDescent="0.25">
      <c r="Q981" s="8"/>
      <c r="R981" s="9"/>
      <c r="T981" s="1"/>
      <c r="AA981"/>
      <c r="AB981"/>
      <c r="AC981"/>
      <c r="AD981"/>
    </row>
    <row r="982" spans="17:31" x14ac:dyDescent="0.25">
      <c r="AB982"/>
      <c r="AC982"/>
      <c r="AD982"/>
      <c r="AE982"/>
    </row>
    <row r="983" spans="17:31" x14ac:dyDescent="0.25">
      <c r="AB983"/>
      <c r="AC983"/>
      <c r="AD983"/>
      <c r="AE983"/>
    </row>
    <row r="984" spans="17:31" x14ac:dyDescent="0.25">
      <c r="AB984"/>
      <c r="AC984"/>
      <c r="AD984"/>
      <c r="AE984"/>
    </row>
    <row r="985" spans="17:31" x14ac:dyDescent="0.25">
      <c r="AB985"/>
      <c r="AC985"/>
      <c r="AD985"/>
      <c r="AE985"/>
    </row>
    <row r="986" spans="17:31" x14ac:dyDescent="0.25">
      <c r="AB986"/>
      <c r="AC986"/>
      <c r="AD986"/>
      <c r="AE986"/>
    </row>
    <row r="987" spans="17:31" x14ac:dyDescent="0.25">
      <c r="AB987"/>
      <c r="AC987"/>
      <c r="AD987"/>
      <c r="AE987"/>
    </row>
    <row r="988" spans="17:31" x14ac:dyDescent="0.25">
      <c r="AB988"/>
      <c r="AC988"/>
      <c r="AD988"/>
      <c r="AE988"/>
    </row>
    <row r="989" spans="17:31" x14ac:dyDescent="0.25">
      <c r="AB989"/>
      <c r="AC989"/>
      <c r="AD989"/>
      <c r="AE989"/>
    </row>
    <row r="990" spans="17:31" x14ac:dyDescent="0.25">
      <c r="AB990"/>
      <c r="AC990"/>
      <c r="AD990"/>
      <c r="AE990"/>
    </row>
    <row r="991" spans="17:31" x14ac:dyDescent="0.25">
      <c r="AB991"/>
      <c r="AC991"/>
      <c r="AD991"/>
      <c r="AE991"/>
    </row>
    <row r="992" spans="17:31" x14ac:dyDescent="0.25">
      <c r="AB992"/>
      <c r="AC992"/>
      <c r="AD992"/>
      <c r="AE992"/>
    </row>
    <row r="993" spans="28:31" x14ac:dyDescent="0.25">
      <c r="AB993"/>
      <c r="AC993"/>
      <c r="AD993"/>
      <c r="AE993"/>
    </row>
    <row r="994" spans="28:31" x14ac:dyDescent="0.25">
      <c r="AB994"/>
      <c r="AC994"/>
      <c r="AD994"/>
      <c r="AE994"/>
    </row>
    <row r="995" spans="28:31" x14ac:dyDescent="0.25">
      <c r="AB995"/>
      <c r="AC995"/>
      <c r="AD995"/>
      <c r="AE995"/>
    </row>
    <row r="996" spans="28:31" x14ac:dyDescent="0.25">
      <c r="AB996"/>
      <c r="AC996"/>
      <c r="AD996"/>
      <c r="AE996"/>
    </row>
    <row r="997" spans="28:31" x14ac:dyDescent="0.25">
      <c r="AB997"/>
      <c r="AC997"/>
      <c r="AD997"/>
      <c r="AE997"/>
    </row>
    <row r="998" spans="28:31" x14ac:dyDescent="0.25">
      <c r="AB998"/>
      <c r="AC998"/>
      <c r="AD998"/>
      <c r="AE998"/>
    </row>
    <row r="999" spans="28:31" x14ac:dyDescent="0.25">
      <c r="AB999"/>
      <c r="AC999"/>
      <c r="AD999"/>
      <c r="AE999"/>
    </row>
    <row r="1000" spans="28:31" x14ac:dyDescent="0.25">
      <c r="AB1000"/>
      <c r="AC1000"/>
      <c r="AD1000"/>
      <c r="AE1000"/>
    </row>
    <row r="1001" spans="28:31" x14ac:dyDescent="0.25">
      <c r="AB1001"/>
      <c r="AC1001"/>
      <c r="AD1001"/>
      <c r="AE1001"/>
    </row>
    <row r="1002" spans="28:31" x14ac:dyDescent="0.25">
      <c r="AB1002"/>
      <c r="AC1002"/>
      <c r="AD1002"/>
      <c r="AE1002"/>
    </row>
    <row r="1003" spans="28:31" x14ac:dyDescent="0.25">
      <c r="AB1003"/>
      <c r="AC1003"/>
      <c r="AD1003"/>
      <c r="AE1003"/>
    </row>
    <row r="1004" spans="28:31" x14ac:dyDescent="0.25">
      <c r="AB1004"/>
      <c r="AC1004"/>
      <c r="AD1004"/>
      <c r="AE1004"/>
    </row>
    <row r="1005" spans="28:31" x14ac:dyDescent="0.25">
      <c r="AB1005"/>
      <c r="AC1005"/>
      <c r="AD1005"/>
      <c r="AE1005"/>
    </row>
    <row r="1006" spans="28:31" x14ac:dyDescent="0.25">
      <c r="AB1006"/>
      <c r="AC1006"/>
      <c r="AD1006"/>
      <c r="AE1006"/>
    </row>
    <row r="1007" spans="28:31" x14ac:dyDescent="0.25">
      <c r="AB1007"/>
      <c r="AC1007"/>
      <c r="AD1007"/>
      <c r="AE1007"/>
    </row>
    <row r="1008" spans="28:31" x14ac:dyDescent="0.25">
      <c r="AB1008"/>
      <c r="AC1008"/>
      <c r="AD1008"/>
      <c r="AE1008"/>
    </row>
    <row r="1009" spans="28:31" x14ac:dyDescent="0.25">
      <c r="AB1009"/>
      <c r="AC1009"/>
      <c r="AD1009"/>
      <c r="AE1009"/>
    </row>
    <row r="1010" spans="28:31" x14ac:dyDescent="0.25">
      <c r="AB1010"/>
      <c r="AC1010"/>
      <c r="AD1010"/>
      <c r="AE1010"/>
    </row>
    <row r="1011" spans="28:31" x14ac:dyDescent="0.25">
      <c r="AB1011"/>
      <c r="AC1011"/>
      <c r="AD1011"/>
      <c r="AE1011"/>
    </row>
    <row r="1012" spans="28:31" x14ac:dyDescent="0.25">
      <c r="AB1012"/>
      <c r="AC1012"/>
      <c r="AD1012"/>
      <c r="AE1012"/>
    </row>
    <row r="1013" spans="28:31" x14ac:dyDescent="0.25">
      <c r="AB1013"/>
      <c r="AC1013"/>
      <c r="AD1013"/>
      <c r="AE1013"/>
    </row>
    <row r="1014" spans="28:31" x14ac:dyDescent="0.25">
      <c r="AB1014"/>
      <c r="AC1014"/>
      <c r="AD1014"/>
      <c r="AE1014"/>
    </row>
    <row r="1015" spans="28:31" x14ac:dyDescent="0.25">
      <c r="AB1015"/>
      <c r="AC1015"/>
      <c r="AD1015"/>
      <c r="AE1015"/>
    </row>
    <row r="1016" spans="28:31" x14ac:dyDescent="0.25">
      <c r="AB1016"/>
      <c r="AC1016"/>
      <c r="AD1016"/>
      <c r="AE1016"/>
    </row>
    <row r="1017" spans="28:31" x14ac:dyDescent="0.25">
      <c r="AB1017"/>
      <c r="AC1017"/>
      <c r="AD1017"/>
      <c r="AE1017"/>
    </row>
    <row r="1018" spans="28:31" x14ac:dyDescent="0.25">
      <c r="AB1018"/>
      <c r="AC1018"/>
      <c r="AD1018"/>
      <c r="AE1018"/>
    </row>
    <row r="1019" spans="28:31" x14ac:dyDescent="0.25">
      <c r="AB1019"/>
      <c r="AC1019"/>
      <c r="AD1019"/>
      <c r="AE1019"/>
    </row>
    <row r="1020" spans="28:31" x14ac:dyDescent="0.25">
      <c r="AB1020"/>
      <c r="AC1020"/>
      <c r="AD1020"/>
      <c r="AE1020"/>
    </row>
    <row r="1021" spans="28:31" x14ac:dyDescent="0.25">
      <c r="AB1021"/>
      <c r="AC1021"/>
      <c r="AD1021"/>
      <c r="AE1021"/>
    </row>
    <row r="1022" spans="28:31" x14ac:dyDescent="0.25">
      <c r="AB1022"/>
      <c r="AC1022"/>
      <c r="AD1022"/>
      <c r="AE1022"/>
    </row>
    <row r="1023" spans="28:31" x14ac:dyDescent="0.25">
      <c r="AB1023"/>
      <c r="AC1023"/>
      <c r="AD1023"/>
      <c r="AE1023"/>
    </row>
    <row r="1024" spans="28:31" x14ac:dyDescent="0.25">
      <c r="AB1024"/>
      <c r="AC1024"/>
      <c r="AD1024"/>
      <c r="AE1024"/>
    </row>
    <row r="1025" spans="28:31" x14ac:dyDescent="0.25">
      <c r="AB1025"/>
      <c r="AC1025"/>
      <c r="AD1025"/>
      <c r="AE1025"/>
    </row>
    <row r="1026" spans="28:31" x14ac:dyDescent="0.25">
      <c r="AB1026"/>
      <c r="AC1026"/>
      <c r="AD1026"/>
      <c r="AE1026"/>
    </row>
    <row r="1027" spans="28:31" x14ac:dyDescent="0.25">
      <c r="AB1027"/>
      <c r="AC1027"/>
      <c r="AD1027"/>
      <c r="AE1027"/>
    </row>
    <row r="1028" spans="28:31" x14ac:dyDescent="0.25">
      <c r="AB1028"/>
      <c r="AC1028"/>
      <c r="AD1028"/>
      <c r="AE1028"/>
    </row>
    <row r="1029" spans="28:31" x14ac:dyDescent="0.25">
      <c r="AB1029"/>
      <c r="AC1029"/>
      <c r="AD1029"/>
      <c r="AE1029"/>
    </row>
    <row r="1030" spans="28:31" x14ac:dyDescent="0.25">
      <c r="AB1030"/>
      <c r="AC1030"/>
      <c r="AD1030"/>
      <c r="AE1030"/>
    </row>
    <row r="1031" spans="28:31" x14ac:dyDescent="0.25">
      <c r="AB1031"/>
      <c r="AC1031"/>
      <c r="AD1031"/>
      <c r="AE1031"/>
    </row>
    <row r="1032" spans="28:31" x14ac:dyDescent="0.25">
      <c r="AB1032"/>
      <c r="AC1032"/>
      <c r="AD1032"/>
      <c r="AE1032"/>
    </row>
    <row r="1033" spans="28:31" x14ac:dyDescent="0.25">
      <c r="AB1033"/>
      <c r="AC1033"/>
      <c r="AD1033"/>
      <c r="AE1033"/>
    </row>
    <row r="1034" spans="28:31" x14ac:dyDescent="0.25">
      <c r="AB1034"/>
      <c r="AC1034"/>
      <c r="AD1034"/>
      <c r="AE1034"/>
    </row>
    <row r="1035" spans="28:31" x14ac:dyDescent="0.25">
      <c r="AB1035"/>
      <c r="AC1035"/>
      <c r="AD1035"/>
      <c r="AE1035"/>
    </row>
    <row r="1036" spans="28:31" x14ac:dyDescent="0.25">
      <c r="AB1036"/>
      <c r="AC1036"/>
      <c r="AD1036"/>
      <c r="AE1036"/>
    </row>
    <row r="1037" spans="28:31" x14ac:dyDescent="0.25">
      <c r="AB1037"/>
      <c r="AC1037"/>
      <c r="AD1037"/>
      <c r="AE1037"/>
    </row>
    <row r="1038" spans="28:31" x14ac:dyDescent="0.25">
      <c r="AB1038"/>
      <c r="AC1038"/>
      <c r="AD1038"/>
      <c r="AE1038"/>
    </row>
    <row r="1039" spans="28:31" x14ac:dyDescent="0.25">
      <c r="AB1039"/>
      <c r="AC1039"/>
      <c r="AD1039"/>
      <c r="AE1039"/>
    </row>
    <row r="1040" spans="28:31" x14ac:dyDescent="0.25">
      <c r="AB1040"/>
      <c r="AC1040"/>
      <c r="AD1040"/>
      <c r="AE1040"/>
    </row>
    <row r="1041" spans="28:31" x14ac:dyDescent="0.25">
      <c r="AB1041"/>
      <c r="AC1041"/>
      <c r="AD1041"/>
      <c r="AE1041"/>
    </row>
    <row r="1042" spans="28:31" x14ac:dyDescent="0.25">
      <c r="AB1042"/>
      <c r="AC1042"/>
      <c r="AD1042"/>
      <c r="AE1042"/>
    </row>
    <row r="1043" spans="28:31" x14ac:dyDescent="0.25">
      <c r="AB1043"/>
      <c r="AC1043"/>
      <c r="AD1043"/>
      <c r="AE1043"/>
    </row>
    <row r="1044" spans="28:31" x14ac:dyDescent="0.25">
      <c r="AB1044"/>
      <c r="AC1044"/>
      <c r="AD1044"/>
      <c r="AE1044"/>
    </row>
    <row r="1045" spans="28:31" x14ac:dyDescent="0.25">
      <c r="AB1045"/>
      <c r="AC1045"/>
      <c r="AD1045"/>
      <c r="AE1045"/>
    </row>
    <row r="1046" spans="28:31" x14ac:dyDescent="0.25">
      <c r="AB1046"/>
      <c r="AC1046"/>
      <c r="AD1046"/>
      <c r="AE1046"/>
    </row>
    <row r="1047" spans="28:31" x14ac:dyDescent="0.25">
      <c r="AB1047"/>
      <c r="AC1047"/>
      <c r="AD1047"/>
      <c r="AE1047"/>
    </row>
    <row r="1048" spans="28:31" x14ac:dyDescent="0.25">
      <c r="AB1048"/>
      <c r="AC1048"/>
      <c r="AD1048"/>
      <c r="AE1048"/>
    </row>
    <row r="1049" spans="28:31" x14ac:dyDescent="0.25">
      <c r="AB1049"/>
      <c r="AC1049"/>
      <c r="AD1049"/>
      <c r="AE1049"/>
    </row>
    <row r="1050" spans="28:31" x14ac:dyDescent="0.25">
      <c r="AB1050"/>
      <c r="AC1050"/>
      <c r="AD1050"/>
      <c r="AE1050"/>
    </row>
    <row r="1051" spans="28:31" x14ac:dyDescent="0.25">
      <c r="AB1051"/>
      <c r="AC1051"/>
      <c r="AD1051"/>
      <c r="AE1051"/>
    </row>
    <row r="1052" spans="28:31" x14ac:dyDescent="0.25">
      <c r="AB1052"/>
      <c r="AC1052"/>
      <c r="AD1052"/>
      <c r="AE1052"/>
    </row>
    <row r="1053" spans="28:31" x14ac:dyDescent="0.25">
      <c r="AB1053"/>
      <c r="AC1053"/>
      <c r="AD1053"/>
      <c r="AE1053"/>
    </row>
    <row r="1054" spans="28:31" x14ac:dyDescent="0.25">
      <c r="AB1054"/>
      <c r="AC1054"/>
      <c r="AD1054"/>
      <c r="AE1054"/>
    </row>
    <row r="1055" spans="28:31" x14ac:dyDescent="0.25">
      <c r="AB1055"/>
      <c r="AC1055"/>
      <c r="AD1055"/>
      <c r="AE1055"/>
    </row>
    <row r="1056" spans="28:31" x14ac:dyDescent="0.25">
      <c r="AB1056"/>
      <c r="AC1056"/>
      <c r="AD1056"/>
      <c r="AE1056"/>
    </row>
    <row r="1057" spans="19:31" x14ac:dyDescent="0.25">
      <c r="AB1057"/>
      <c r="AC1057"/>
      <c r="AD1057"/>
      <c r="AE1057"/>
    </row>
    <row r="1058" spans="19:31" x14ac:dyDescent="0.25">
      <c r="AB1058"/>
      <c r="AC1058"/>
      <c r="AD1058"/>
      <c r="AE1058"/>
    </row>
    <row r="1059" spans="19:31" x14ac:dyDescent="0.25">
      <c r="AB1059"/>
      <c r="AC1059"/>
      <c r="AD1059"/>
      <c r="AE1059"/>
    </row>
    <row r="1060" spans="19:31" x14ac:dyDescent="0.25">
      <c r="AB1060"/>
      <c r="AC1060"/>
      <c r="AD1060"/>
      <c r="AE1060"/>
    </row>
    <row r="1061" spans="19:31" x14ac:dyDescent="0.25">
      <c r="AB1061"/>
      <c r="AC1061"/>
      <c r="AD1061"/>
      <c r="AE1061"/>
    </row>
    <row r="1062" spans="19:31" x14ac:dyDescent="0.25">
      <c r="AB1062"/>
      <c r="AC1062"/>
      <c r="AD1062"/>
      <c r="AE1062"/>
    </row>
    <row r="1063" spans="19:31" x14ac:dyDescent="0.25">
      <c r="AB1063"/>
      <c r="AC1063"/>
      <c r="AD1063"/>
      <c r="AE1063"/>
    </row>
    <row r="1064" spans="19:31" x14ac:dyDescent="0.25">
      <c r="AB1064"/>
      <c r="AC1064"/>
      <c r="AD1064"/>
      <c r="AE1064"/>
    </row>
    <row r="1065" spans="19:31" x14ac:dyDescent="0.25">
      <c r="S1065"/>
      <c r="T1065"/>
      <c r="U1065"/>
      <c r="V1065"/>
      <c r="W1065"/>
      <c r="X1065"/>
      <c r="Y1065"/>
      <c r="AB1065"/>
      <c r="AC1065"/>
      <c r="AD1065"/>
      <c r="AE1065"/>
    </row>
    <row r="1066" spans="19:31" x14ac:dyDescent="0.25">
      <c r="S1066"/>
      <c r="T1066"/>
      <c r="U1066"/>
      <c r="V1066"/>
      <c r="W1066"/>
      <c r="X1066"/>
      <c r="Y1066"/>
      <c r="AB1066"/>
      <c r="AC1066"/>
      <c r="AD1066"/>
      <c r="AE1066"/>
    </row>
    <row r="1067" spans="19:31" x14ac:dyDescent="0.25">
      <c r="S1067"/>
      <c r="T1067"/>
      <c r="U1067"/>
      <c r="V1067"/>
      <c r="W1067"/>
      <c r="X1067"/>
      <c r="Y1067"/>
      <c r="AB1067"/>
      <c r="AC1067"/>
      <c r="AD1067"/>
      <c r="AE1067"/>
    </row>
    <row r="1068" spans="19:31" x14ac:dyDescent="0.25">
      <c r="S1068"/>
      <c r="T1068"/>
      <c r="U1068"/>
      <c r="V1068"/>
      <c r="W1068"/>
      <c r="X1068"/>
      <c r="Y1068"/>
      <c r="AB1068"/>
      <c r="AC1068"/>
      <c r="AD1068"/>
      <c r="AE1068"/>
    </row>
    <row r="1069" spans="19:31" x14ac:dyDescent="0.25">
      <c r="S1069"/>
      <c r="T1069"/>
      <c r="U1069"/>
      <c r="V1069"/>
      <c r="W1069"/>
      <c r="X1069"/>
      <c r="Y1069"/>
      <c r="AB1069"/>
      <c r="AC1069"/>
      <c r="AD1069"/>
      <c r="AE1069"/>
    </row>
    <row r="1070" spans="19:31" x14ac:dyDescent="0.25">
      <c r="S1070"/>
      <c r="T1070"/>
      <c r="U1070"/>
      <c r="V1070"/>
      <c r="W1070"/>
      <c r="X1070"/>
      <c r="Y1070"/>
      <c r="AB1070"/>
      <c r="AC1070"/>
      <c r="AD1070"/>
      <c r="AE1070"/>
    </row>
    <row r="1071" spans="19:31" x14ac:dyDescent="0.25">
      <c r="S1071"/>
      <c r="T1071"/>
      <c r="U1071"/>
      <c r="V1071"/>
      <c r="W1071"/>
      <c r="X1071"/>
      <c r="Y1071"/>
      <c r="AB1071"/>
      <c r="AC1071"/>
      <c r="AD1071"/>
      <c r="AE1071"/>
    </row>
    <row r="1072" spans="19:31" x14ac:dyDescent="0.25">
      <c r="S1072"/>
      <c r="T1072"/>
      <c r="U1072"/>
      <c r="V1072"/>
      <c r="W1072"/>
      <c r="X1072"/>
      <c r="Y1072"/>
      <c r="AB1072"/>
      <c r="AC1072"/>
      <c r="AD1072"/>
      <c r="AE1072"/>
    </row>
    <row r="1073" spans="19:31" x14ac:dyDescent="0.25">
      <c r="S1073"/>
      <c r="T1073"/>
      <c r="U1073"/>
      <c r="V1073"/>
      <c r="W1073"/>
      <c r="X1073"/>
      <c r="Y1073"/>
      <c r="AB1073"/>
      <c r="AC1073"/>
      <c r="AD1073"/>
      <c r="AE1073"/>
    </row>
    <row r="1074" spans="19:31" x14ac:dyDescent="0.25">
      <c r="S1074"/>
      <c r="T1074"/>
      <c r="U1074"/>
      <c r="V1074"/>
      <c r="W1074"/>
      <c r="X1074"/>
      <c r="Y1074"/>
      <c r="AB1074"/>
      <c r="AC1074"/>
      <c r="AD1074"/>
      <c r="AE1074"/>
    </row>
    <row r="1075" spans="19:31" x14ac:dyDescent="0.25">
      <c r="S1075"/>
      <c r="T1075"/>
      <c r="U1075"/>
      <c r="V1075"/>
      <c r="W1075"/>
      <c r="X1075"/>
      <c r="Y1075"/>
      <c r="AB1075"/>
      <c r="AC1075"/>
      <c r="AD1075"/>
      <c r="AE1075"/>
    </row>
    <row r="1076" spans="19:31" x14ac:dyDescent="0.25">
      <c r="S1076"/>
      <c r="T1076"/>
      <c r="U1076"/>
      <c r="V1076"/>
      <c r="W1076"/>
      <c r="X1076"/>
      <c r="Y1076"/>
      <c r="AB1076"/>
      <c r="AC1076"/>
      <c r="AD1076"/>
      <c r="AE1076"/>
    </row>
    <row r="1077" spans="19:31" x14ac:dyDescent="0.25">
      <c r="S1077"/>
      <c r="T1077"/>
      <c r="U1077"/>
      <c r="V1077"/>
      <c r="W1077"/>
      <c r="X1077"/>
      <c r="Y1077"/>
      <c r="AB1077"/>
      <c r="AC1077"/>
      <c r="AD1077"/>
      <c r="AE1077"/>
    </row>
    <row r="1078" spans="19:31" x14ac:dyDescent="0.25">
      <c r="S1078"/>
      <c r="T1078"/>
      <c r="U1078"/>
      <c r="V1078"/>
      <c r="W1078"/>
      <c r="X1078"/>
      <c r="Y1078"/>
      <c r="AB1078"/>
      <c r="AC1078"/>
      <c r="AD1078"/>
      <c r="AE1078"/>
    </row>
    <row r="1079" spans="19:31" x14ac:dyDescent="0.25">
      <c r="S1079"/>
      <c r="T1079"/>
      <c r="U1079"/>
      <c r="V1079"/>
      <c r="W1079"/>
      <c r="X1079"/>
      <c r="Y1079"/>
      <c r="AB1079"/>
      <c r="AC1079"/>
      <c r="AD1079"/>
      <c r="AE1079"/>
    </row>
    <row r="1080" spans="19:31" x14ac:dyDescent="0.25">
      <c r="S1080"/>
      <c r="T1080"/>
      <c r="U1080"/>
      <c r="V1080"/>
      <c r="W1080"/>
      <c r="X1080"/>
      <c r="Y1080"/>
      <c r="AB1080"/>
      <c r="AC1080"/>
      <c r="AD1080"/>
      <c r="AE1080"/>
    </row>
    <row r="1081" spans="19:31" x14ac:dyDescent="0.25">
      <c r="S1081"/>
      <c r="T1081"/>
      <c r="U1081"/>
      <c r="V1081"/>
      <c r="W1081"/>
      <c r="X1081"/>
      <c r="Y1081"/>
      <c r="AB1081"/>
      <c r="AC1081"/>
      <c r="AD1081"/>
      <c r="AE1081"/>
    </row>
    <row r="1082" spans="19:31" x14ac:dyDescent="0.25">
      <c r="S1082"/>
      <c r="T1082"/>
      <c r="U1082"/>
      <c r="V1082"/>
      <c r="W1082"/>
      <c r="X1082"/>
      <c r="Y1082"/>
      <c r="AB1082"/>
      <c r="AC1082"/>
      <c r="AD1082"/>
      <c r="AE1082"/>
    </row>
    <row r="1083" spans="19:31" x14ac:dyDescent="0.25">
      <c r="S1083"/>
      <c r="T1083"/>
      <c r="U1083"/>
      <c r="V1083"/>
      <c r="W1083"/>
      <c r="X1083"/>
      <c r="Y1083"/>
      <c r="AB1083"/>
      <c r="AC1083"/>
      <c r="AD1083"/>
      <c r="AE1083"/>
    </row>
    <row r="1084" spans="19:31" x14ac:dyDescent="0.25">
      <c r="S1084"/>
      <c r="T1084"/>
      <c r="U1084"/>
      <c r="V1084"/>
      <c r="W1084"/>
      <c r="X1084"/>
      <c r="Y1084"/>
      <c r="AB1084"/>
      <c r="AC1084"/>
      <c r="AD1084"/>
      <c r="AE1084"/>
    </row>
    <row r="1085" spans="19:31" x14ac:dyDescent="0.25">
      <c r="S1085"/>
      <c r="T1085"/>
      <c r="U1085"/>
      <c r="V1085"/>
      <c r="W1085"/>
      <c r="X1085"/>
      <c r="Y1085"/>
      <c r="AB1085"/>
      <c r="AC1085"/>
      <c r="AD1085"/>
      <c r="AE1085"/>
    </row>
    <row r="1086" spans="19:31" x14ac:dyDescent="0.25">
      <c r="S1086"/>
      <c r="T1086"/>
      <c r="U1086"/>
      <c r="V1086"/>
      <c r="W1086"/>
      <c r="X1086"/>
      <c r="Y1086"/>
      <c r="AB1086"/>
      <c r="AC1086"/>
      <c r="AD1086"/>
      <c r="AE1086"/>
    </row>
    <row r="1087" spans="19:31" x14ac:dyDescent="0.25">
      <c r="S1087"/>
      <c r="T1087"/>
      <c r="U1087"/>
      <c r="V1087"/>
      <c r="W1087"/>
      <c r="X1087"/>
      <c r="Y1087"/>
      <c r="AB1087"/>
      <c r="AC1087"/>
      <c r="AD1087"/>
      <c r="AE1087"/>
    </row>
    <row r="1088" spans="19:31" x14ac:dyDescent="0.25">
      <c r="S1088"/>
      <c r="T1088"/>
      <c r="U1088"/>
      <c r="V1088"/>
      <c r="W1088"/>
      <c r="X1088"/>
      <c r="Y1088"/>
      <c r="AB1088"/>
      <c r="AC1088"/>
      <c r="AD1088"/>
      <c r="AE1088"/>
    </row>
    <row r="1089" spans="19:31" x14ac:dyDescent="0.25">
      <c r="S1089"/>
      <c r="T1089"/>
      <c r="U1089"/>
      <c r="V1089"/>
      <c r="W1089"/>
      <c r="X1089"/>
      <c r="Y1089"/>
      <c r="AB1089"/>
      <c r="AC1089"/>
      <c r="AD1089"/>
      <c r="AE1089"/>
    </row>
    <row r="1090" spans="19:31" x14ac:dyDescent="0.25">
      <c r="S1090"/>
      <c r="T1090"/>
      <c r="U1090"/>
      <c r="V1090"/>
      <c r="W1090"/>
      <c r="X1090"/>
      <c r="Y1090"/>
      <c r="AB1090"/>
      <c r="AC1090"/>
      <c r="AD1090"/>
      <c r="AE1090"/>
    </row>
    <row r="1091" spans="19:31" x14ac:dyDescent="0.25">
      <c r="S1091"/>
      <c r="T1091"/>
      <c r="U1091"/>
      <c r="V1091"/>
      <c r="W1091"/>
      <c r="X1091"/>
      <c r="Y1091"/>
      <c r="AB1091"/>
      <c r="AC1091"/>
      <c r="AD1091"/>
      <c r="AE1091"/>
    </row>
    <row r="1092" spans="19:31" x14ac:dyDescent="0.25">
      <c r="S1092"/>
      <c r="T1092"/>
      <c r="U1092"/>
      <c r="V1092"/>
      <c r="W1092"/>
      <c r="X1092"/>
      <c r="Y1092"/>
      <c r="AB1092"/>
      <c r="AC1092"/>
      <c r="AD1092"/>
      <c r="AE1092"/>
    </row>
    <row r="1093" spans="19:31" x14ac:dyDescent="0.25">
      <c r="S1093"/>
      <c r="T1093"/>
      <c r="U1093"/>
      <c r="V1093"/>
      <c r="W1093"/>
      <c r="X1093"/>
      <c r="Y1093"/>
      <c r="AB1093"/>
      <c r="AC1093"/>
      <c r="AD1093"/>
      <c r="AE1093"/>
    </row>
    <row r="1094" spans="19:31" x14ac:dyDescent="0.25">
      <c r="S1094"/>
      <c r="T1094"/>
      <c r="U1094"/>
      <c r="V1094"/>
      <c r="W1094"/>
      <c r="X1094"/>
      <c r="Y1094"/>
      <c r="AB1094"/>
      <c r="AC1094"/>
      <c r="AD1094"/>
      <c r="AE1094"/>
    </row>
    <row r="1095" spans="19:31" x14ac:dyDescent="0.25">
      <c r="S1095"/>
      <c r="T1095"/>
      <c r="U1095"/>
      <c r="V1095"/>
      <c r="W1095"/>
      <c r="X1095"/>
      <c r="Y1095"/>
      <c r="AB1095"/>
      <c r="AC1095"/>
      <c r="AD1095"/>
      <c r="AE1095"/>
    </row>
    <row r="1096" spans="19:31" x14ac:dyDescent="0.25">
      <c r="S1096"/>
      <c r="T1096"/>
      <c r="U1096"/>
      <c r="V1096"/>
      <c r="W1096"/>
      <c r="X1096"/>
      <c r="Y1096"/>
      <c r="AB1096"/>
      <c r="AC1096"/>
      <c r="AD1096"/>
      <c r="AE1096"/>
    </row>
    <row r="1097" spans="19:31" x14ac:dyDescent="0.25">
      <c r="AB1097"/>
      <c r="AC1097"/>
      <c r="AD1097"/>
      <c r="AE1097"/>
    </row>
    <row r="1098" spans="19:31" x14ac:dyDescent="0.25">
      <c r="AB1098"/>
      <c r="AC1098"/>
      <c r="AD1098"/>
      <c r="AE1098"/>
    </row>
    <row r="1099" spans="19:31" x14ac:dyDescent="0.25">
      <c r="AB1099"/>
      <c r="AC1099"/>
      <c r="AD1099"/>
      <c r="AE1099"/>
    </row>
    <row r="1100" spans="19:31" x14ac:dyDescent="0.25">
      <c r="AB1100"/>
      <c r="AC1100"/>
      <c r="AD1100"/>
      <c r="AE1100"/>
    </row>
    <row r="1101" spans="19:31" x14ac:dyDescent="0.25">
      <c r="AB1101"/>
      <c r="AC1101"/>
      <c r="AD1101"/>
      <c r="AE1101"/>
    </row>
    <row r="1102" spans="19:31" x14ac:dyDescent="0.25">
      <c r="AB1102"/>
      <c r="AC1102"/>
      <c r="AD1102"/>
      <c r="AE1102"/>
    </row>
    <row r="1103" spans="19:31" x14ac:dyDescent="0.25">
      <c r="AB1103"/>
      <c r="AC1103"/>
      <c r="AD1103"/>
      <c r="AE1103"/>
    </row>
    <row r="1104" spans="19:31" x14ac:dyDescent="0.25">
      <c r="AB1104"/>
      <c r="AC1104"/>
      <c r="AD1104"/>
      <c r="AE1104"/>
    </row>
    <row r="1105" spans="28:31" x14ac:dyDescent="0.25">
      <c r="AB1105"/>
      <c r="AC1105"/>
      <c r="AD1105"/>
      <c r="AE1105"/>
    </row>
    <row r="1106" spans="28:31" x14ac:dyDescent="0.25">
      <c r="AB1106"/>
      <c r="AC1106"/>
      <c r="AD1106"/>
      <c r="AE1106"/>
    </row>
    <row r="1107" spans="28:31" x14ac:dyDescent="0.25">
      <c r="AB1107"/>
      <c r="AC1107"/>
      <c r="AD1107"/>
      <c r="AE1107"/>
    </row>
    <row r="1108" spans="28:31" x14ac:dyDescent="0.25">
      <c r="AB1108"/>
      <c r="AC1108"/>
      <c r="AD1108"/>
      <c r="AE1108"/>
    </row>
    <row r="1109" spans="28:31" x14ac:dyDescent="0.25">
      <c r="AB1109"/>
      <c r="AC1109"/>
      <c r="AD1109"/>
      <c r="AE1109"/>
    </row>
    <row r="1110" spans="28:31" x14ac:dyDescent="0.25">
      <c r="AB1110"/>
      <c r="AC1110"/>
      <c r="AD1110"/>
      <c r="AE1110"/>
    </row>
    <row r="1111" spans="28:31" x14ac:dyDescent="0.25">
      <c r="AB1111"/>
      <c r="AC1111"/>
      <c r="AD1111"/>
      <c r="AE1111"/>
    </row>
    <row r="1112" spans="28:31" x14ac:dyDescent="0.25">
      <c r="AB1112"/>
      <c r="AC1112"/>
      <c r="AD1112"/>
      <c r="AE1112"/>
    </row>
    <row r="1113" spans="28:31" x14ac:dyDescent="0.25">
      <c r="AB1113"/>
      <c r="AC1113"/>
      <c r="AD1113"/>
      <c r="AE1113"/>
    </row>
    <row r="1114" spans="28:31" x14ac:dyDescent="0.25">
      <c r="AB1114"/>
      <c r="AC1114"/>
      <c r="AD1114"/>
      <c r="AE1114"/>
    </row>
    <row r="1115" spans="28:31" x14ac:dyDescent="0.25">
      <c r="AB1115"/>
      <c r="AC1115"/>
      <c r="AD1115"/>
      <c r="AE1115"/>
    </row>
    <row r="1116" spans="28:31" x14ac:dyDescent="0.25">
      <c r="AB1116"/>
      <c r="AC1116"/>
      <c r="AD1116"/>
      <c r="AE1116"/>
    </row>
    <row r="1117" spans="28:31" x14ac:dyDescent="0.25">
      <c r="AB1117"/>
      <c r="AC1117"/>
      <c r="AD1117"/>
      <c r="AE1117"/>
    </row>
    <row r="1118" spans="28:31" x14ac:dyDescent="0.25">
      <c r="AB1118"/>
      <c r="AC1118"/>
      <c r="AD1118"/>
      <c r="AE1118"/>
    </row>
    <row r="1119" spans="28:31" x14ac:dyDescent="0.25">
      <c r="AB1119"/>
      <c r="AC1119"/>
      <c r="AD1119"/>
      <c r="AE1119"/>
    </row>
    <row r="1120" spans="28:31" x14ac:dyDescent="0.25">
      <c r="AB1120"/>
      <c r="AC1120"/>
      <c r="AD1120"/>
      <c r="AE1120"/>
    </row>
    <row r="1121" spans="28:31" x14ac:dyDescent="0.25">
      <c r="AB1121"/>
      <c r="AC1121"/>
      <c r="AD1121"/>
      <c r="AE1121"/>
    </row>
    <row r="1122" spans="28:31" x14ac:dyDescent="0.25">
      <c r="AB1122"/>
      <c r="AC1122"/>
      <c r="AD1122"/>
      <c r="AE1122"/>
    </row>
    <row r="1123" spans="28:31" x14ac:dyDescent="0.25">
      <c r="AB1123"/>
      <c r="AC1123"/>
      <c r="AD1123"/>
      <c r="AE1123"/>
    </row>
    <row r="1124" spans="28:31" x14ac:dyDescent="0.25">
      <c r="AB1124"/>
      <c r="AC1124"/>
      <c r="AD1124"/>
      <c r="AE1124"/>
    </row>
    <row r="1125" spans="28:31" x14ac:dyDescent="0.25">
      <c r="AB1125"/>
      <c r="AC1125"/>
      <c r="AD1125"/>
      <c r="AE1125"/>
    </row>
    <row r="1126" spans="28:31" x14ac:dyDescent="0.25">
      <c r="AB1126"/>
      <c r="AC1126"/>
      <c r="AD1126"/>
      <c r="AE1126"/>
    </row>
    <row r="1127" spans="28:31" x14ac:dyDescent="0.25">
      <c r="AB1127"/>
      <c r="AC1127"/>
      <c r="AD1127"/>
      <c r="AE1127"/>
    </row>
    <row r="1128" spans="28:31" x14ac:dyDescent="0.25">
      <c r="AB1128"/>
      <c r="AC1128"/>
      <c r="AD1128"/>
      <c r="AE1128"/>
    </row>
    <row r="1129" spans="28:31" x14ac:dyDescent="0.25">
      <c r="AB1129"/>
      <c r="AC1129"/>
      <c r="AD1129"/>
      <c r="AE1129"/>
    </row>
    <row r="1130" spans="28:31" x14ac:dyDescent="0.25">
      <c r="AB1130"/>
      <c r="AC1130"/>
      <c r="AD1130"/>
      <c r="AE1130"/>
    </row>
    <row r="1131" spans="28:31" x14ac:dyDescent="0.25">
      <c r="AB1131"/>
      <c r="AC1131"/>
      <c r="AD1131"/>
      <c r="AE1131"/>
    </row>
    <row r="1132" spans="28:31" x14ac:dyDescent="0.25">
      <c r="AB1132"/>
      <c r="AC1132"/>
      <c r="AD1132"/>
      <c r="AE1132"/>
    </row>
    <row r="1133" spans="28:31" x14ac:dyDescent="0.25">
      <c r="AB1133"/>
      <c r="AC1133"/>
      <c r="AD1133"/>
      <c r="AE1133"/>
    </row>
    <row r="1134" spans="28:31" x14ac:dyDescent="0.25">
      <c r="AB1134"/>
      <c r="AC1134"/>
      <c r="AD1134"/>
      <c r="AE1134"/>
    </row>
    <row r="1135" spans="28:31" x14ac:dyDescent="0.25">
      <c r="AB1135"/>
      <c r="AC1135"/>
      <c r="AD1135"/>
      <c r="AE1135"/>
    </row>
    <row r="1136" spans="28:31" x14ac:dyDescent="0.25">
      <c r="AB1136"/>
      <c r="AC1136"/>
      <c r="AD1136"/>
      <c r="AE1136"/>
    </row>
    <row r="1137" spans="28:31" x14ac:dyDescent="0.25">
      <c r="AB1137"/>
      <c r="AC1137"/>
      <c r="AD1137"/>
      <c r="AE1137"/>
    </row>
    <row r="1138" spans="28:31" x14ac:dyDescent="0.25">
      <c r="AB1138"/>
      <c r="AC1138"/>
      <c r="AD1138"/>
      <c r="AE1138"/>
    </row>
    <row r="1139" spans="28:31" x14ac:dyDescent="0.25">
      <c r="AB1139"/>
      <c r="AC1139"/>
      <c r="AD1139"/>
      <c r="AE1139"/>
    </row>
    <row r="1140" spans="28:31" x14ac:dyDescent="0.25">
      <c r="AB1140"/>
      <c r="AC1140"/>
      <c r="AD1140"/>
      <c r="AE1140"/>
    </row>
    <row r="1141" spans="28:31" x14ac:dyDescent="0.25">
      <c r="AB1141"/>
      <c r="AC1141"/>
      <c r="AD1141"/>
      <c r="AE1141"/>
    </row>
    <row r="1142" spans="28:31" x14ac:dyDescent="0.25">
      <c r="AB1142"/>
      <c r="AC1142"/>
      <c r="AD1142"/>
      <c r="AE1142"/>
    </row>
    <row r="1143" spans="28:31" x14ac:dyDescent="0.25">
      <c r="AB1143"/>
      <c r="AC1143"/>
      <c r="AD1143"/>
      <c r="AE1143"/>
    </row>
    <row r="1144" spans="28:31" x14ac:dyDescent="0.25">
      <c r="AB1144"/>
      <c r="AC1144"/>
      <c r="AD1144"/>
      <c r="AE1144"/>
    </row>
    <row r="1145" spans="28:31" x14ac:dyDescent="0.25">
      <c r="AB1145"/>
      <c r="AC1145"/>
      <c r="AD1145"/>
      <c r="AE1145"/>
    </row>
    <row r="1146" spans="28:31" x14ac:dyDescent="0.25">
      <c r="AB1146"/>
      <c r="AC1146"/>
      <c r="AD1146"/>
      <c r="AE1146"/>
    </row>
    <row r="1147" spans="28:31" x14ac:dyDescent="0.25">
      <c r="AB1147"/>
      <c r="AC1147"/>
      <c r="AD1147"/>
      <c r="AE1147"/>
    </row>
    <row r="1148" spans="28:31" x14ac:dyDescent="0.25">
      <c r="AB1148"/>
      <c r="AC1148"/>
      <c r="AD1148"/>
      <c r="AE1148"/>
    </row>
    <row r="1149" spans="28:31" x14ac:dyDescent="0.25">
      <c r="AB1149"/>
      <c r="AC1149"/>
      <c r="AD1149"/>
      <c r="AE1149"/>
    </row>
    <row r="1150" spans="28:31" x14ac:dyDescent="0.25">
      <c r="AB1150"/>
      <c r="AC1150"/>
      <c r="AD1150"/>
      <c r="AE1150"/>
    </row>
    <row r="1151" spans="28:31" x14ac:dyDescent="0.25">
      <c r="AB1151"/>
      <c r="AC1151"/>
      <c r="AD1151"/>
      <c r="AE1151"/>
    </row>
    <row r="1152" spans="28:31" x14ac:dyDescent="0.25">
      <c r="AB1152"/>
      <c r="AC1152"/>
      <c r="AD1152"/>
      <c r="AE1152"/>
    </row>
    <row r="1153" spans="28:31" x14ac:dyDescent="0.25">
      <c r="AB1153"/>
      <c r="AC1153"/>
      <c r="AD1153"/>
      <c r="AE1153"/>
    </row>
    <row r="1154" spans="28:31" x14ac:dyDescent="0.25">
      <c r="AB1154"/>
      <c r="AC1154"/>
      <c r="AD1154"/>
      <c r="AE1154"/>
    </row>
    <row r="1155" spans="28:31" x14ac:dyDescent="0.25">
      <c r="AB1155"/>
      <c r="AC1155"/>
      <c r="AD1155"/>
      <c r="AE1155"/>
    </row>
    <row r="1156" spans="28:31" x14ac:dyDescent="0.25">
      <c r="AB1156"/>
      <c r="AC1156"/>
      <c r="AD1156"/>
      <c r="AE1156"/>
    </row>
    <row r="1157" spans="28:31" x14ac:dyDescent="0.25">
      <c r="AB1157"/>
      <c r="AC1157"/>
      <c r="AD1157"/>
      <c r="AE1157"/>
    </row>
    <row r="1158" spans="28:31" x14ac:dyDescent="0.25">
      <c r="AB1158"/>
      <c r="AC1158"/>
      <c r="AD1158"/>
      <c r="AE1158"/>
    </row>
    <row r="1159" spans="28:31" x14ac:dyDescent="0.25">
      <c r="AB1159"/>
      <c r="AC1159"/>
      <c r="AD1159"/>
      <c r="AE1159"/>
    </row>
    <row r="1160" spans="28:31" x14ac:dyDescent="0.25">
      <c r="AB1160"/>
      <c r="AC1160"/>
      <c r="AD1160"/>
      <c r="AE1160"/>
    </row>
    <row r="1161" spans="28:31" x14ac:dyDescent="0.25">
      <c r="AB1161"/>
      <c r="AC1161"/>
      <c r="AD1161"/>
      <c r="AE1161"/>
    </row>
    <row r="1162" spans="28:31" x14ac:dyDescent="0.25">
      <c r="AB1162"/>
      <c r="AC1162"/>
      <c r="AD1162"/>
      <c r="AE1162"/>
    </row>
    <row r="1163" spans="28:31" x14ac:dyDescent="0.25">
      <c r="AB1163"/>
      <c r="AC1163"/>
      <c r="AD1163"/>
      <c r="AE1163"/>
    </row>
    <row r="1164" spans="28:31" x14ac:dyDescent="0.25">
      <c r="AB1164"/>
      <c r="AC1164"/>
      <c r="AD1164"/>
      <c r="AE1164"/>
    </row>
    <row r="1165" spans="28:31" x14ac:dyDescent="0.25">
      <c r="AB1165"/>
      <c r="AC1165"/>
      <c r="AD1165"/>
      <c r="AE1165"/>
    </row>
    <row r="1166" spans="28:31" x14ac:dyDescent="0.25">
      <c r="AB1166"/>
      <c r="AC1166"/>
      <c r="AD1166"/>
      <c r="AE1166"/>
    </row>
    <row r="1167" spans="28:31" x14ac:dyDescent="0.25">
      <c r="AB1167"/>
      <c r="AC1167"/>
      <c r="AD1167"/>
      <c r="AE1167"/>
    </row>
    <row r="1168" spans="28:31" x14ac:dyDescent="0.25">
      <c r="AB1168"/>
      <c r="AC1168"/>
      <c r="AD1168"/>
      <c r="AE1168"/>
    </row>
    <row r="1169" spans="28:31" x14ac:dyDescent="0.25">
      <c r="AB1169"/>
      <c r="AC1169"/>
      <c r="AD1169"/>
      <c r="AE1169"/>
    </row>
    <row r="1170" spans="28:31" x14ac:dyDescent="0.25">
      <c r="AB1170"/>
      <c r="AC1170"/>
      <c r="AD1170"/>
      <c r="AE1170"/>
    </row>
    <row r="1171" spans="28:31" x14ac:dyDescent="0.25">
      <c r="AB1171"/>
      <c r="AC1171"/>
      <c r="AD1171"/>
      <c r="AE1171"/>
    </row>
    <row r="1172" spans="28:31" x14ac:dyDescent="0.25">
      <c r="AB1172"/>
      <c r="AC1172"/>
      <c r="AD1172"/>
      <c r="AE1172"/>
    </row>
    <row r="1173" spans="28:31" x14ac:dyDescent="0.25">
      <c r="AB1173"/>
      <c r="AC1173"/>
      <c r="AD1173"/>
      <c r="AE1173"/>
    </row>
    <row r="1174" spans="28:31" x14ac:dyDescent="0.25">
      <c r="AB1174"/>
      <c r="AC1174"/>
      <c r="AD1174"/>
      <c r="AE1174"/>
    </row>
    <row r="1175" spans="28:31" x14ac:dyDescent="0.25">
      <c r="AB1175"/>
      <c r="AC1175"/>
      <c r="AD1175"/>
      <c r="AE1175"/>
    </row>
    <row r="1176" spans="28:31" x14ac:dyDescent="0.25">
      <c r="AB1176"/>
      <c r="AC1176"/>
      <c r="AD1176"/>
      <c r="AE1176"/>
    </row>
    <row r="1177" spans="28:31" x14ac:dyDescent="0.25">
      <c r="AB1177"/>
      <c r="AC1177"/>
      <c r="AD1177"/>
      <c r="AE1177"/>
    </row>
    <row r="1178" spans="28:31" x14ac:dyDescent="0.25">
      <c r="AB1178"/>
      <c r="AC1178"/>
      <c r="AD1178"/>
      <c r="AE1178"/>
    </row>
    <row r="1179" spans="28:31" x14ac:dyDescent="0.25">
      <c r="AB1179"/>
      <c r="AC1179"/>
      <c r="AD1179"/>
      <c r="AE1179"/>
    </row>
    <row r="1180" spans="28:31" x14ac:dyDescent="0.25">
      <c r="AB1180"/>
      <c r="AC1180"/>
      <c r="AD1180"/>
      <c r="AE1180"/>
    </row>
    <row r="1181" spans="28:31" x14ac:dyDescent="0.25">
      <c r="AB1181"/>
      <c r="AC1181"/>
      <c r="AD1181"/>
      <c r="AE1181"/>
    </row>
    <row r="1182" spans="28:31" x14ac:dyDescent="0.25">
      <c r="AB1182"/>
      <c r="AC1182"/>
      <c r="AD1182"/>
      <c r="AE1182"/>
    </row>
    <row r="1183" spans="28:31" x14ac:dyDescent="0.25">
      <c r="AB1183"/>
      <c r="AC1183"/>
      <c r="AD1183"/>
      <c r="AE1183"/>
    </row>
    <row r="1184" spans="28:31" x14ac:dyDescent="0.25">
      <c r="AB1184"/>
      <c r="AC1184"/>
      <c r="AD1184"/>
      <c r="AE1184"/>
    </row>
    <row r="1185" spans="28:31" x14ac:dyDescent="0.25">
      <c r="AB1185"/>
      <c r="AC1185"/>
      <c r="AD1185"/>
      <c r="AE1185"/>
    </row>
    <row r="1186" spans="28:31" x14ac:dyDescent="0.25">
      <c r="AB1186"/>
      <c r="AC1186"/>
      <c r="AD1186"/>
      <c r="AE1186"/>
    </row>
    <row r="1187" spans="28:31" x14ac:dyDescent="0.25">
      <c r="AB1187"/>
      <c r="AC1187"/>
      <c r="AD1187"/>
      <c r="AE1187"/>
    </row>
    <row r="1188" spans="28:31" x14ac:dyDescent="0.25">
      <c r="AB1188"/>
      <c r="AC1188"/>
      <c r="AD1188"/>
      <c r="AE1188"/>
    </row>
    <row r="1189" spans="28:31" x14ac:dyDescent="0.25">
      <c r="AB1189"/>
      <c r="AC1189"/>
      <c r="AD1189"/>
      <c r="AE1189"/>
    </row>
    <row r="1190" spans="28:31" x14ac:dyDescent="0.25">
      <c r="AB1190"/>
      <c r="AC1190"/>
      <c r="AD1190"/>
      <c r="AE1190"/>
    </row>
    <row r="1191" spans="28:31" x14ac:dyDescent="0.25">
      <c r="AB1191"/>
      <c r="AC1191"/>
      <c r="AD1191"/>
      <c r="AE1191"/>
    </row>
    <row r="1192" spans="28:31" x14ac:dyDescent="0.25">
      <c r="AB1192"/>
      <c r="AC1192"/>
      <c r="AD1192"/>
      <c r="AE1192"/>
    </row>
    <row r="1193" spans="28:31" x14ac:dyDescent="0.25">
      <c r="AB1193"/>
      <c r="AC1193"/>
      <c r="AD1193"/>
      <c r="AE1193"/>
    </row>
    <row r="1194" spans="28:31" x14ac:dyDescent="0.25">
      <c r="AB1194"/>
      <c r="AC1194"/>
      <c r="AD1194"/>
      <c r="AE1194"/>
    </row>
    <row r="1195" spans="28:31" x14ac:dyDescent="0.25">
      <c r="AB1195"/>
      <c r="AC1195"/>
      <c r="AD1195"/>
      <c r="AE1195"/>
    </row>
    <row r="1196" spans="28:31" x14ac:dyDescent="0.25">
      <c r="AB1196"/>
      <c r="AC1196"/>
      <c r="AD1196"/>
      <c r="AE1196"/>
    </row>
    <row r="1197" spans="28:31" x14ac:dyDescent="0.25">
      <c r="AB1197"/>
      <c r="AC1197"/>
      <c r="AD1197"/>
      <c r="AE1197"/>
    </row>
    <row r="1198" spans="28:31" x14ac:dyDescent="0.25">
      <c r="AB1198"/>
      <c r="AC1198"/>
      <c r="AD1198"/>
      <c r="AE1198"/>
    </row>
    <row r="1199" spans="28:31" x14ac:dyDescent="0.25">
      <c r="AB1199"/>
      <c r="AC1199"/>
      <c r="AD1199"/>
      <c r="AE1199"/>
    </row>
    <row r="1200" spans="28:31" x14ac:dyDescent="0.25">
      <c r="AB1200"/>
      <c r="AC1200"/>
      <c r="AD1200"/>
      <c r="AE1200"/>
    </row>
    <row r="1201" spans="28:31" x14ac:dyDescent="0.25">
      <c r="AB1201"/>
      <c r="AC1201"/>
      <c r="AD1201"/>
      <c r="AE1201"/>
    </row>
    <row r="1202" spans="28:31" x14ac:dyDescent="0.25">
      <c r="AB1202"/>
      <c r="AC1202"/>
      <c r="AD1202"/>
      <c r="AE1202"/>
    </row>
    <row r="1203" spans="28:31" x14ac:dyDescent="0.25">
      <c r="AB1203"/>
      <c r="AC1203"/>
      <c r="AD1203"/>
      <c r="AE1203"/>
    </row>
    <row r="1204" spans="28:31" x14ac:dyDescent="0.25">
      <c r="AB1204"/>
      <c r="AC1204"/>
      <c r="AD1204"/>
      <c r="AE1204"/>
    </row>
    <row r="1205" spans="28:31" x14ac:dyDescent="0.25">
      <c r="AB1205"/>
      <c r="AC1205"/>
      <c r="AD1205"/>
      <c r="AE1205"/>
    </row>
    <row r="1206" spans="28:31" x14ac:dyDescent="0.25">
      <c r="AB1206"/>
      <c r="AC1206"/>
      <c r="AD1206"/>
      <c r="AE1206"/>
    </row>
    <row r="1207" spans="28:31" x14ac:dyDescent="0.25">
      <c r="AB1207"/>
      <c r="AC1207"/>
      <c r="AD1207"/>
      <c r="AE1207"/>
    </row>
    <row r="1208" spans="28:31" x14ac:dyDescent="0.25">
      <c r="AB1208"/>
      <c r="AC1208"/>
      <c r="AD1208"/>
      <c r="AE1208"/>
    </row>
    <row r="1209" spans="28:31" x14ac:dyDescent="0.25">
      <c r="AB1209"/>
      <c r="AC1209"/>
      <c r="AD1209"/>
      <c r="AE1209"/>
    </row>
    <row r="1210" spans="28:31" x14ac:dyDescent="0.25">
      <c r="AB1210"/>
      <c r="AC1210"/>
      <c r="AD1210"/>
      <c r="AE1210"/>
    </row>
    <row r="1211" spans="28:31" x14ac:dyDescent="0.25">
      <c r="AB1211"/>
      <c r="AC1211"/>
      <c r="AD1211"/>
      <c r="AE1211"/>
    </row>
    <row r="1212" spans="28:31" x14ac:dyDescent="0.25">
      <c r="AB1212"/>
      <c r="AC1212"/>
      <c r="AD1212"/>
      <c r="AE1212"/>
    </row>
    <row r="1213" spans="28:31" x14ac:dyDescent="0.25">
      <c r="AB1213"/>
      <c r="AC1213"/>
      <c r="AD1213"/>
      <c r="AE1213"/>
    </row>
    <row r="1214" spans="28:31" x14ac:dyDescent="0.25">
      <c r="AB1214"/>
      <c r="AC1214"/>
      <c r="AD1214"/>
      <c r="AE1214"/>
    </row>
    <row r="1215" spans="28:31" x14ac:dyDescent="0.25">
      <c r="AB1215"/>
      <c r="AC1215"/>
      <c r="AD1215"/>
      <c r="AE1215"/>
    </row>
    <row r="1216" spans="28:31" x14ac:dyDescent="0.25">
      <c r="AB1216"/>
      <c r="AC1216"/>
      <c r="AD1216"/>
      <c r="AE1216"/>
    </row>
    <row r="1217" spans="28:31" x14ac:dyDescent="0.25">
      <c r="AB1217"/>
      <c r="AC1217"/>
      <c r="AD1217"/>
      <c r="AE1217"/>
    </row>
    <row r="1218" spans="28:31" x14ac:dyDescent="0.25">
      <c r="AB1218"/>
      <c r="AC1218"/>
      <c r="AD1218"/>
      <c r="AE1218"/>
    </row>
    <row r="1219" spans="28:31" x14ac:dyDescent="0.25">
      <c r="AB1219"/>
      <c r="AC1219"/>
      <c r="AD1219"/>
      <c r="AE1219"/>
    </row>
    <row r="1220" spans="28:31" x14ac:dyDescent="0.25">
      <c r="AB1220"/>
      <c r="AC1220"/>
      <c r="AD1220"/>
      <c r="AE1220"/>
    </row>
    <row r="1221" spans="28:31" x14ac:dyDescent="0.25">
      <c r="AB1221"/>
      <c r="AC1221"/>
      <c r="AD1221"/>
      <c r="AE1221"/>
    </row>
    <row r="1222" spans="28:31" x14ac:dyDescent="0.25">
      <c r="AB1222"/>
      <c r="AC1222"/>
      <c r="AD1222"/>
      <c r="AE1222"/>
    </row>
    <row r="1223" spans="28:31" x14ac:dyDescent="0.25">
      <c r="AB1223"/>
      <c r="AC1223"/>
      <c r="AD1223"/>
      <c r="AE1223"/>
    </row>
    <row r="1224" spans="28:31" x14ac:dyDescent="0.25">
      <c r="AB1224"/>
      <c r="AC1224"/>
      <c r="AD1224"/>
      <c r="AE1224"/>
    </row>
    <row r="1225" spans="28:31" x14ac:dyDescent="0.25">
      <c r="AB1225"/>
      <c r="AC1225"/>
      <c r="AD1225"/>
      <c r="AE1225"/>
    </row>
    <row r="1226" spans="28:31" x14ac:dyDescent="0.25">
      <c r="AB1226"/>
      <c r="AC1226"/>
      <c r="AD1226"/>
      <c r="AE1226"/>
    </row>
    <row r="1227" spans="28:31" x14ac:dyDescent="0.25">
      <c r="AB1227"/>
      <c r="AC1227"/>
      <c r="AD1227"/>
      <c r="AE1227"/>
    </row>
    <row r="1228" spans="28:31" x14ac:dyDescent="0.25">
      <c r="AB1228"/>
      <c r="AC1228"/>
      <c r="AD1228"/>
      <c r="AE1228"/>
    </row>
    <row r="1229" spans="28:31" x14ac:dyDescent="0.25">
      <c r="AB1229"/>
      <c r="AC1229"/>
      <c r="AD1229"/>
      <c r="AE1229"/>
    </row>
    <row r="1230" spans="28:31" x14ac:dyDescent="0.25">
      <c r="AB1230"/>
      <c r="AC1230"/>
      <c r="AD1230"/>
      <c r="AE1230"/>
    </row>
    <row r="1231" spans="28:31" x14ac:dyDescent="0.25">
      <c r="AB1231"/>
      <c r="AC1231"/>
      <c r="AD1231"/>
      <c r="AE1231"/>
    </row>
    <row r="1232" spans="28:31" x14ac:dyDescent="0.25">
      <c r="AB1232"/>
      <c r="AC1232"/>
      <c r="AD1232"/>
      <c r="AE1232"/>
    </row>
    <row r="1233" spans="28:31" x14ac:dyDescent="0.25">
      <c r="AB1233"/>
      <c r="AC1233"/>
      <c r="AD1233"/>
      <c r="AE1233"/>
    </row>
    <row r="1234" spans="28:31" x14ac:dyDescent="0.25">
      <c r="AB1234"/>
      <c r="AC1234"/>
      <c r="AD1234"/>
      <c r="AE1234"/>
    </row>
    <row r="1235" spans="28:31" x14ac:dyDescent="0.25">
      <c r="AB1235"/>
      <c r="AC1235"/>
      <c r="AD1235"/>
      <c r="AE1235"/>
    </row>
    <row r="1236" spans="28:31" x14ac:dyDescent="0.25">
      <c r="AB1236"/>
      <c r="AC1236"/>
      <c r="AD1236"/>
      <c r="AE1236"/>
    </row>
    <row r="1237" spans="28:31" x14ac:dyDescent="0.25">
      <c r="AB1237"/>
      <c r="AC1237"/>
      <c r="AD1237"/>
      <c r="AE1237"/>
    </row>
    <row r="1238" spans="28:31" x14ac:dyDescent="0.25">
      <c r="AB1238"/>
      <c r="AC1238"/>
      <c r="AD1238"/>
      <c r="AE1238"/>
    </row>
    <row r="1239" spans="28:31" x14ac:dyDescent="0.25">
      <c r="AB1239"/>
      <c r="AC1239"/>
      <c r="AD1239"/>
      <c r="AE1239"/>
    </row>
    <row r="1240" spans="28:31" x14ac:dyDescent="0.25">
      <c r="AB1240"/>
      <c r="AC1240"/>
      <c r="AD1240"/>
      <c r="AE1240"/>
    </row>
    <row r="1241" spans="28:31" x14ac:dyDescent="0.25">
      <c r="AB1241"/>
      <c r="AC1241"/>
      <c r="AD1241"/>
      <c r="AE1241"/>
    </row>
    <row r="1242" spans="28:31" x14ac:dyDescent="0.25">
      <c r="AB1242"/>
      <c r="AC1242"/>
      <c r="AD1242"/>
      <c r="AE1242"/>
    </row>
    <row r="1243" spans="28:31" x14ac:dyDescent="0.25">
      <c r="AB1243"/>
      <c r="AC1243"/>
      <c r="AD1243"/>
      <c r="AE1243"/>
    </row>
    <row r="1244" spans="28:31" x14ac:dyDescent="0.25">
      <c r="AB1244"/>
      <c r="AC1244"/>
      <c r="AD1244"/>
      <c r="AE1244"/>
    </row>
    <row r="1245" spans="28:31" x14ac:dyDescent="0.25">
      <c r="AB1245"/>
      <c r="AC1245"/>
      <c r="AD1245"/>
      <c r="AE1245"/>
    </row>
    <row r="1246" spans="28:31" x14ac:dyDescent="0.25">
      <c r="AB1246"/>
      <c r="AC1246"/>
      <c r="AD1246"/>
      <c r="AE1246"/>
    </row>
    <row r="1247" spans="28:31" x14ac:dyDescent="0.25">
      <c r="AB1247"/>
      <c r="AC1247"/>
      <c r="AD1247"/>
      <c r="AE1247"/>
    </row>
    <row r="1248" spans="28:31" x14ac:dyDescent="0.25">
      <c r="AB1248"/>
      <c r="AC1248"/>
      <c r="AD1248"/>
      <c r="AE1248"/>
    </row>
    <row r="1249" spans="28:31" x14ac:dyDescent="0.25">
      <c r="AB1249"/>
      <c r="AC1249"/>
      <c r="AD1249"/>
      <c r="AE1249"/>
    </row>
    <row r="1250" spans="28:31" x14ac:dyDescent="0.25">
      <c r="AB1250"/>
      <c r="AC1250"/>
      <c r="AD1250"/>
      <c r="AE1250"/>
    </row>
    <row r="1251" spans="28:31" x14ac:dyDescent="0.25">
      <c r="AB1251"/>
      <c r="AC1251"/>
      <c r="AD1251"/>
      <c r="AE1251"/>
    </row>
    <row r="1252" spans="28:31" x14ac:dyDescent="0.25">
      <c r="AB1252"/>
      <c r="AC1252"/>
      <c r="AD1252"/>
      <c r="AE1252"/>
    </row>
    <row r="1253" spans="28:31" x14ac:dyDescent="0.25">
      <c r="AB1253"/>
      <c r="AC1253"/>
      <c r="AD1253"/>
      <c r="AE1253"/>
    </row>
    <row r="1254" spans="28:31" x14ac:dyDescent="0.25">
      <c r="AB1254"/>
      <c r="AC1254"/>
      <c r="AD1254"/>
      <c r="AE1254"/>
    </row>
    <row r="1255" spans="28:31" x14ac:dyDescent="0.25">
      <c r="AB1255"/>
      <c r="AC1255"/>
      <c r="AD1255"/>
      <c r="AE1255"/>
    </row>
    <row r="1256" spans="28:31" x14ac:dyDescent="0.25">
      <c r="AB1256"/>
      <c r="AC1256"/>
      <c r="AD1256"/>
      <c r="AE1256"/>
    </row>
    <row r="1257" spans="28:31" x14ac:dyDescent="0.25">
      <c r="AB1257"/>
      <c r="AC1257"/>
      <c r="AD1257"/>
      <c r="AE1257"/>
    </row>
    <row r="1258" spans="28:31" x14ac:dyDescent="0.25">
      <c r="AB1258"/>
      <c r="AC1258"/>
      <c r="AD1258"/>
      <c r="AE1258"/>
    </row>
    <row r="1259" spans="28:31" x14ac:dyDescent="0.25">
      <c r="AB1259"/>
      <c r="AC1259"/>
      <c r="AD1259"/>
      <c r="AE1259"/>
    </row>
    <row r="1260" spans="28:31" x14ac:dyDescent="0.25">
      <c r="AB1260"/>
      <c r="AC1260"/>
      <c r="AD1260"/>
      <c r="AE1260"/>
    </row>
    <row r="1261" spans="28:31" x14ac:dyDescent="0.25">
      <c r="AB1261"/>
      <c r="AC1261"/>
      <c r="AD1261"/>
      <c r="AE1261"/>
    </row>
    <row r="1262" spans="28:31" x14ac:dyDescent="0.25">
      <c r="AB1262"/>
      <c r="AC1262"/>
      <c r="AD1262"/>
      <c r="AE1262"/>
    </row>
    <row r="1263" spans="28:31" x14ac:dyDescent="0.25">
      <c r="AB1263"/>
      <c r="AC1263"/>
      <c r="AD1263"/>
      <c r="AE1263"/>
    </row>
    <row r="1264" spans="28:31" x14ac:dyDescent="0.25">
      <c r="AB1264"/>
      <c r="AC1264"/>
      <c r="AD1264"/>
      <c r="AE1264"/>
    </row>
    <row r="1265" spans="28:31" x14ac:dyDescent="0.25">
      <c r="AB1265"/>
      <c r="AC1265"/>
      <c r="AD1265"/>
      <c r="AE1265"/>
    </row>
    <row r="1266" spans="28:31" x14ac:dyDescent="0.25">
      <c r="AB1266"/>
      <c r="AC1266"/>
      <c r="AD1266"/>
      <c r="AE1266"/>
    </row>
    <row r="1267" spans="28:31" x14ac:dyDescent="0.25">
      <c r="AB1267"/>
      <c r="AC1267"/>
      <c r="AD1267"/>
      <c r="AE1267"/>
    </row>
    <row r="1268" spans="28:31" x14ac:dyDescent="0.25">
      <c r="AB1268"/>
      <c r="AC1268"/>
      <c r="AD1268"/>
      <c r="AE1268"/>
    </row>
    <row r="1269" spans="28:31" x14ac:dyDescent="0.25">
      <c r="AB1269"/>
      <c r="AC1269"/>
      <c r="AD1269"/>
      <c r="AE1269"/>
    </row>
    <row r="1270" spans="28:31" x14ac:dyDescent="0.25">
      <c r="AB1270"/>
      <c r="AC1270"/>
      <c r="AD1270"/>
      <c r="AE1270"/>
    </row>
    <row r="1271" spans="28:31" x14ac:dyDescent="0.25">
      <c r="AB1271"/>
      <c r="AC1271"/>
      <c r="AD1271"/>
      <c r="AE1271"/>
    </row>
    <row r="1272" spans="28:31" x14ac:dyDescent="0.25">
      <c r="AB1272"/>
      <c r="AC1272"/>
      <c r="AD1272"/>
      <c r="AE1272"/>
    </row>
    <row r="1273" spans="28:31" x14ac:dyDescent="0.25">
      <c r="AB1273"/>
      <c r="AC1273"/>
      <c r="AD1273"/>
      <c r="AE1273"/>
    </row>
    <row r="1274" spans="28:31" x14ac:dyDescent="0.25">
      <c r="AB1274"/>
      <c r="AC1274"/>
      <c r="AD1274"/>
      <c r="AE1274"/>
    </row>
    <row r="1275" spans="28:31" x14ac:dyDescent="0.25">
      <c r="AB1275"/>
      <c r="AC1275"/>
      <c r="AD1275"/>
      <c r="AE1275"/>
    </row>
    <row r="1276" spans="28:31" x14ac:dyDescent="0.25">
      <c r="AB1276"/>
      <c r="AC1276"/>
      <c r="AD1276"/>
      <c r="AE1276"/>
    </row>
    <row r="1277" spans="28:31" x14ac:dyDescent="0.25">
      <c r="AB1277"/>
      <c r="AC1277"/>
      <c r="AD1277"/>
      <c r="AE1277"/>
    </row>
    <row r="1278" spans="28:31" x14ac:dyDescent="0.25">
      <c r="AB1278"/>
      <c r="AC1278"/>
      <c r="AD1278"/>
      <c r="AE1278"/>
    </row>
    <row r="1279" spans="28:31" x14ac:dyDescent="0.25">
      <c r="AB1279"/>
      <c r="AC1279"/>
      <c r="AD1279"/>
      <c r="AE1279"/>
    </row>
    <row r="1280" spans="28:31" x14ac:dyDescent="0.25">
      <c r="AB1280"/>
      <c r="AC1280"/>
      <c r="AD1280"/>
      <c r="AE1280"/>
    </row>
    <row r="1281" spans="28:31" x14ac:dyDescent="0.25">
      <c r="AB1281"/>
      <c r="AC1281"/>
      <c r="AD1281"/>
      <c r="AE1281"/>
    </row>
    <row r="1282" spans="28:31" x14ac:dyDescent="0.25">
      <c r="AB1282"/>
      <c r="AC1282"/>
      <c r="AD1282"/>
      <c r="AE1282"/>
    </row>
    <row r="1283" spans="28:31" x14ac:dyDescent="0.25">
      <c r="AB1283"/>
      <c r="AC1283"/>
      <c r="AD1283"/>
      <c r="AE1283"/>
    </row>
    <row r="1284" spans="28:31" x14ac:dyDescent="0.25">
      <c r="AB1284"/>
      <c r="AC1284"/>
      <c r="AD1284"/>
      <c r="AE1284"/>
    </row>
    <row r="1285" spans="28:31" x14ac:dyDescent="0.25">
      <c r="AB1285"/>
      <c r="AC1285"/>
      <c r="AD1285"/>
      <c r="AE1285"/>
    </row>
    <row r="1286" spans="28:31" x14ac:dyDescent="0.25">
      <c r="AB1286"/>
      <c r="AC1286"/>
      <c r="AD1286"/>
      <c r="AE1286"/>
    </row>
    <row r="1287" spans="28:31" x14ac:dyDescent="0.25">
      <c r="AB1287"/>
      <c r="AC1287"/>
      <c r="AD1287"/>
      <c r="AE1287"/>
    </row>
    <row r="1288" spans="28:31" x14ac:dyDescent="0.25">
      <c r="AB1288"/>
      <c r="AC1288"/>
      <c r="AD1288"/>
      <c r="AE1288"/>
    </row>
    <row r="1289" spans="28:31" x14ac:dyDescent="0.25">
      <c r="AB1289"/>
      <c r="AC1289"/>
      <c r="AD1289"/>
      <c r="AE1289"/>
    </row>
    <row r="1290" spans="28:31" x14ac:dyDescent="0.25">
      <c r="AB1290"/>
      <c r="AC1290"/>
      <c r="AD1290"/>
      <c r="AE1290"/>
    </row>
    <row r="1291" spans="28:31" x14ac:dyDescent="0.25">
      <c r="AB1291"/>
      <c r="AC1291"/>
      <c r="AD1291"/>
      <c r="AE1291"/>
    </row>
    <row r="1292" spans="28:31" x14ac:dyDescent="0.25">
      <c r="AB1292"/>
      <c r="AC1292"/>
      <c r="AD1292"/>
      <c r="AE1292"/>
    </row>
    <row r="1293" spans="28:31" x14ac:dyDescent="0.25">
      <c r="AB1293"/>
      <c r="AC1293"/>
      <c r="AD1293"/>
      <c r="AE1293"/>
    </row>
    <row r="1294" spans="28:31" x14ac:dyDescent="0.25">
      <c r="AB1294"/>
      <c r="AC1294"/>
      <c r="AD1294"/>
      <c r="AE1294"/>
    </row>
    <row r="1295" spans="28:31" x14ac:dyDescent="0.25">
      <c r="AB1295"/>
      <c r="AC1295"/>
      <c r="AD1295"/>
      <c r="AE1295"/>
    </row>
    <row r="1296" spans="28:31" x14ac:dyDescent="0.25">
      <c r="AB1296"/>
      <c r="AC1296"/>
      <c r="AD1296"/>
      <c r="AE1296"/>
    </row>
    <row r="1297" spans="28:31" x14ac:dyDescent="0.25">
      <c r="AB1297"/>
      <c r="AC1297"/>
      <c r="AD1297"/>
      <c r="AE1297"/>
    </row>
    <row r="1298" spans="28:31" x14ac:dyDescent="0.25">
      <c r="AB1298"/>
      <c r="AC1298"/>
      <c r="AD1298"/>
      <c r="AE1298"/>
    </row>
    <row r="1299" spans="28:31" x14ac:dyDescent="0.25">
      <c r="AB1299"/>
      <c r="AC1299"/>
      <c r="AD1299"/>
      <c r="AE1299"/>
    </row>
    <row r="1300" spans="28:31" x14ac:dyDescent="0.25">
      <c r="AB1300"/>
      <c r="AC1300"/>
      <c r="AD1300"/>
      <c r="AE1300"/>
    </row>
    <row r="1301" spans="28:31" x14ac:dyDescent="0.25">
      <c r="AB1301"/>
      <c r="AC1301"/>
      <c r="AD1301"/>
      <c r="AE1301"/>
    </row>
    <row r="1302" spans="28:31" x14ac:dyDescent="0.25">
      <c r="AB1302"/>
      <c r="AC1302"/>
      <c r="AD1302"/>
      <c r="AE1302"/>
    </row>
    <row r="1303" spans="28:31" x14ac:dyDescent="0.25">
      <c r="AB1303"/>
      <c r="AC1303"/>
      <c r="AD1303"/>
      <c r="AE1303"/>
    </row>
    <row r="1304" spans="28:31" x14ac:dyDescent="0.25">
      <c r="AB1304"/>
      <c r="AC1304"/>
      <c r="AD1304"/>
      <c r="AE1304"/>
    </row>
    <row r="1305" spans="28:31" x14ac:dyDescent="0.25">
      <c r="AB1305"/>
      <c r="AC1305"/>
      <c r="AD1305"/>
      <c r="AE1305"/>
    </row>
    <row r="1306" spans="28:31" x14ac:dyDescent="0.25">
      <c r="AB1306"/>
      <c r="AC1306"/>
      <c r="AD1306"/>
      <c r="AE1306"/>
    </row>
    <row r="1307" spans="28:31" x14ac:dyDescent="0.25">
      <c r="AB1307"/>
      <c r="AC1307"/>
      <c r="AD1307"/>
      <c r="AE1307"/>
    </row>
    <row r="1308" spans="28:31" x14ac:dyDescent="0.25">
      <c r="AB1308"/>
      <c r="AC1308"/>
      <c r="AD1308"/>
      <c r="AE1308"/>
    </row>
    <row r="1309" spans="28:31" x14ac:dyDescent="0.25">
      <c r="AB1309"/>
      <c r="AC1309"/>
      <c r="AD1309"/>
      <c r="AE1309"/>
    </row>
    <row r="1310" spans="28:31" x14ac:dyDescent="0.25">
      <c r="AB1310"/>
      <c r="AC1310"/>
      <c r="AD1310"/>
      <c r="AE1310"/>
    </row>
    <row r="1311" spans="28:31" x14ac:dyDescent="0.25">
      <c r="AB1311"/>
      <c r="AC1311"/>
      <c r="AD1311"/>
      <c r="AE1311"/>
    </row>
    <row r="1312" spans="28:31" x14ac:dyDescent="0.25">
      <c r="AB1312"/>
      <c r="AC1312"/>
      <c r="AD1312"/>
      <c r="AE1312"/>
    </row>
    <row r="1313" spans="28:31" x14ac:dyDescent="0.25">
      <c r="AB1313"/>
      <c r="AC1313"/>
      <c r="AD1313"/>
      <c r="AE1313"/>
    </row>
    <row r="1314" spans="28:31" x14ac:dyDescent="0.25">
      <c r="AB1314"/>
      <c r="AC1314"/>
      <c r="AD1314"/>
      <c r="AE1314"/>
    </row>
    <row r="1315" spans="28:31" x14ac:dyDescent="0.25">
      <c r="AB1315"/>
      <c r="AC1315"/>
      <c r="AD1315"/>
      <c r="AE1315"/>
    </row>
    <row r="1316" spans="28:31" x14ac:dyDescent="0.25">
      <c r="AB1316"/>
      <c r="AC1316"/>
      <c r="AD1316"/>
      <c r="AE1316"/>
    </row>
    <row r="1317" spans="28:31" x14ac:dyDescent="0.25">
      <c r="AB1317"/>
      <c r="AC1317"/>
      <c r="AD1317"/>
      <c r="AE1317"/>
    </row>
    <row r="1318" spans="28:31" x14ac:dyDescent="0.25">
      <c r="AB1318"/>
      <c r="AC1318"/>
      <c r="AD1318"/>
      <c r="AE1318"/>
    </row>
    <row r="1319" spans="28:31" x14ac:dyDescent="0.25">
      <c r="AB1319"/>
      <c r="AC1319"/>
      <c r="AD1319"/>
      <c r="AE1319"/>
    </row>
    <row r="1320" spans="28:31" x14ac:dyDescent="0.25">
      <c r="AB1320"/>
      <c r="AC1320"/>
      <c r="AD1320"/>
      <c r="AE1320"/>
    </row>
    <row r="1321" spans="28:31" x14ac:dyDescent="0.25">
      <c r="AB1321"/>
      <c r="AC1321"/>
      <c r="AD1321"/>
      <c r="AE1321"/>
    </row>
    <row r="1322" spans="28:31" x14ac:dyDescent="0.25">
      <c r="AB1322"/>
      <c r="AC1322"/>
      <c r="AD1322"/>
      <c r="AE1322"/>
    </row>
    <row r="1323" spans="28:31" x14ac:dyDescent="0.25">
      <c r="AB1323"/>
      <c r="AC1323"/>
      <c r="AD1323"/>
      <c r="AE1323"/>
    </row>
    <row r="1324" spans="28:31" x14ac:dyDescent="0.25">
      <c r="AB1324"/>
      <c r="AC1324"/>
      <c r="AD1324"/>
      <c r="AE1324"/>
    </row>
    <row r="1325" spans="28:31" x14ac:dyDescent="0.25">
      <c r="AB1325"/>
      <c r="AC1325"/>
      <c r="AD1325"/>
      <c r="AE1325"/>
    </row>
    <row r="1326" spans="28:31" x14ac:dyDescent="0.25">
      <c r="AB1326"/>
      <c r="AC1326"/>
      <c r="AD1326"/>
      <c r="AE1326"/>
    </row>
    <row r="1327" spans="28:31" x14ac:dyDescent="0.25">
      <c r="AB1327"/>
      <c r="AC1327"/>
      <c r="AD1327"/>
      <c r="AE1327"/>
    </row>
    <row r="1328" spans="28:31" x14ac:dyDescent="0.25">
      <c r="AB1328"/>
      <c r="AC1328"/>
      <c r="AD1328"/>
      <c r="AE1328"/>
    </row>
    <row r="1329" spans="28:31" x14ac:dyDescent="0.25">
      <c r="AB1329"/>
      <c r="AC1329"/>
      <c r="AD1329"/>
      <c r="AE1329"/>
    </row>
    <row r="1330" spans="28:31" x14ac:dyDescent="0.25">
      <c r="AB1330"/>
      <c r="AC1330"/>
      <c r="AD1330"/>
      <c r="AE1330"/>
    </row>
    <row r="1331" spans="28:31" x14ac:dyDescent="0.25">
      <c r="AB1331"/>
      <c r="AC1331"/>
      <c r="AD1331"/>
      <c r="AE1331"/>
    </row>
    <row r="1332" spans="28:31" x14ac:dyDescent="0.25">
      <c r="AB1332"/>
      <c r="AC1332"/>
      <c r="AD1332"/>
      <c r="AE1332"/>
    </row>
    <row r="1333" spans="28:31" x14ac:dyDescent="0.25">
      <c r="AB1333"/>
      <c r="AC1333"/>
      <c r="AD1333"/>
      <c r="AE1333"/>
    </row>
    <row r="1334" spans="28:31" x14ac:dyDescent="0.25">
      <c r="AB1334"/>
      <c r="AC1334"/>
      <c r="AD1334"/>
      <c r="AE1334"/>
    </row>
    <row r="1335" spans="28:31" x14ac:dyDescent="0.25">
      <c r="AB1335"/>
      <c r="AC1335"/>
      <c r="AD1335"/>
      <c r="AE1335"/>
    </row>
    <row r="1336" spans="28:31" x14ac:dyDescent="0.25">
      <c r="AB1336"/>
      <c r="AC1336"/>
      <c r="AD1336"/>
      <c r="AE1336"/>
    </row>
    <row r="1337" spans="28:31" x14ac:dyDescent="0.25">
      <c r="AB1337"/>
      <c r="AC1337"/>
      <c r="AD1337"/>
      <c r="AE1337"/>
    </row>
    <row r="1338" spans="28:31" x14ac:dyDescent="0.25">
      <c r="AB1338"/>
      <c r="AC1338"/>
      <c r="AD1338"/>
      <c r="AE1338"/>
    </row>
    <row r="1339" spans="28:31" x14ac:dyDescent="0.25">
      <c r="AB1339"/>
      <c r="AC1339"/>
      <c r="AD1339"/>
      <c r="AE1339"/>
    </row>
    <row r="1340" spans="28:31" x14ac:dyDescent="0.25">
      <c r="AB1340"/>
      <c r="AC1340"/>
      <c r="AD1340"/>
      <c r="AE1340"/>
    </row>
    <row r="1341" spans="28:31" x14ac:dyDescent="0.25">
      <c r="AB1341"/>
      <c r="AC1341"/>
      <c r="AD1341"/>
      <c r="AE1341"/>
    </row>
    <row r="1342" spans="28:31" x14ac:dyDescent="0.25">
      <c r="AB1342"/>
      <c r="AC1342"/>
      <c r="AD1342"/>
      <c r="AE1342"/>
    </row>
    <row r="1343" spans="28:31" x14ac:dyDescent="0.25">
      <c r="AB1343"/>
      <c r="AC1343"/>
      <c r="AD1343"/>
      <c r="AE1343"/>
    </row>
    <row r="1344" spans="28:31" x14ac:dyDescent="0.25">
      <c r="AB1344"/>
      <c r="AC1344"/>
      <c r="AD1344"/>
      <c r="AE1344"/>
    </row>
    <row r="1345" spans="28:31" x14ac:dyDescent="0.25">
      <c r="AB1345"/>
      <c r="AC1345"/>
      <c r="AD1345"/>
      <c r="AE1345"/>
    </row>
    <row r="1346" spans="28:31" x14ac:dyDescent="0.25">
      <c r="AB1346"/>
      <c r="AC1346"/>
      <c r="AD1346"/>
      <c r="AE1346"/>
    </row>
    <row r="1347" spans="28:31" x14ac:dyDescent="0.25">
      <c r="AB1347"/>
      <c r="AC1347"/>
      <c r="AD1347"/>
      <c r="AE1347"/>
    </row>
    <row r="1348" spans="28:31" x14ac:dyDescent="0.25">
      <c r="AB1348"/>
      <c r="AC1348"/>
      <c r="AD1348"/>
      <c r="AE1348"/>
    </row>
    <row r="1349" spans="28:31" x14ac:dyDescent="0.25">
      <c r="AB1349"/>
      <c r="AC1349"/>
      <c r="AD1349"/>
      <c r="AE1349"/>
    </row>
    <row r="1350" spans="28:31" x14ac:dyDescent="0.25">
      <c r="AB1350"/>
      <c r="AC1350"/>
      <c r="AD1350"/>
      <c r="AE1350"/>
    </row>
    <row r="1351" spans="28:31" x14ac:dyDescent="0.25">
      <c r="AB1351"/>
      <c r="AC1351"/>
      <c r="AD1351"/>
      <c r="AE1351"/>
    </row>
    <row r="1352" spans="28:31" x14ac:dyDescent="0.25">
      <c r="AB1352"/>
      <c r="AC1352"/>
      <c r="AD1352"/>
      <c r="AE1352"/>
    </row>
    <row r="1353" spans="28:31" x14ac:dyDescent="0.25">
      <c r="AB1353"/>
      <c r="AC1353"/>
      <c r="AD1353"/>
      <c r="AE1353"/>
    </row>
    <row r="1354" spans="28:31" x14ac:dyDescent="0.25">
      <c r="AB1354"/>
      <c r="AC1354"/>
      <c r="AD1354"/>
      <c r="AE1354"/>
    </row>
    <row r="1355" spans="28:31" x14ac:dyDescent="0.25">
      <c r="AB1355"/>
      <c r="AC1355"/>
      <c r="AD1355"/>
      <c r="AE1355"/>
    </row>
    <row r="1356" spans="28:31" x14ac:dyDescent="0.25">
      <c r="AB1356"/>
      <c r="AC1356"/>
      <c r="AD1356"/>
      <c r="AE1356"/>
    </row>
    <row r="1357" spans="28:31" x14ac:dyDescent="0.25">
      <c r="AB1357"/>
      <c r="AC1357"/>
      <c r="AD1357"/>
      <c r="AE1357"/>
    </row>
    <row r="1358" spans="28:31" x14ac:dyDescent="0.25">
      <c r="AB1358"/>
      <c r="AC1358"/>
      <c r="AD1358"/>
      <c r="AE1358"/>
    </row>
    <row r="1359" spans="28:31" x14ac:dyDescent="0.25">
      <c r="AB1359"/>
      <c r="AC1359"/>
      <c r="AD1359"/>
      <c r="AE1359"/>
    </row>
    <row r="1360" spans="28:31" x14ac:dyDescent="0.25">
      <c r="AB1360"/>
      <c r="AC1360"/>
      <c r="AD1360"/>
      <c r="AE1360"/>
    </row>
    <row r="1361" spans="28:31" x14ac:dyDescent="0.25">
      <c r="AB1361"/>
      <c r="AC1361"/>
      <c r="AD1361"/>
      <c r="AE1361"/>
    </row>
    <row r="1362" spans="28:31" x14ac:dyDescent="0.25">
      <c r="AB1362"/>
      <c r="AC1362"/>
      <c r="AD1362"/>
      <c r="AE1362"/>
    </row>
    <row r="1363" spans="28:31" x14ac:dyDescent="0.25">
      <c r="AB1363"/>
      <c r="AC1363"/>
      <c r="AD1363"/>
      <c r="AE1363"/>
    </row>
    <row r="1364" spans="28:31" x14ac:dyDescent="0.25">
      <c r="AB1364"/>
      <c r="AC1364"/>
      <c r="AD1364"/>
      <c r="AE1364"/>
    </row>
    <row r="1365" spans="28:31" x14ac:dyDescent="0.25">
      <c r="AB1365"/>
      <c r="AC1365"/>
      <c r="AD1365"/>
      <c r="AE1365"/>
    </row>
    <row r="1366" spans="28:31" x14ac:dyDescent="0.25">
      <c r="AB1366"/>
      <c r="AC1366"/>
      <c r="AD1366"/>
      <c r="AE1366"/>
    </row>
    <row r="1367" spans="28:31" x14ac:dyDescent="0.25">
      <c r="AB1367"/>
      <c r="AC1367"/>
      <c r="AD1367"/>
      <c r="AE1367"/>
    </row>
    <row r="1368" spans="28:31" x14ac:dyDescent="0.25">
      <c r="AB1368"/>
      <c r="AC1368"/>
      <c r="AD1368"/>
      <c r="AE1368"/>
    </row>
    <row r="1369" spans="28:31" x14ac:dyDescent="0.25">
      <c r="AB1369"/>
      <c r="AC1369"/>
      <c r="AD1369"/>
      <c r="AE1369"/>
    </row>
    <row r="1370" spans="28:31" x14ac:dyDescent="0.25">
      <c r="AB1370"/>
      <c r="AC1370"/>
      <c r="AD1370"/>
      <c r="AE1370"/>
    </row>
    <row r="1371" spans="28:31" x14ac:dyDescent="0.25">
      <c r="AB1371"/>
      <c r="AC1371"/>
      <c r="AD1371"/>
      <c r="AE1371"/>
    </row>
    <row r="1372" spans="28:31" x14ac:dyDescent="0.25">
      <c r="AB1372"/>
      <c r="AC1372"/>
      <c r="AD1372"/>
      <c r="AE1372"/>
    </row>
    <row r="1373" spans="28:31" x14ac:dyDescent="0.25">
      <c r="AB1373"/>
      <c r="AC1373"/>
      <c r="AD1373"/>
      <c r="AE1373"/>
    </row>
    <row r="1374" spans="28:31" x14ac:dyDescent="0.25">
      <c r="AB1374"/>
      <c r="AC1374"/>
      <c r="AD1374"/>
      <c r="AE1374"/>
    </row>
    <row r="1375" spans="28:31" x14ac:dyDescent="0.25">
      <c r="AB1375"/>
      <c r="AC1375"/>
      <c r="AD1375"/>
      <c r="AE1375"/>
    </row>
    <row r="1376" spans="28:31" x14ac:dyDescent="0.25">
      <c r="AB1376"/>
      <c r="AC1376"/>
      <c r="AD1376"/>
      <c r="AE1376"/>
    </row>
    <row r="1377" spans="28:31" x14ac:dyDescent="0.25">
      <c r="AB1377"/>
      <c r="AC1377"/>
      <c r="AD1377"/>
      <c r="AE1377"/>
    </row>
    <row r="1378" spans="28:31" x14ac:dyDescent="0.25">
      <c r="AB1378"/>
      <c r="AC1378"/>
      <c r="AD1378"/>
      <c r="AE1378"/>
    </row>
    <row r="1379" spans="28:31" x14ac:dyDescent="0.25">
      <c r="AB1379"/>
      <c r="AC1379"/>
      <c r="AD1379"/>
      <c r="AE1379"/>
    </row>
    <row r="1380" spans="28:31" x14ac:dyDescent="0.25">
      <c r="AB1380"/>
      <c r="AC1380"/>
      <c r="AD1380"/>
      <c r="AE1380"/>
    </row>
    <row r="1381" spans="28:31" x14ac:dyDescent="0.25">
      <c r="AB1381"/>
      <c r="AC1381"/>
      <c r="AD1381"/>
      <c r="AE1381"/>
    </row>
    <row r="1382" spans="28:31" x14ac:dyDescent="0.25">
      <c r="AB1382"/>
      <c r="AC1382"/>
      <c r="AD1382"/>
      <c r="AE1382"/>
    </row>
    <row r="1383" spans="28:31" x14ac:dyDescent="0.25">
      <c r="AB1383"/>
      <c r="AC1383"/>
      <c r="AD1383"/>
      <c r="AE1383"/>
    </row>
    <row r="1384" spans="28:31" x14ac:dyDescent="0.25">
      <c r="AB1384"/>
      <c r="AC1384"/>
      <c r="AD1384"/>
      <c r="AE1384"/>
    </row>
    <row r="1385" spans="28:31" x14ac:dyDescent="0.25">
      <c r="AB1385"/>
      <c r="AC1385"/>
      <c r="AD1385"/>
      <c r="AE1385"/>
    </row>
    <row r="1386" spans="28:31" x14ac:dyDescent="0.25">
      <c r="AB1386"/>
      <c r="AC1386"/>
      <c r="AD1386"/>
      <c r="AE1386"/>
    </row>
    <row r="1387" spans="28:31" x14ac:dyDescent="0.25">
      <c r="AB1387"/>
      <c r="AC1387"/>
      <c r="AD1387"/>
      <c r="AE1387"/>
    </row>
    <row r="1388" spans="28:31" x14ac:dyDescent="0.25">
      <c r="AB1388"/>
      <c r="AC1388"/>
      <c r="AD1388"/>
      <c r="AE1388"/>
    </row>
    <row r="1389" spans="28:31" x14ac:dyDescent="0.25">
      <c r="AB1389"/>
      <c r="AC1389"/>
      <c r="AD1389"/>
      <c r="AE1389"/>
    </row>
    <row r="1390" spans="28:31" x14ac:dyDescent="0.25">
      <c r="AB1390"/>
      <c r="AC1390"/>
      <c r="AD1390"/>
      <c r="AE1390"/>
    </row>
    <row r="1391" spans="28:31" x14ac:dyDescent="0.25">
      <c r="AB1391"/>
      <c r="AC1391"/>
      <c r="AD1391"/>
      <c r="AE1391"/>
    </row>
    <row r="1392" spans="28:31" x14ac:dyDescent="0.25">
      <c r="AB1392"/>
      <c r="AC1392"/>
      <c r="AD1392"/>
      <c r="AE1392"/>
    </row>
    <row r="1393" spans="28:31" x14ac:dyDescent="0.25">
      <c r="AB1393"/>
      <c r="AC1393"/>
      <c r="AD1393"/>
      <c r="AE1393"/>
    </row>
    <row r="1394" spans="28:31" x14ac:dyDescent="0.25">
      <c r="AB1394"/>
      <c r="AC1394"/>
      <c r="AD1394"/>
      <c r="AE1394"/>
    </row>
    <row r="1395" spans="28:31" x14ac:dyDescent="0.25">
      <c r="AB1395"/>
      <c r="AC1395"/>
      <c r="AD1395"/>
      <c r="AE1395"/>
    </row>
    <row r="1396" spans="28:31" x14ac:dyDescent="0.25">
      <c r="AB1396"/>
      <c r="AC1396"/>
      <c r="AD1396"/>
      <c r="AE1396"/>
    </row>
    <row r="1397" spans="28:31" x14ac:dyDescent="0.25">
      <c r="AB1397"/>
      <c r="AC1397"/>
      <c r="AD1397"/>
      <c r="AE1397"/>
    </row>
    <row r="1398" spans="28:31" x14ac:dyDescent="0.25">
      <c r="AB1398"/>
      <c r="AC1398"/>
      <c r="AD1398"/>
      <c r="AE1398"/>
    </row>
    <row r="1399" spans="28:31" x14ac:dyDescent="0.25">
      <c r="AB1399"/>
      <c r="AC1399"/>
      <c r="AD1399"/>
      <c r="AE1399"/>
    </row>
    <row r="1400" spans="28:31" x14ac:dyDescent="0.25">
      <c r="AB1400"/>
      <c r="AC1400"/>
      <c r="AD1400"/>
      <c r="AE1400"/>
    </row>
    <row r="1401" spans="28:31" x14ac:dyDescent="0.25">
      <c r="AB1401"/>
      <c r="AC1401"/>
      <c r="AD1401"/>
      <c r="AE1401"/>
    </row>
    <row r="1402" spans="28:31" x14ac:dyDescent="0.25">
      <c r="AB1402"/>
      <c r="AC1402"/>
      <c r="AD1402"/>
      <c r="AE1402"/>
    </row>
    <row r="1403" spans="28:31" x14ac:dyDescent="0.25">
      <c r="AB1403"/>
      <c r="AC1403"/>
      <c r="AD1403"/>
      <c r="AE1403"/>
    </row>
    <row r="1404" spans="28:31" x14ac:dyDescent="0.25">
      <c r="AB1404"/>
      <c r="AC1404"/>
      <c r="AD1404"/>
      <c r="AE1404"/>
    </row>
    <row r="1405" spans="28:31" x14ac:dyDescent="0.25">
      <c r="AB1405"/>
      <c r="AC1405"/>
      <c r="AD1405"/>
      <c r="AE1405"/>
    </row>
    <row r="1406" spans="28:31" x14ac:dyDescent="0.25">
      <c r="AB1406"/>
      <c r="AC1406"/>
      <c r="AD1406"/>
      <c r="AE1406"/>
    </row>
    <row r="1407" spans="28:31" x14ac:dyDescent="0.25">
      <c r="AB1407"/>
      <c r="AC1407"/>
      <c r="AD1407"/>
      <c r="AE1407"/>
    </row>
    <row r="1408" spans="28:31" x14ac:dyDescent="0.25">
      <c r="AB1408"/>
      <c r="AC1408"/>
      <c r="AD1408"/>
      <c r="AE1408"/>
    </row>
    <row r="1409" spans="28:31" x14ac:dyDescent="0.25">
      <c r="AB1409"/>
      <c r="AC1409"/>
      <c r="AD1409"/>
      <c r="AE1409"/>
    </row>
    <row r="1410" spans="28:31" x14ac:dyDescent="0.25">
      <c r="AB1410"/>
      <c r="AC1410"/>
      <c r="AD1410"/>
      <c r="AE1410"/>
    </row>
    <row r="1411" spans="28:31" x14ac:dyDescent="0.25">
      <c r="AB1411"/>
      <c r="AC1411"/>
      <c r="AD1411"/>
      <c r="AE1411"/>
    </row>
    <row r="1412" spans="28:31" x14ac:dyDescent="0.25">
      <c r="AB1412"/>
      <c r="AC1412"/>
      <c r="AD1412"/>
      <c r="AE1412"/>
    </row>
    <row r="1413" spans="28:31" x14ac:dyDescent="0.25">
      <c r="AB1413"/>
      <c r="AC1413"/>
      <c r="AD1413"/>
      <c r="AE1413"/>
    </row>
    <row r="1414" spans="28:31" x14ac:dyDescent="0.25">
      <c r="AB1414"/>
      <c r="AC1414"/>
      <c r="AD1414"/>
      <c r="AE1414"/>
    </row>
    <row r="1415" spans="28:31" x14ac:dyDescent="0.25">
      <c r="AB1415"/>
      <c r="AC1415"/>
      <c r="AD1415"/>
      <c r="AE1415"/>
    </row>
    <row r="1416" spans="28:31" x14ac:dyDescent="0.25">
      <c r="AB1416"/>
      <c r="AC1416"/>
      <c r="AD1416"/>
      <c r="AE1416"/>
    </row>
    <row r="1417" spans="28:31" x14ac:dyDescent="0.25">
      <c r="AB1417"/>
      <c r="AC1417"/>
      <c r="AD1417"/>
      <c r="AE1417"/>
    </row>
    <row r="1418" spans="28:31" x14ac:dyDescent="0.25">
      <c r="AB1418"/>
      <c r="AC1418"/>
      <c r="AD1418"/>
      <c r="AE1418"/>
    </row>
    <row r="1419" spans="28:31" x14ac:dyDescent="0.25">
      <c r="AB1419"/>
      <c r="AC1419"/>
      <c r="AD1419"/>
      <c r="AE1419"/>
    </row>
    <row r="1420" spans="28:31" x14ac:dyDescent="0.25">
      <c r="AB1420"/>
      <c r="AC1420"/>
      <c r="AD1420"/>
      <c r="AE1420"/>
    </row>
    <row r="1421" spans="28:31" x14ac:dyDescent="0.25">
      <c r="AB1421"/>
      <c r="AC1421"/>
      <c r="AD1421"/>
      <c r="AE1421"/>
    </row>
    <row r="1422" spans="28:31" x14ac:dyDescent="0.25">
      <c r="AB1422"/>
      <c r="AC1422"/>
      <c r="AD1422"/>
      <c r="AE1422"/>
    </row>
    <row r="1423" spans="28:31" x14ac:dyDescent="0.25">
      <c r="AB1423"/>
      <c r="AC1423"/>
      <c r="AD1423"/>
      <c r="AE1423"/>
    </row>
    <row r="1424" spans="28:31" x14ac:dyDescent="0.25">
      <c r="AB1424"/>
      <c r="AC1424"/>
      <c r="AD1424"/>
      <c r="AE1424"/>
    </row>
    <row r="1425" spans="28:31" x14ac:dyDescent="0.25">
      <c r="AB1425"/>
      <c r="AC1425"/>
      <c r="AD1425"/>
      <c r="AE1425"/>
    </row>
    <row r="1426" spans="28:31" x14ac:dyDescent="0.25">
      <c r="AB1426"/>
      <c r="AC1426"/>
      <c r="AD1426"/>
      <c r="AE1426"/>
    </row>
    <row r="1427" spans="28:31" x14ac:dyDescent="0.25">
      <c r="AB1427"/>
      <c r="AC1427"/>
      <c r="AD1427"/>
      <c r="AE1427"/>
    </row>
    <row r="1428" spans="28:31" x14ac:dyDescent="0.25">
      <c r="AB1428"/>
      <c r="AC1428"/>
      <c r="AD1428"/>
      <c r="AE1428"/>
    </row>
    <row r="1429" spans="28:31" x14ac:dyDescent="0.25">
      <c r="AB1429"/>
      <c r="AC1429"/>
      <c r="AD1429"/>
      <c r="AE1429"/>
    </row>
    <row r="1430" spans="28:31" x14ac:dyDescent="0.25">
      <c r="AB1430"/>
      <c r="AC1430"/>
      <c r="AD1430"/>
      <c r="AE1430"/>
    </row>
    <row r="1431" spans="28:31" x14ac:dyDescent="0.25">
      <c r="AB1431"/>
      <c r="AC1431"/>
      <c r="AD1431"/>
      <c r="AE1431"/>
    </row>
    <row r="1432" spans="28:31" x14ac:dyDescent="0.25">
      <c r="AB1432"/>
      <c r="AC1432"/>
      <c r="AD1432"/>
      <c r="AE1432"/>
    </row>
    <row r="1433" spans="28:31" x14ac:dyDescent="0.25">
      <c r="AB1433"/>
      <c r="AC1433"/>
      <c r="AD1433"/>
      <c r="AE1433"/>
    </row>
    <row r="1434" spans="28:31" x14ac:dyDescent="0.25">
      <c r="AB1434"/>
      <c r="AC1434"/>
      <c r="AD1434"/>
      <c r="AE1434"/>
    </row>
    <row r="1435" spans="28:31" x14ac:dyDescent="0.25">
      <c r="AB1435"/>
      <c r="AC1435"/>
      <c r="AD1435"/>
      <c r="AE1435"/>
    </row>
    <row r="1436" spans="28:31" x14ac:dyDescent="0.25">
      <c r="AB1436"/>
      <c r="AC1436"/>
      <c r="AD1436"/>
      <c r="AE1436"/>
    </row>
    <row r="1437" spans="28:31" x14ac:dyDescent="0.25">
      <c r="AB1437"/>
      <c r="AC1437"/>
      <c r="AD1437"/>
      <c r="AE1437"/>
    </row>
    <row r="1438" spans="28:31" x14ac:dyDescent="0.25">
      <c r="AB1438"/>
      <c r="AC1438"/>
      <c r="AD1438"/>
      <c r="AE1438"/>
    </row>
    <row r="1439" spans="28:31" x14ac:dyDescent="0.25">
      <c r="AB1439"/>
      <c r="AC1439"/>
      <c r="AD1439"/>
      <c r="AE1439"/>
    </row>
    <row r="1440" spans="28:31" x14ac:dyDescent="0.25">
      <c r="AB1440"/>
      <c r="AC1440"/>
      <c r="AD1440"/>
      <c r="AE1440"/>
    </row>
    <row r="1441" spans="28:31" x14ac:dyDescent="0.25">
      <c r="AB1441"/>
      <c r="AC1441"/>
      <c r="AD1441"/>
      <c r="AE1441"/>
    </row>
    <row r="1442" spans="28:31" x14ac:dyDescent="0.25">
      <c r="AB1442"/>
      <c r="AC1442"/>
      <c r="AD1442"/>
      <c r="AE1442"/>
    </row>
    <row r="1443" spans="28:31" x14ac:dyDescent="0.25">
      <c r="AB1443"/>
      <c r="AC1443"/>
      <c r="AD1443"/>
      <c r="AE1443"/>
    </row>
    <row r="1444" spans="28:31" x14ac:dyDescent="0.25">
      <c r="AB1444"/>
      <c r="AC1444"/>
      <c r="AD1444"/>
      <c r="AE1444"/>
    </row>
    <row r="1445" spans="28:31" x14ac:dyDescent="0.25">
      <c r="AB1445"/>
      <c r="AC1445"/>
      <c r="AD1445"/>
      <c r="AE1445"/>
    </row>
    <row r="1446" spans="28:31" x14ac:dyDescent="0.25">
      <c r="AB1446"/>
      <c r="AC1446"/>
      <c r="AD1446"/>
      <c r="AE1446"/>
    </row>
    <row r="1447" spans="28:31" x14ac:dyDescent="0.25">
      <c r="AB1447"/>
      <c r="AC1447"/>
      <c r="AD1447"/>
      <c r="AE1447"/>
    </row>
    <row r="1448" spans="28:31" x14ac:dyDescent="0.25">
      <c r="AB1448"/>
      <c r="AC1448"/>
      <c r="AD1448"/>
      <c r="AE1448"/>
    </row>
    <row r="1449" spans="28:31" x14ac:dyDescent="0.25">
      <c r="AB1449"/>
      <c r="AC1449"/>
      <c r="AD1449"/>
      <c r="AE1449"/>
    </row>
    <row r="1450" spans="28:31" x14ac:dyDescent="0.25">
      <c r="AB1450"/>
      <c r="AC1450"/>
      <c r="AD1450"/>
      <c r="AE1450"/>
    </row>
    <row r="1451" spans="28:31" x14ac:dyDescent="0.25">
      <c r="AB1451"/>
      <c r="AC1451"/>
      <c r="AD1451"/>
      <c r="AE1451"/>
    </row>
    <row r="1452" spans="28:31" x14ac:dyDescent="0.25">
      <c r="AB1452"/>
      <c r="AC1452"/>
      <c r="AD1452"/>
      <c r="AE1452"/>
    </row>
    <row r="1453" spans="28:31" x14ac:dyDescent="0.25">
      <c r="AB1453"/>
      <c r="AC1453"/>
      <c r="AD1453"/>
      <c r="AE1453"/>
    </row>
    <row r="1454" spans="28:31" x14ac:dyDescent="0.25">
      <c r="AB1454"/>
      <c r="AC1454"/>
      <c r="AD1454"/>
      <c r="AE1454"/>
    </row>
    <row r="1455" spans="28:31" x14ac:dyDescent="0.25">
      <c r="AB1455"/>
      <c r="AC1455"/>
      <c r="AD1455"/>
      <c r="AE1455"/>
    </row>
    <row r="1456" spans="28:31" x14ac:dyDescent="0.25">
      <c r="AB1456"/>
      <c r="AC1456"/>
      <c r="AD1456"/>
      <c r="AE1456"/>
    </row>
    <row r="1457" spans="28:31" x14ac:dyDescent="0.25">
      <c r="AB1457"/>
      <c r="AC1457"/>
      <c r="AD1457"/>
      <c r="AE1457"/>
    </row>
    <row r="1458" spans="28:31" x14ac:dyDescent="0.25">
      <c r="AB1458"/>
      <c r="AC1458"/>
      <c r="AD1458"/>
      <c r="AE1458"/>
    </row>
    <row r="1459" spans="28:31" x14ac:dyDescent="0.25">
      <c r="AB1459"/>
      <c r="AC1459"/>
      <c r="AD1459"/>
      <c r="AE1459"/>
    </row>
    <row r="1460" spans="28:31" x14ac:dyDescent="0.25">
      <c r="AB1460"/>
      <c r="AC1460"/>
      <c r="AD1460"/>
      <c r="AE1460"/>
    </row>
    <row r="1461" spans="28:31" x14ac:dyDescent="0.25">
      <c r="AB1461"/>
      <c r="AC1461"/>
      <c r="AD1461"/>
      <c r="AE1461"/>
    </row>
    <row r="1462" spans="28:31" x14ac:dyDescent="0.25">
      <c r="AB1462"/>
      <c r="AC1462"/>
      <c r="AD1462"/>
      <c r="AE1462"/>
    </row>
    <row r="1463" spans="28:31" x14ac:dyDescent="0.25">
      <c r="AB1463"/>
      <c r="AC1463"/>
      <c r="AD1463"/>
      <c r="AE1463"/>
    </row>
    <row r="1464" spans="28:31" x14ac:dyDescent="0.25">
      <c r="AB1464"/>
      <c r="AC1464"/>
      <c r="AD1464"/>
      <c r="AE1464"/>
    </row>
    <row r="1465" spans="28:31" x14ac:dyDescent="0.25">
      <c r="AB1465"/>
      <c r="AC1465"/>
      <c r="AD1465"/>
      <c r="AE1465"/>
    </row>
    <row r="1466" spans="28:31" x14ac:dyDescent="0.25">
      <c r="AB1466"/>
      <c r="AC1466"/>
      <c r="AD1466"/>
      <c r="AE1466"/>
    </row>
    <row r="1467" spans="28:31" x14ac:dyDescent="0.25">
      <c r="AB1467"/>
      <c r="AC1467"/>
      <c r="AD1467"/>
      <c r="AE1467"/>
    </row>
    <row r="1468" spans="28:31" x14ac:dyDescent="0.25">
      <c r="AB1468"/>
      <c r="AC1468"/>
      <c r="AD1468"/>
      <c r="AE1468"/>
    </row>
    <row r="1469" spans="28:31" x14ac:dyDescent="0.25">
      <c r="AB1469"/>
      <c r="AC1469"/>
      <c r="AD1469"/>
      <c r="AE1469"/>
    </row>
    <row r="1470" spans="28:31" x14ac:dyDescent="0.25">
      <c r="AB1470"/>
      <c r="AC1470"/>
      <c r="AD1470"/>
      <c r="AE1470"/>
    </row>
    <row r="1471" spans="28:31" x14ac:dyDescent="0.25">
      <c r="AB1471"/>
      <c r="AC1471"/>
      <c r="AD1471"/>
      <c r="AE1471"/>
    </row>
    <row r="1472" spans="28:31" x14ac:dyDescent="0.25">
      <c r="AB1472"/>
      <c r="AC1472"/>
      <c r="AD1472"/>
      <c r="AE1472"/>
    </row>
    <row r="1473" spans="28:31" x14ac:dyDescent="0.25">
      <c r="AB1473"/>
      <c r="AC1473"/>
      <c r="AD1473"/>
      <c r="AE1473"/>
    </row>
    <row r="1474" spans="28:31" x14ac:dyDescent="0.25">
      <c r="AB1474"/>
      <c r="AC1474"/>
      <c r="AD1474"/>
      <c r="AE1474"/>
    </row>
    <row r="1475" spans="28:31" x14ac:dyDescent="0.25">
      <c r="AB1475"/>
      <c r="AC1475"/>
      <c r="AD1475"/>
      <c r="AE1475"/>
    </row>
    <row r="1476" spans="28:31" x14ac:dyDescent="0.25">
      <c r="AB1476"/>
      <c r="AC1476"/>
      <c r="AD1476"/>
      <c r="AE1476"/>
    </row>
    <row r="1477" spans="28:31" x14ac:dyDescent="0.25">
      <c r="AB1477"/>
      <c r="AC1477"/>
      <c r="AD1477"/>
      <c r="AE1477"/>
    </row>
    <row r="1478" spans="28:31" x14ac:dyDescent="0.25">
      <c r="AB1478"/>
      <c r="AC1478"/>
      <c r="AD1478"/>
      <c r="AE1478"/>
    </row>
    <row r="1479" spans="28:31" x14ac:dyDescent="0.25">
      <c r="AB1479"/>
      <c r="AC1479"/>
      <c r="AD1479"/>
      <c r="AE1479"/>
    </row>
    <row r="1480" spans="28:31" x14ac:dyDescent="0.25">
      <c r="AB1480"/>
      <c r="AC1480"/>
      <c r="AD1480"/>
      <c r="AE1480"/>
    </row>
    <row r="1481" spans="28:31" x14ac:dyDescent="0.25">
      <c r="AB1481"/>
      <c r="AC1481"/>
      <c r="AD1481"/>
      <c r="AE1481"/>
    </row>
    <row r="1482" spans="28:31" x14ac:dyDescent="0.25">
      <c r="AB1482"/>
      <c r="AC1482"/>
      <c r="AD1482"/>
      <c r="AE1482"/>
    </row>
    <row r="1483" spans="28:31" x14ac:dyDescent="0.25">
      <c r="AB1483"/>
      <c r="AC1483"/>
      <c r="AD1483"/>
      <c r="AE1483"/>
    </row>
    <row r="1484" spans="28:31" x14ac:dyDescent="0.25">
      <c r="AB1484"/>
      <c r="AC1484"/>
      <c r="AD1484"/>
      <c r="AE1484"/>
    </row>
    <row r="1485" spans="28:31" x14ac:dyDescent="0.25">
      <c r="AB1485"/>
      <c r="AC1485"/>
      <c r="AD1485"/>
      <c r="AE1485"/>
    </row>
    <row r="1486" spans="28:31" x14ac:dyDescent="0.25">
      <c r="AB1486"/>
      <c r="AC1486"/>
      <c r="AD1486"/>
      <c r="AE1486"/>
    </row>
    <row r="1487" spans="28:31" x14ac:dyDescent="0.25">
      <c r="AB1487"/>
      <c r="AC1487"/>
      <c r="AD1487"/>
      <c r="AE1487"/>
    </row>
    <row r="1488" spans="28:31" x14ac:dyDescent="0.25">
      <c r="AB1488"/>
      <c r="AC1488"/>
      <c r="AD1488"/>
      <c r="AE1488"/>
    </row>
    <row r="1489" spans="28:31" x14ac:dyDescent="0.25">
      <c r="AB1489"/>
      <c r="AC1489"/>
      <c r="AD1489"/>
      <c r="AE1489"/>
    </row>
    <row r="1490" spans="28:31" x14ac:dyDescent="0.25">
      <c r="AB1490"/>
      <c r="AC1490"/>
      <c r="AD1490"/>
      <c r="AE1490"/>
    </row>
    <row r="1491" spans="28:31" x14ac:dyDescent="0.25">
      <c r="AB1491"/>
      <c r="AC1491"/>
      <c r="AD1491"/>
      <c r="AE1491"/>
    </row>
    <row r="1492" spans="28:31" x14ac:dyDescent="0.25">
      <c r="AB1492"/>
      <c r="AC1492"/>
      <c r="AD1492"/>
      <c r="AE1492"/>
    </row>
    <row r="1493" spans="28:31" x14ac:dyDescent="0.25">
      <c r="AB1493"/>
      <c r="AC1493"/>
      <c r="AD1493"/>
      <c r="AE1493"/>
    </row>
    <row r="1494" spans="28:31" x14ac:dyDescent="0.25">
      <c r="AB1494"/>
      <c r="AC1494"/>
      <c r="AD1494"/>
      <c r="AE1494"/>
    </row>
    <row r="1495" spans="28:31" x14ac:dyDescent="0.25">
      <c r="AB1495"/>
      <c r="AC1495"/>
      <c r="AD1495"/>
      <c r="AE1495"/>
    </row>
    <row r="1496" spans="28:31" x14ac:dyDescent="0.25">
      <c r="AB1496"/>
      <c r="AC1496"/>
      <c r="AD1496"/>
      <c r="AE1496"/>
    </row>
    <row r="1497" spans="28:31" x14ac:dyDescent="0.25">
      <c r="AB1497"/>
      <c r="AC1497"/>
      <c r="AD1497"/>
      <c r="AE1497"/>
    </row>
    <row r="1498" spans="28:31" x14ac:dyDescent="0.25">
      <c r="AB1498"/>
      <c r="AC1498"/>
      <c r="AD1498"/>
      <c r="AE1498"/>
    </row>
    <row r="1499" spans="28:31" x14ac:dyDescent="0.25">
      <c r="AB1499"/>
      <c r="AC1499"/>
      <c r="AD1499"/>
      <c r="AE1499"/>
    </row>
    <row r="1500" spans="28:31" x14ac:dyDescent="0.25">
      <c r="AB1500"/>
      <c r="AC1500"/>
      <c r="AD1500"/>
      <c r="AE1500"/>
    </row>
    <row r="1501" spans="28:31" x14ac:dyDescent="0.25">
      <c r="AB1501"/>
      <c r="AC1501"/>
      <c r="AD1501"/>
      <c r="AE1501"/>
    </row>
    <row r="1502" spans="28:31" x14ac:dyDescent="0.25">
      <c r="AB1502"/>
      <c r="AC1502"/>
      <c r="AD1502"/>
      <c r="AE1502"/>
    </row>
    <row r="1503" spans="28:31" x14ac:dyDescent="0.25">
      <c r="AB1503"/>
      <c r="AC1503"/>
      <c r="AD1503"/>
      <c r="AE1503"/>
    </row>
    <row r="1504" spans="28:31" x14ac:dyDescent="0.25">
      <c r="AB1504"/>
      <c r="AC1504"/>
      <c r="AD1504"/>
      <c r="AE1504"/>
    </row>
    <row r="1505" spans="28:31" x14ac:dyDescent="0.25">
      <c r="AB1505"/>
      <c r="AC1505"/>
      <c r="AD1505"/>
      <c r="AE1505"/>
    </row>
    <row r="1506" spans="28:31" x14ac:dyDescent="0.25">
      <c r="AB1506"/>
      <c r="AC1506"/>
      <c r="AD1506"/>
      <c r="AE1506"/>
    </row>
    <row r="1507" spans="28:31" x14ac:dyDescent="0.25">
      <c r="AB1507"/>
      <c r="AC1507"/>
      <c r="AD1507"/>
      <c r="AE1507"/>
    </row>
    <row r="1508" spans="28:31" x14ac:dyDescent="0.25">
      <c r="AB1508"/>
      <c r="AC1508"/>
      <c r="AD1508"/>
      <c r="AE1508"/>
    </row>
    <row r="1509" spans="28:31" x14ac:dyDescent="0.25">
      <c r="AB1509"/>
      <c r="AC1509"/>
      <c r="AD1509"/>
      <c r="AE1509"/>
    </row>
    <row r="1510" spans="28:31" x14ac:dyDescent="0.25">
      <c r="AB1510"/>
      <c r="AC1510"/>
      <c r="AD1510"/>
      <c r="AE1510"/>
    </row>
    <row r="1511" spans="28:31" x14ac:dyDescent="0.25">
      <c r="AB1511"/>
      <c r="AC1511"/>
      <c r="AD1511"/>
      <c r="AE1511"/>
    </row>
    <row r="1512" spans="28:31" x14ac:dyDescent="0.25">
      <c r="AB1512"/>
      <c r="AC1512"/>
      <c r="AD1512"/>
      <c r="AE1512"/>
    </row>
    <row r="1513" spans="28:31" x14ac:dyDescent="0.25">
      <c r="AB1513"/>
      <c r="AC1513"/>
      <c r="AD1513"/>
      <c r="AE1513"/>
    </row>
    <row r="1514" spans="28:31" x14ac:dyDescent="0.25">
      <c r="AB1514"/>
      <c r="AC1514"/>
      <c r="AD1514"/>
      <c r="AE1514"/>
    </row>
    <row r="1515" spans="28:31" x14ac:dyDescent="0.25">
      <c r="AB1515"/>
      <c r="AC1515"/>
      <c r="AD1515"/>
      <c r="AE1515"/>
    </row>
    <row r="1516" spans="28:31" x14ac:dyDescent="0.25">
      <c r="AB1516"/>
      <c r="AC1516"/>
      <c r="AD1516"/>
      <c r="AE1516"/>
    </row>
    <row r="1517" spans="28:31" x14ac:dyDescent="0.25">
      <c r="AB1517"/>
      <c r="AC1517"/>
      <c r="AD1517"/>
      <c r="AE1517"/>
    </row>
    <row r="1518" spans="28:31" x14ac:dyDescent="0.25">
      <c r="AB1518"/>
      <c r="AC1518"/>
      <c r="AD1518"/>
      <c r="AE1518"/>
    </row>
    <row r="1519" spans="28:31" x14ac:dyDescent="0.25">
      <c r="AB1519"/>
      <c r="AC1519"/>
      <c r="AD1519"/>
      <c r="AE1519"/>
    </row>
    <row r="1520" spans="28:31" x14ac:dyDescent="0.25">
      <c r="AB1520"/>
      <c r="AC1520"/>
      <c r="AD1520"/>
      <c r="AE1520"/>
    </row>
    <row r="1521" spans="28:31" x14ac:dyDescent="0.25">
      <c r="AB1521"/>
      <c r="AC1521"/>
      <c r="AD1521"/>
      <c r="AE1521"/>
    </row>
    <row r="1522" spans="28:31" x14ac:dyDescent="0.25">
      <c r="AB1522"/>
      <c r="AC1522"/>
      <c r="AD1522"/>
      <c r="AE1522"/>
    </row>
    <row r="1523" spans="28:31" x14ac:dyDescent="0.25">
      <c r="AB1523"/>
      <c r="AC1523"/>
      <c r="AD1523"/>
      <c r="AE1523"/>
    </row>
    <row r="1524" spans="28:31" x14ac:dyDescent="0.25">
      <c r="AB1524"/>
      <c r="AC1524"/>
      <c r="AD1524"/>
      <c r="AE1524"/>
    </row>
    <row r="1525" spans="28:31" x14ac:dyDescent="0.25">
      <c r="AB1525"/>
      <c r="AC1525"/>
      <c r="AD1525"/>
      <c r="AE1525"/>
    </row>
    <row r="1526" spans="28:31" x14ac:dyDescent="0.25">
      <c r="AB1526"/>
      <c r="AC1526"/>
      <c r="AD1526"/>
      <c r="AE1526"/>
    </row>
    <row r="1527" spans="28:31" x14ac:dyDescent="0.25">
      <c r="AB1527"/>
      <c r="AC1527"/>
      <c r="AD1527"/>
      <c r="AE1527"/>
    </row>
    <row r="1528" spans="28:31" x14ac:dyDescent="0.25">
      <c r="AB1528"/>
      <c r="AC1528"/>
      <c r="AD1528"/>
      <c r="AE1528"/>
    </row>
    <row r="1529" spans="28:31" x14ac:dyDescent="0.25">
      <c r="AB1529"/>
      <c r="AC1529"/>
      <c r="AD1529"/>
      <c r="AE1529"/>
    </row>
    <row r="1530" spans="28:31" x14ac:dyDescent="0.25">
      <c r="AB1530"/>
      <c r="AC1530"/>
      <c r="AD1530"/>
      <c r="AE1530"/>
    </row>
    <row r="1531" spans="28:31" x14ac:dyDescent="0.25">
      <c r="AB1531"/>
      <c r="AC1531"/>
      <c r="AD1531"/>
      <c r="AE1531"/>
    </row>
    <row r="1532" spans="28:31" x14ac:dyDescent="0.25">
      <c r="AB1532"/>
      <c r="AC1532"/>
      <c r="AD1532"/>
      <c r="AE1532"/>
    </row>
    <row r="1533" spans="28:31" x14ac:dyDescent="0.25">
      <c r="AB1533"/>
      <c r="AC1533"/>
      <c r="AD1533"/>
      <c r="AE1533"/>
    </row>
    <row r="1534" spans="28:31" x14ac:dyDescent="0.25">
      <c r="AB1534"/>
      <c r="AC1534"/>
      <c r="AD1534"/>
      <c r="AE1534"/>
    </row>
    <row r="1535" spans="28:31" x14ac:dyDescent="0.25">
      <c r="AB1535"/>
      <c r="AC1535"/>
      <c r="AD1535"/>
      <c r="AE1535"/>
    </row>
    <row r="1536" spans="28:31" x14ac:dyDescent="0.25">
      <c r="AB1536"/>
      <c r="AC1536"/>
      <c r="AD1536"/>
      <c r="AE1536"/>
    </row>
    <row r="1537" spans="28:31" x14ac:dyDescent="0.25">
      <c r="AB1537"/>
      <c r="AC1537"/>
      <c r="AD1537"/>
      <c r="AE1537"/>
    </row>
    <row r="1538" spans="28:31" x14ac:dyDescent="0.25">
      <c r="AB1538"/>
      <c r="AC1538"/>
      <c r="AD1538"/>
      <c r="AE1538"/>
    </row>
    <row r="1539" spans="28:31" x14ac:dyDescent="0.25">
      <c r="AB1539"/>
      <c r="AC1539"/>
      <c r="AD1539"/>
      <c r="AE1539"/>
    </row>
    <row r="1540" spans="28:31" x14ac:dyDescent="0.25">
      <c r="AB1540"/>
      <c r="AC1540"/>
      <c r="AD1540"/>
      <c r="AE1540"/>
    </row>
    <row r="1541" spans="28:31" x14ac:dyDescent="0.25">
      <c r="AB1541"/>
      <c r="AC1541"/>
      <c r="AD1541"/>
      <c r="AE1541"/>
    </row>
    <row r="1542" spans="28:31" x14ac:dyDescent="0.25">
      <c r="AB1542"/>
      <c r="AC1542"/>
      <c r="AD1542"/>
      <c r="AE1542"/>
    </row>
    <row r="1543" spans="28:31" x14ac:dyDescent="0.25">
      <c r="AB1543"/>
      <c r="AC1543"/>
      <c r="AD1543"/>
      <c r="AE1543"/>
    </row>
    <row r="1544" spans="28:31" x14ac:dyDescent="0.25">
      <c r="AB1544"/>
      <c r="AC1544"/>
      <c r="AD1544"/>
      <c r="AE1544"/>
    </row>
    <row r="1545" spans="28:31" x14ac:dyDescent="0.25">
      <c r="AB1545"/>
      <c r="AC1545"/>
      <c r="AD1545"/>
      <c r="AE1545"/>
    </row>
    <row r="1546" spans="28:31" x14ac:dyDescent="0.25">
      <c r="AB1546"/>
      <c r="AC1546"/>
      <c r="AD1546"/>
      <c r="AE1546"/>
    </row>
    <row r="1547" spans="28:31" x14ac:dyDescent="0.25">
      <c r="AB1547"/>
      <c r="AC1547"/>
      <c r="AD1547"/>
      <c r="AE1547"/>
    </row>
    <row r="1548" spans="28:31" x14ac:dyDescent="0.25">
      <c r="AB1548"/>
      <c r="AC1548"/>
      <c r="AD1548"/>
      <c r="AE1548"/>
    </row>
    <row r="1549" spans="28:31" x14ac:dyDescent="0.25">
      <c r="AB1549"/>
      <c r="AC1549"/>
      <c r="AD1549"/>
      <c r="AE1549"/>
    </row>
    <row r="1550" spans="28:31" x14ac:dyDescent="0.25">
      <c r="AB1550"/>
      <c r="AC1550"/>
      <c r="AD1550"/>
      <c r="AE1550"/>
    </row>
    <row r="1551" spans="28:31" x14ac:dyDescent="0.25">
      <c r="AB1551"/>
      <c r="AC1551"/>
      <c r="AD1551"/>
      <c r="AE1551"/>
    </row>
    <row r="1552" spans="28:31" x14ac:dyDescent="0.25">
      <c r="AB1552"/>
      <c r="AC1552"/>
      <c r="AD1552"/>
      <c r="AE1552"/>
    </row>
    <row r="1553" spans="28:31" x14ac:dyDescent="0.25">
      <c r="AB1553"/>
      <c r="AC1553"/>
      <c r="AD1553"/>
      <c r="AE1553"/>
    </row>
    <row r="1554" spans="28:31" x14ac:dyDescent="0.25">
      <c r="AB1554"/>
      <c r="AC1554"/>
      <c r="AD1554"/>
      <c r="AE1554"/>
    </row>
    <row r="1555" spans="28:31" x14ac:dyDescent="0.25">
      <c r="AB1555"/>
      <c r="AC1555"/>
      <c r="AD1555"/>
      <c r="AE1555"/>
    </row>
    <row r="1556" spans="28:31" x14ac:dyDescent="0.25">
      <c r="AB1556"/>
      <c r="AC1556"/>
      <c r="AD1556"/>
      <c r="AE1556"/>
    </row>
    <row r="1557" spans="28:31" x14ac:dyDescent="0.25">
      <c r="AB1557"/>
      <c r="AC1557"/>
      <c r="AD1557"/>
      <c r="AE1557"/>
    </row>
    <row r="1558" spans="28:31" x14ac:dyDescent="0.25">
      <c r="AB1558"/>
      <c r="AC1558"/>
      <c r="AD1558"/>
      <c r="AE1558"/>
    </row>
    <row r="1559" spans="28:31" x14ac:dyDescent="0.25">
      <c r="AB1559"/>
      <c r="AC1559"/>
      <c r="AD1559"/>
      <c r="AE1559"/>
    </row>
    <row r="1560" spans="28:31" x14ac:dyDescent="0.25">
      <c r="AB1560"/>
      <c r="AC1560"/>
      <c r="AD1560"/>
      <c r="AE1560"/>
    </row>
    <row r="1561" spans="28:31" x14ac:dyDescent="0.25">
      <c r="AB1561"/>
      <c r="AC1561"/>
      <c r="AD1561"/>
      <c r="AE1561"/>
    </row>
    <row r="1562" spans="28:31" x14ac:dyDescent="0.25">
      <c r="AB1562"/>
      <c r="AC1562"/>
      <c r="AD1562"/>
      <c r="AE1562"/>
    </row>
    <row r="1563" spans="28:31" x14ac:dyDescent="0.25">
      <c r="AB1563"/>
      <c r="AC1563"/>
      <c r="AD1563"/>
      <c r="AE1563"/>
    </row>
    <row r="1564" spans="28:31" x14ac:dyDescent="0.25">
      <c r="AB1564"/>
      <c r="AC1564"/>
      <c r="AD1564"/>
      <c r="AE1564"/>
    </row>
    <row r="1565" spans="28:31" x14ac:dyDescent="0.25">
      <c r="AB1565"/>
      <c r="AC1565"/>
      <c r="AD1565"/>
      <c r="AE1565"/>
    </row>
    <row r="1566" spans="28:31" x14ac:dyDescent="0.25">
      <c r="AB1566"/>
      <c r="AC1566"/>
      <c r="AD1566"/>
      <c r="AE1566"/>
    </row>
    <row r="1567" spans="28:31" x14ac:dyDescent="0.25">
      <c r="AB1567"/>
      <c r="AC1567"/>
      <c r="AD1567"/>
      <c r="AE1567"/>
    </row>
    <row r="1568" spans="28:31" x14ac:dyDescent="0.25">
      <c r="AB1568"/>
      <c r="AC1568"/>
      <c r="AD1568"/>
      <c r="AE1568"/>
    </row>
    <row r="1569" spans="28:31" x14ac:dyDescent="0.25">
      <c r="AB1569"/>
      <c r="AC1569"/>
      <c r="AD1569"/>
      <c r="AE1569"/>
    </row>
    <row r="1570" spans="28:31" x14ac:dyDescent="0.25">
      <c r="AB1570"/>
      <c r="AC1570"/>
      <c r="AD1570"/>
      <c r="AE1570"/>
    </row>
    <row r="1571" spans="28:31" x14ac:dyDescent="0.25">
      <c r="AB1571"/>
      <c r="AC1571"/>
      <c r="AD1571"/>
      <c r="AE1571"/>
    </row>
    <row r="1572" spans="28:31" x14ac:dyDescent="0.25">
      <c r="AB1572"/>
      <c r="AC1572"/>
      <c r="AD1572"/>
      <c r="AE1572"/>
    </row>
    <row r="1573" spans="28:31" x14ac:dyDescent="0.25">
      <c r="AB1573"/>
      <c r="AC1573"/>
      <c r="AD1573"/>
      <c r="AE1573"/>
    </row>
    <row r="1574" spans="28:31" x14ac:dyDescent="0.25">
      <c r="AB1574"/>
      <c r="AC1574"/>
      <c r="AD1574"/>
      <c r="AE1574"/>
    </row>
    <row r="1575" spans="28:31" x14ac:dyDescent="0.25">
      <c r="AB1575"/>
      <c r="AC1575"/>
      <c r="AD1575"/>
      <c r="AE1575"/>
    </row>
    <row r="1576" spans="28:31" x14ac:dyDescent="0.25">
      <c r="AB1576"/>
      <c r="AC1576"/>
      <c r="AD1576"/>
      <c r="AE1576"/>
    </row>
    <row r="1577" spans="28:31" x14ac:dyDescent="0.25">
      <c r="AB1577"/>
      <c r="AC1577"/>
      <c r="AD1577"/>
      <c r="AE1577"/>
    </row>
    <row r="1578" spans="28:31" x14ac:dyDescent="0.25">
      <c r="AB1578"/>
      <c r="AC1578"/>
      <c r="AD1578"/>
      <c r="AE1578"/>
    </row>
    <row r="1579" spans="28:31" x14ac:dyDescent="0.25">
      <c r="AB1579"/>
      <c r="AC1579"/>
      <c r="AD1579"/>
      <c r="AE1579"/>
    </row>
    <row r="1580" spans="28:31" x14ac:dyDescent="0.25">
      <c r="AB1580"/>
      <c r="AC1580"/>
      <c r="AD1580"/>
      <c r="AE1580"/>
    </row>
    <row r="1581" spans="28:31" x14ac:dyDescent="0.25">
      <c r="AB1581"/>
      <c r="AC1581"/>
      <c r="AD1581"/>
      <c r="AE1581"/>
    </row>
    <row r="1582" spans="28:31" x14ac:dyDescent="0.25">
      <c r="AB1582"/>
      <c r="AC1582"/>
      <c r="AD1582"/>
      <c r="AE1582"/>
    </row>
    <row r="1583" spans="28:31" x14ac:dyDescent="0.25">
      <c r="AB1583"/>
      <c r="AC1583"/>
      <c r="AD1583"/>
      <c r="AE1583"/>
    </row>
    <row r="1584" spans="28:31" x14ac:dyDescent="0.25">
      <c r="AB1584"/>
      <c r="AC1584"/>
      <c r="AD1584"/>
      <c r="AE1584"/>
    </row>
    <row r="1585" spans="28:31" x14ac:dyDescent="0.25">
      <c r="AB1585"/>
      <c r="AC1585"/>
      <c r="AD1585"/>
      <c r="AE1585"/>
    </row>
    <row r="1586" spans="28:31" x14ac:dyDescent="0.25">
      <c r="AB1586"/>
      <c r="AC1586"/>
      <c r="AD1586"/>
      <c r="AE1586"/>
    </row>
    <row r="1587" spans="28:31" x14ac:dyDescent="0.25">
      <c r="AB1587"/>
      <c r="AC1587"/>
      <c r="AD1587"/>
      <c r="AE1587"/>
    </row>
    <row r="1588" spans="28:31" x14ac:dyDescent="0.25">
      <c r="AB1588"/>
      <c r="AC1588"/>
      <c r="AD1588"/>
      <c r="AE1588"/>
    </row>
    <row r="1589" spans="28:31" x14ac:dyDescent="0.25">
      <c r="AB1589"/>
      <c r="AC1589"/>
      <c r="AD1589"/>
      <c r="AE1589"/>
    </row>
    <row r="1590" spans="28:31" x14ac:dyDescent="0.25">
      <c r="AB1590"/>
      <c r="AC1590"/>
      <c r="AD1590"/>
      <c r="AE1590"/>
    </row>
    <row r="1591" spans="28:31" x14ac:dyDescent="0.25">
      <c r="AB1591"/>
      <c r="AC1591"/>
      <c r="AD1591"/>
      <c r="AE1591"/>
    </row>
    <row r="1592" spans="28:31" x14ac:dyDescent="0.25">
      <c r="AB1592"/>
      <c r="AC1592"/>
      <c r="AD1592"/>
      <c r="AE1592"/>
    </row>
    <row r="1593" spans="28:31" x14ac:dyDescent="0.25">
      <c r="AB1593"/>
      <c r="AC1593"/>
      <c r="AD1593"/>
      <c r="AE1593"/>
    </row>
    <row r="1594" spans="28:31" x14ac:dyDescent="0.25">
      <c r="AB1594"/>
      <c r="AC1594"/>
      <c r="AD1594"/>
      <c r="AE1594"/>
    </row>
    <row r="1595" spans="28:31" x14ac:dyDescent="0.25">
      <c r="AB1595"/>
      <c r="AC1595"/>
      <c r="AD1595"/>
      <c r="AE1595"/>
    </row>
    <row r="1596" spans="28:31" x14ac:dyDescent="0.25">
      <c r="AB1596"/>
      <c r="AC1596"/>
      <c r="AD1596"/>
      <c r="AE1596"/>
    </row>
    <row r="1597" spans="28:31" x14ac:dyDescent="0.25">
      <c r="AB1597"/>
      <c r="AC1597"/>
      <c r="AD1597"/>
      <c r="AE1597"/>
    </row>
    <row r="1598" spans="28:31" x14ac:dyDescent="0.25">
      <c r="AB1598"/>
      <c r="AC1598"/>
      <c r="AD1598"/>
      <c r="AE1598"/>
    </row>
    <row r="1599" spans="28:31" x14ac:dyDescent="0.25">
      <c r="AB1599"/>
      <c r="AC1599"/>
      <c r="AD1599"/>
      <c r="AE1599"/>
    </row>
    <row r="1600" spans="28:31" x14ac:dyDescent="0.25">
      <c r="AB1600"/>
      <c r="AC1600"/>
      <c r="AD1600"/>
      <c r="AE1600"/>
    </row>
    <row r="1601" spans="28:31" x14ac:dyDescent="0.25">
      <c r="AB1601"/>
      <c r="AC1601"/>
      <c r="AD1601"/>
      <c r="AE1601"/>
    </row>
    <row r="1602" spans="28:31" x14ac:dyDescent="0.25">
      <c r="AB1602"/>
      <c r="AC1602"/>
      <c r="AD1602"/>
      <c r="AE1602"/>
    </row>
    <row r="1603" spans="28:31" x14ac:dyDescent="0.25">
      <c r="AB1603"/>
      <c r="AC1603"/>
      <c r="AD1603"/>
      <c r="AE1603"/>
    </row>
    <row r="1604" spans="28:31" x14ac:dyDescent="0.25">
      <c r="AB1604"/>
      <c r="AC1604"/>
      <c r="AD1604"/>
      <c r="AE1604"/>
    </row>
    <row r="1605" spans="28:31" x14ac:dyDescent="0.25">
      <c r="AB1605"/>
      <c r="AC1605"/>
      <c r="AD1605"/>
      <c r="AE1605"/>
    </row>
    <row r="1606" spans="28:31" x14ac:dyDescent="0.25">
      <c r="AB1606"/>
      <c r="AC1606"/>
      <c r="AD1606"/>
      <c r="AE1606"/>
    </row>
    <row r="1607" spans="28:31" x14ac:dyDescent="0.25">
      <c r="AB1607"/>
      <c r="AC1607"/>
      <c r="AD1607"/>
      <c r="AE1607"/>
    </row>
    <row r="1608" spans="28:31" x14ac:dyDescent="0.25">
      <c r="AB1608"/>
      <c r="AC1608"/>
      <c r="AD1608"/>
      <c r="AE1608"/>
    </row>
    <row r="1609" spans="28:31" x14ac:dyDescent="0.25">
      <c r="AB1609"/>
      <c r="AC1609"/>
      <c r="AD1609"/>
      <c r="AE1609"/>
    </row>
    <row r="1610" spans="28:31" x14ac:dyDescent="0.25">
      <c r="AB1610"/>
      <c r="AC1610"/>
      <c r="AD1610"/>
      <c r="AE1610"/>
    </row>
    <row r="1611" spans="28:31" x14ac:dyDescent="0.25">
      <c r="AB1611"/>
      <c r="AC1611"/>
      <c r="AD1611"/>
      <c r="AE1611"/>
    </row>
    <row r="1612" spans="28:31" x14ac:dyDescent="0.25">
      <c r="AB1612"/>
      <c r="AC1612"/>
      <c r="AD1612"/>
      <c r="AE1612"/>
    </row>
    <row r="1613" spans="28:31" x14ac:dyDescent="0.25">
      <c r="AB1613"/>
      <c r="AC1613"/>
      <c r="AD1613"/>
      <c r="AE1613"/>
    </row>
    <row r="1614" spans="28:31" x14ac:dyDescent="0.25">
      <c r="AB1614"/>
      <c r="AC1614"/>
      <c r="AD1614"/>
      <c r="AE1614"/>
    </row>
    <row r="1615" spans="28:31" x14ac:dyDescent="0.25">
      <c r="AB1615"/>
      <c r="AC1615"/>
      <c r="AD1615"/>
      <c r="AE1615"/>
    </row>
    <row r="1616" spans="28:31" x14ac:dyDescent="0.25">
      <c r="AB1616"/>
      <c r="AC1616"/>
      <c r="AD1616"/>
      <c r="AE1616"/>
    </row>
    <row r="1617" spans="28:31" x14ac:dyDescent="0.25">
      <c r="AB1617"/>
      <c r="AC1617"/>
      <c r="AD1617"/>
      <c r="AE1617"/>
    </row>
    <row r="1618" spans="28:31" x14ac:dyDescent="0.25">
      <c r="AB1618"/>
      <c r="AC1618"/>
      <c r="AD1618"/>
      <c r="AE1618"/>
    </row>
    <row r="1619" spans="28:31" x14ac:dyDescent="0.25">
      <c r="AB1619"/>
      <c r="AC1619"/>
      <c r="AD1619"/>
      <c r="AE1619"/>
    </row>
    <row r="1620" spans="28:31" x14ac:dyDescent="0.25">
      <c r="AB1620"/>
      <c r="AC1620"/>
      <c r="AD1620"/>
      <c r="AE1620"/>
    </row>
    <row r="1621" spans="28:31" x14ac:dyDescent="0.25">
      <c r="AB1621"/>
      <c r="AC1621"/>
      <c r="AD1621"/>
      <c r="AE1621"/>
    </row>
    <row r="1622" spans="28:31" x14ac:dyDescent="0.25">
      <c r="AB1622"/>
      <c r="AC1622"/>
      <c r="AD1622"/>
      <c r="AE1622"/>
    </row>
    <row r="1623" spans="28:31" x14ac:dyDescent="0.25">
      <c r="AB1623"/>
      <c r="AC1623"/>
      <c r="AD1623"/>
      <c r="AE1623"/>
    </row>
    <row r="1624" spans="28:31" x14ac:dyDescent="0.25">
      <c r="AB1624"/>
      <c r="AC1624"/>
      <c r="AD1624"/>
      <c r="AE1624"/>
    </row>
    <row r="1625" spans="28:31" x14ac:dyDescent="0.25">
      <c r="AB1625"/>
      <c r="AC1625"/>
      <c r="AD1625"/>
      <c r="AE1625"/>
    </row>
    <row r="1626" spans="28:31" x14ac:dyDescent="0.25">
      <c r="AB1626"/>
      <c r="AC1626"/>
      <c r="AD1626"/>
      <c r="AE1626"/>
    </row>
    <row r="1627" spans="28:31" x14ac:dyDescent="0.25">
      <c r="AB1627"/>
      <c r="AC1627"/>
      <c r="AD1627"/>
      <c r="AE1627"/>
    </row>
    <row r="1628" spans="28:31" x14ac:dyDescent="0.25">
      <c r="AB1628"/>
      <c r="AC1628"/>
      <c r="AD1628"/>
      <c r="AE1628"/>
    </row>
    <row r="1629" spans="28:31" x14ac:dyDescent="0.25">
      <c r="AB1629"/>
      <c r="AC1629"/>
      <c r="AD1629"/>
      <c r="AE1629"/>
    </row>
    <row r="1630" spans="28:31" x14ac:dyDescent="0.25">
      <c r="AB1630"/>
      <c r="AC1630"/>
      <c r="AD1630"/>
      <c r="AE1630"/>
    </row>
    <row r="1631" spans="28:31" x14ac:dyDescent="0.25">
      <c r="AB1631"/>
      <c r="AC1631"/>
      <c r="AD1631"/>
      <c r="AE1631"/>
    </row>
    <row r="1632" spans="28:31" x14ac:dyDescent="0.25">
      <c r="AB1632"/>
      <c r="AC1632"/>
      <c r="AD1632"/>
      <c r="AE1632"/>
    </row>
    <row r="1633" spans="28:31" x14ac:dyDescent="0.25">
      <c r="AB1633"/>
      <c r="AC1633"/>
      <c r="AD1633"/>
      <c r="AE1633"/>
    </row>
    <row r="1634" spans="28:31" x14ac:dyDescent="0.25">
      <c r="AB1634"/>
      <c r="AC1634"/>
      <c r="AD1634"/>
      <c r="AE1634"/>
    </row>
    <row r="1635" spans="28:31" x14ac:dyDescent="0.25">
      <c r="AB1635"/>
      <c r="AC1635"/>
      <c r="AD1635"/>
      <c r="AE1635"/>
    </row>
    <row r="1636" spans="28:31" x14ac:dyDescent="0.25">
      <c r="AB1636"/>
      <c r="AC1636"/>
      <c r="AD1636"/>
      <c r="AE1636"/>
    </row>
    <row r="1637" spans="28:31" x14ac:dyDescent="0.25">
      <c r="AB1637"/>
      <c r="AC1637"/>
      <c r="AD1637"/>
      <c r="AE1637"/>
    </row>
    <row r="1638" spans="28:31" x14ac:dyDescent="0.25">
      <c r="AB1638"/>
      <c r="AC1638"/>
      <c r="AD1638"/>
      <c r="AE1638"/>
    </row>
    <row r="1639" spans="28:31" x14ac:dyDescent="0.25">
      <c r="AB1639"/>
      <c r="AC1639"/>
      <c r="AD1639"/>
      <c r="AE1639"/>
    </row>
    <row r="1640" spans="28:31" x14ac:dyDescent="0.25">
      <c r="AB1640"/>
      <c r="AC1640"/>
      <c r="AD1640"/>
      <c r="AE1640"/>
    </row>
    <row r="1641" spans="28:31" x14ac:dyDescent="0.25">
      <c r="AB1641"/>
      <c r="AC1641"/>
      <c r="AD1641"/>
      <c r="AE1641"/>
    </row>
    <row r="1642" spans="28:31" x14ac:dyDescent="0.25">
      <c r="AB1642"/>
      <c r="AC1642"/>
      <c r="AD1642"/>
      <c r="AE1642"/>
    </row>
    <row r="1643" spans="28:31" x14ac:dyDescent="0.25">
      <c r="AB1643"/>
      <c r="AC1643"/>
      <c r="AD1643"/>
      <c r="AE1643"/>
    </row>
    <row r="1644" spans="28:31" x14ac:dyDescent="0.25">
      <c r="AB1644"/>
      <c r="AC1644"/>
      <c r="AD1644"/>
      <c r="AE1644"/>
    </row>
    <row r="1645" spans="28:31" x14ac:dyDescent="0.25">
      <c r="AB1645"/>
      <c r="AC1645"/>
      <c r="AD1645"/>
      <c r="AE1645"/>
    </row>
    <row r="1646" spans="28:31" x14ac:dyDescent="0.25">
      <c r="AB1646"/>
      <c r="AC1646"/>
      <c r="AD1646"/>
      <c r="AE1646"/>
    </row>
    <row r="1647" spans="28:31" x14ac:dyDescent="0.25">
      <c r="AB1647"/>
      <c r="AC1647"/>
      <c r="AD1647"/>
      <c r="AE1647"/>
    </row>
    <row r="1648" spans="28:31" x14ac:dyDescent="0.25">
      <c r="AB1648"/>
      <c r="AC1648"/>
      <c r="AD1648"/>
      <c r="AE1648"/>
    </row>
    <row r="1649" spans="28:31" x14ac:dyDescent="0.25">
      <c r="AB1649"/>
      <c r="AC1649"/>
      <c r="AD1649"/>
      <c r="AE1649"/>
    </row>
    <row r="1650" spans="28:31" x14ac:dyDescent="0.25">
      <c r="AB1650"/>
      <c r="AC1650"/>
      <c r="AD1650"/>
      <c r="AE1650"/>
    </row>
    <row r="1651" spans="28:31" x14ac:dyDescent="0.25">
      <c r="AB1651"/>
      <c r="AC1651"/>
      <c r="AD1651"/>
      <c r="AE1651"/>
    </row>
    <row r="1652" spans="28:31" x14ac:dyDescent="0.25">
      <c r="AB1652"/>
      <c r="AC1652"/>
      <c r="AD1652"/>
      <c r="AE1652"/>
    </row>
    <row r="1653" spans="28:31" x14ac:dyDescent="0.25">
      <c r="AB1653"/>
      <c r="AC1653"/>
      <c r="AD1653"/>
      <c r="AE1653"/>
    </row>
    <row r="1654" spans="28:31" x14ac:dyDescent="0.25">
      <c r="AB1654"/>
      <c r="AC1654"/>
      <c r="AD1654"/>
      <c r="AE1654"/>
    </row>
    <row r="1655" spans="28:31" x14ac:dyDescent="0.25">
      <c r="AB1655"/>
      <c r="AC1655"/>
      <c r="AD1655"/>
      <c r="AE1655"/>
    </row>
    <row r="1656" spans="28:31" x14ac:dyDescent="0.25">
      <c r="AB1656"/>
      <c r="AC1656"/>
      <c r="AD1656"/>
      <c r="AE1656"/>
    </row>
    <row r="1657" spans="28:31" x14ac:dyDescent="0.25">
      <c r="AB1657"/>
      <c r="AC1657"/>
      <c r="AD1657"/>
      <c r="AE1657"/>
    </row>
    <row r="1658" spans="28:31" x14ac:dyDescent="0.25">
      <c r="AB1658"/>
      <c r="AC1658"/>
      <c r="AD1658"/>
      <c r="AE1658"/>
    </row>
    <row r="1659" spans="28:31" x14ac:dyDescent="0.25">
      <c r="AB1659"/>
      <c r="AC1659"/>
      <c r="AD1659"/>
      <c r="AE1659"/>
    </row>
    <row r="1660" spans="28:31" x14ac:dyDescent="0.25">
      <c r="AB1660"/>
      <c r="AC1660"/>
      <c r="AD1660"/>
      <c r="AE1660"/>
    </row>
    <row r="1661" spans="28:31" x14ac:dyDescent="0.25">
      <c r="AB1661"/>
      <c r="AC1661"/>
      <c r="AD1661"/>
      <c r="AE1661"/>
    </row>
    <row r="1662" spans="28:31" x14ac:dyDescent="0.25">
      <c r="AB1662"/>
      <c r="AC1662"/>
      <c r="AD1662"/>
      <c r="AE1662"/>
    </row>
    <row r="1663" spans="28:31" x14ac:dyDescent="0.25">
      <c r="AB1663"/>
      <c r="AC1663"/>
      <c r="AD1663"/>
      <c r="AE1663"/>
    </row>
    <row r="1664" spans="28:31" x14ac:dyDescent="0.25">
      <c r="AB1664"/>
      <c r="AC1664"/>
      <c r="AD1664"/>
      <c r="AE1664"/>
    </row>
    <row r="1665" spans="28:31" x14ac:dyDescent="0.25">
      <c r="AB1665"/>
      <c r="AC1665"/>
      <c r="AD1665"/>
      <c r="AE1665"/>
    </row>
    <row r="1666" spans="28:31" x14ac:dyDescent="0.25">
      <c r="AB1666"/>
      <c r="AC1666"/>
      <c r="AD1666"/>
      <c r="AE1666"/>
    </row>
    <row r="1667" spans="28:31" x14ac:dyDescent="0.25">
      <c r="AB1667"/>
      <c r="AC1667"/>
      <c r="AD1667"/>
      <c r="AE1667"/>
    </row>
    <row r="1668" spans="28:31" x14ac:dyDescent="0.25">
      <c r="AB1668"/>
      <c r="AC1668"/>
      <c r="AD1668"/>
      <c r="AE1668"/>
    </row>
    <row r="1669" spans="28:31" x14ac:dyDescent="0.25">
      <c r="AB1669"/>
      <c r="AC1669"/>
      <c r="AD1669"/>
      <c r="AE1669"/>
    </row>
    <row r="1670" spans="28:31" x14ac:dyDescent="0.25">
      <c r="AB1670"/>
      <c r="AC1670"/>
      <c r="AD1670"/>
      <c r="AE1670"/>
    </row>
    <row r="1671" spans="28:31" x14ac:dyDescent="0.25">
      <c r="AB1671"/>
      <c r="AC1671"/>
      <c r="AD1671"/>
      <c r="AE1671"/>
    </row>
    <row r="1672" spans="28:31" x14ac:dyDescent="0.25">
      <c r="AB1672"/>
      <c r="AC1672"/>
      <c r="AD1672"/>
      <c r="AE1672"/>
    </row>
    <row r="1673" spans="28:31" x14ac:dyDescent="0.25">
      <c r="AB1673"/>
      <c r="AC1673"/>
      <c r="AD1673"/>
      <c r="AE1673"/>
    </row>
    <row r="1674" spans="28:31" x14ac:dyDescent="0.25">
      <c r="AB1674"/>
      <c r="AC1674"/>
      <c r="AD1674"/>
      <c r="AE1674"/>
    </row>
    <row r="1675" spans="28:31" x14ac:dyDescent="0.25">
      <c r="AB1675"/>
      <c r="AC1675"/>
      <c r="AD1675"/>
      <c r="AE1675"/>
    </row>
    <row r="1676" spans="28:31" x14ac:dyDescent="0.25">
      <c r="AB1676"/>
      <c r="AC1676"/>
      <c r="AD1676"/>
      <c r="AE1676"/>
    </row>
    <row r="1677" spans="28:31" x14ac:dyDescent="0.25">
      <c r="AB1677"/>
      <c r="AC1677"/>
      <c r="AD1677"/>
      <c r="AE1677"/>
    </row>
    <row r="1678" spans="28:31" x14ac:dyDescent="0.25">
      <c r="AB1678"/>
      <c r="AC1678"/>
      <c r="AD1678"/>
      <c r="AE1678"/>
    </row>
    <row r="1679" spans="28:31" x14ac:dyDescent="0.25">
      <c r="AB1679"/>
      <c r="AC1679"/>
      <c r="AD1679"/>
      <c r="AE1679"/>
    </row>
    <row r="1680" spans="28:31" x14ac:dyDescent="0.25">
      <c r="AB1680"/>
      <c r="AC1680"/>
      <c r="AD1680"/>
      <c r="AE1680"/>
    </row>
    <row r="1681" spans="28:31" x14ac:dyDescent="0.25">
      <c r="AB1681"/>
      <c r="AC1681"/>
      <c r="AD1681"/>
      <c r="AE1681"/>
    </row>
    <row r="1682" spans="28:31" x14ac:dyDescent="0.25">
      <c r="AB1682"/>
      <c r="AC1682"/>
      <c r="AD1682"/>
      <c r="AE1682"/>
    </row>
    <row r="1683" spans="28:31" x14ac:dyDescent="0.25">
      <c r="AB1683"/>
      <c r="AC1683"/>
      <c r="AD1683"/>
      <c r="AE1683"/>
    </row>
    <row r="1684" spans="28:31" x14ac:dyDescent="0.25">
      <c r="AB1684"/>
      <c r="AC1684"/>
      <c r="AD1684"/>
      <c r="AE1684"/>
    </row>
    <row r="1685" spans="28:31" x14ac:dyDescent="0.25">
      <c r="AB1685"/>
      <c r="AC1685"/>
      <c r="AD1685"/>
      <c r="AE1685"/>
    </row>
    <row r="1686" spans="28:31" x14ac:dyDescent="0.25">
      <c r="AB1686"/>
      <c r="AC1686"/>
      <c r="AD1686"/>
      <c r="AE1686"/>
    </row>
    <row r="1687" spans="28:31" x14ac:dyDescent="0.25">
      <c r="AB1687"/>
      <c r="AC1687"/>
      <c r="AD1687"/>
      <c r="AE1687"/>
    </row>
    <row r="1688" spans="28:31" x14ac:dyDescent="0.25">
      <c r="AB1688"/>
      <c r="AC1688"/>
      <c r="AD1688"/>
      <c r="AE1688"/>
    </row>
    <row r="1689" spans="28:31" x14ac:dyDescent="0.25">
      <c r="AB1689"/>
      <c r="AC1689"/>
      <c r="AD1689"/>
      <c r="AE1689"/>
    </row>
    <row r="1690" spans="28:31" x14ac:dyDescent="0.25">
      <c r="AB1690"/>
      <c r="AC1690"/>
      <c r="AD1690"/>
      <c r="AE1690"/>
    </row>
    <row r="1691" spans="28:31" x14ac:dyDescent="0.25">
      <c r="AB1691"/>
      <c r="AC1691"/>
      <c r="AD1691"/>
      <c r="AE1691"/>
    </row>
    <row r="1692" spans="28:31" x14ac:dyDescent="0.25">
      <c r="AB1692"/>
      <c r="AC1692"/>
      <c r="AD1692"/>
      <c r="AE1692"/>
    </row>
    <row r="1693" spans="28:31" x14ac:dyDescent="0.25">
      <c r="AB1693"/>
      <c r="AC1693"/>
      <c r="AD1693"/>
      <c r="AE1693"/>
    </row>
    <row r="1694" spans="28:31" x14ac:dyDescent="0.25">
      <c r="AB1694"/>
      <c r="AC1694"/>
      <c r="AD1694"/>
      <c r="AE1694"/>
    </row>
    <row r="1695" spans="28:31" x14ac:dyDescent="0.25">
      <c r="AB1695"/>
      <c r="AC1695"/>
      <c r="AD1695"/>
      <c r="AE1695"/>
    </row>
    <row r="1696" spans="28:31" x14ac:dyDescent="0.25">
      <c r="AB1696"/>
      <c r="AC1696"/>
      <c r="AD1696"/>
      <c r="AE1696"/>
    </row>
    <row r="1697" spans="28:31" x14ac:dyDescent="0.25">
      <c r="AB1697"/>
      <c r="AC1697"/>
      <c r="AD1697"/>
      <c r="AE1697"/>
    </row>
    <row r="1698" spans="28:31" x14ac:dyDescent="0.25">
      <c r="AB1698"/>
      <c r="AC1698"/>
      <c r="AD1698"/>
      <c r="AE1698"/>
    </row>
    <row r="1699" spans="28:31" x14ac:dyDescent="0.25">
      <c r="AB1699"/>
      <c r="AC1699"/>
      <c r="AD1699"/>
      <c r="AE1699"/>
    </row>
    <row r="1700" spans="28:31" x14ac:dyDescent="0.25">
      <c r="AB1700"/>
      <c r="AC1700"/>
      <c r="AD1700"/>
      <c r="AE1700"/>
    </row>
    <row r="1701" spans="28:31" x14ac:dyDescent="0.25">
      <c r="AB1701"/>
      <c r="AC1701"/>
      <c r="AD1701"/>
      <c r="AE1701"/>
    </row>
    <row r="1702" spans="28:31" x14ac:dyDescent="0.25">
      <c r="AB1702"/>
      <c r="AC1702"/>
      <c r="AD1702"/>
      <c r="AE1702"/>
    </row>
    <row r="1703" spans="28:31" x14ac:dyDescent="0.25">
      <c r="AB1703"/>
      <c r="AC1703"/>
      <c r="AD1703"/>
      <c r="AE1703"/>
    </row>
    <row r="1704" spans="28:31" x14ac:dyDescent="0.25">
      <c r="AB1704"/>
      <c r="AC1704"/>
      <c r="AD1704"/>
      <c r="AE1704"/>
    </row>
    <row r="1705" spans="28:31" x14ac:dyDescent="0.25">
      <c r="AB1705"/>
      <c r="AC1705"/>
      <c r="AD1705"/>
      <c r="AE1705"/>
    </row>
    <row r="1706" spans="28:31" x14ac:dyDescent="0.25">
      <c r="AB1706"/>
      <c r="AC1706"/>
      <c r="AD1706"/>
      <c r="AE1706"/>
    </row>
    <row r="1707" spans="28:31" x14ac:dyDescent="0.25">
      <c r="AB1707"/>
      <c r="AC1707"/>
      <c r="AD1707"/>
      <c r="AE1707"/>
    </row>
    <row r="1708" spans="28:31" x14ac:dyDescent="0.25">
      <c r="AB1708"/>
      <c r="AC1708"/>
      <c r="AD1708"/>
      <c r="AE1708"/>
    </row>
    <row r="1709" spans="28:31" x14ac:dyDescent="0.25">
      <c r="AB1709"/>
      <c r="AC1709"/>
      <c r="AD1709"/>
      <c r="AE1709"/>
    </row>
    <row r="1710" spans="28:31" x14ac:dyDescent="0.25">
      <c r="AB1710"/>
      <c r="AC1710"/>
      <c r="AD1710"/>
      <c r="AE1710"/>
    </row>
    <row r="1711" spans="28:31" x14ac:dyDescent="0.25">
      <c r="AB1711"/>
      <c r="AC1711"/>
      <c r="AD1711"/>
      <c r="AE1711"/>
    </row>
    <row r="1712" spans="28:31" x14ac:dyDescent="0.25">
      <c r="AB1712"/>
      <c r="AC1712"/>
      <c r="AD1712"/>
      <c r="AE1712"/>
    </row>
    <row r="1713" spans="28:31" x14ac:dyDescent="0.25">
      <c r="AB1713"/>
      <c r="AC1713"/>
      <c r="AD1713"/>
      <c r="AE1713"/>
    </row>
    <row r="1714" spans="28:31" x14ac:dyDescent="0.25">
      <c r="AB1714"/>
      <c r="AC1714"/>
      <c r="AD1714"/>
      <c r="AE1714"/>
    </row>
    <row r="1715" spans="28:31" x14ac:dyDescent="0.25">
      <c r="AB1715"/>
      <c r="AC1715"/>
      <c r="AD1715"/>
      <c r="AE1715"/>
    </row>
    <row r="1716" spans="28:31" x14ac:dyDescent="0.25">
      <c r="AB1716"/>
      <c r="AC1716"/>
      <c r="AD1716"/>
      <c r="AE1716"/>
    </row>
    <row r="1717" spans="28:31" x14ac:dyDescent="0.25">
      <c r="AB1717"/>
      <c r="AC1717"/>
      <c r="AD1717"/>
      <c r="AE1717"/>
    </row>
    <row r="1718" spans="28:31" x14ac:dyDescent="0.25">
      <c r="AB1718"/>
      <c r="AC1718"/>
      <c r="AD1718"/>
      <c r="AE1718"/>
    </row>
    <row r="1719" spans="28:31" x14ac:dyDescent="0.25">
      <c r="AB1719"/>
      <c r="AC1719"/>
      <c r="AD1719"/>
      <c r="AE1719"/>
    </row>
    <row r="1720" spans="28:31" x14ac:dyDescent="0.25">
      <c r="AB1720"/>
      <c r="AC1720"/>
      <c r="AD1720"/>
      <c r="AE1720"/>
    </row>
    <row r="1721" spans="28:31" x14ac:dyDescent="0.25">
      <c r="AB1721"/>
      <c r="AC1721"/>
      <c r="AD1721"/>
      <c r="AE1721"/>
    </row>
    <row r="1722" spans="28:31" x14ac:dyDescent="0.25">
      <c r="AB1722"/>
      <c r="AC1722"/>
      <c r="AD1722"/>
      <c r="AE1722"/>
    </row>
    <row r="1723" spans="28:31" x14ac:dyDescent="0.25">
      <c r="AB1723"/>
      <c r="AC1723"/>
      <c r="AD1723"/>
      <c r="AE1723"/>
    </row>
    <row r="1724" spans="28:31" x14ac:dyDescent="0.25">
      <c r="AB1724"/>
      <c r="AC1724"/>
      <c r="AD1724"/>
      <c r="AE1724"/>
    </row>
    <row r="1725" spans="28:31" x14ac:dyDescent="0.25">
      <c r="AB1725"/>
      <c r="AC1725"/>
      <c r="AD1725"/>
      <c r="AE1725"/>
    </row>
    <row r="1726" spans="28:31" x14ac:dyDescent="0.25">
      <c r="AB1726"/>
      <c r="AC1726"/>
      <c r="AD1726"/>
      <c r="AE1726"/>
    </row>
    <row r="1727" spans="28:31" x14ac:dyDescent="0.25">
      <c r="AB1727"/>
      <c r="AC1727"/>
      <c r="AD1727"/>
      <c r="AE1727"/>
    </row>
    <row r="1728" spans="28:31" x14ac:dyDescent="0.25">
      <c r="AB1728"/>
      <c r="AC1728"/>
      <c r="AD1728"/>
      <c r="AE1728"/>
    </row>
    <row r="1729" spans="28:31" x14ac:dyDescent="0.25">
      <c r="AB1729"/>
      <c r="AC1729"/>
      <c r="AD1729"/>
      <c r="AE1729"/>
    </row>
    <row r="1730" spans="28:31" x14ac:dyDescent="0.25">
      <c r="AB1730"/>
      <c r="AC1730"/>
      <c r="AD1730"/>
      <c r="AE1730"/>
    </row>
    <row r="1731" spans="28:31" x14ac:dyDescent="0.25">
      <c r="AB1731"/>
      <c r="AC1731"/>
      <c r="AD1731"/>
      <c r="AE1731"/>
    </row>
    <row r="1732" spans="28:31" x14ac:dyDescent="0.25">
      <c r="AB1732"/>
      <c r="AC1732"/>
      <c r="AD1732"/>
      <c r="AE1732"/>
    </row>
    <row r="1733" spans="28:31" x14ac:dyDescent="0.25">
      <c r="AB1733"/>
      <c r="AC1733"/>
      <c r="AD1733"/>
      <c r="AE1733"/>
    </row>
    <row r="1734" spans="28:31" x14ac:dyDescent="0.25">
      <c r="AB1734"/>
      <c r="AC1734"/>
      <c r="AD1734"/>
      <c r="AE1734"/>
    </row>
    <row r="1735" spans="28:31" x14ac:dyDescent="0.25">
      <c r="AB1735"/>
      <c r="AC1735"/>
      <c r="AD1735"/>
      <c r="AE1735"/>
    </row>
    <row r="1736" spans="28:31" x14ac:dyDescent="0.25">
      <c r="AB1736"/>
      <c r="AC1736"/>
      <c r="AD1736"/>
      <c r="AE1736"/>
    </row>
    <row r="1737" spans="28:31" x14ac:dyDescent="0.25">
      <c r="AB1737"/>
      <c r="AC1737"/>
      <c r="AD1737"/>
      <c r="AE1737"/>
    </row>
    <row r="1738" spans="28:31" x14ac:dyDescent="0.25">
      <c r="AB1738"/>
      <c r="AC1738"/>
      <c r="AD1738"/>
      <c r="AE1738"/>
    </row>
    <row r="1739" spans="28:31" x14ac:dyDescent="0.25">
      <c r="AB1739"/>
      <c r="AC1739"/>
      <c r="AD1739"/>
      <c r="AE1739"/>
    </row>
    <row r="1740" spans="28:31" x14ac:dyDescent="0.25">
      <c r="AB1740"/>
      <c r="AC1740"/>
      <c r="AD1740"/>
      <c r="AE1740"/>
    </row>
    <row r="1741" spans="28:31" x14ac:dyDescent="0.25">
      <c r="AB1741"/>
      <c r="AC1741"/>
      <c r="AD1741"/>
      <c r="AE1741"/>
    </row>
    <row r="1742" spans="28:31" x14ac:dyDescent="0.25">
      <c r="AB1742"/>
      <c r="AC1742"/>
      <c r="AD1742"/>
      <c r="AE1742"/>
    </row>
    <row r="1743" spans="28:31" x14ac:dyDescent="0.25">
      <c r="AB1743"/>
      <c r="AC1743"/>
      <c r="AD1743"/>
      <c r="AE1743"/>
    </row>
    <row r="1744" spans="28:31" x14ac:dyDescent="0.25">
      <c r="AB1744"/>
      <c r="AC1744"/>
      <c r="AD1744"/>
      <c r="AE1744"/>
    </row>
    <row r="1745" spans="28:31" x14ac:dyDescent="0.25">
      <c r="AB1745"/>
      <c r="AC1745"/>
      <c r="AD1745"/>
      <c r="AE1745"/>
    </row>
    <row r="1746" spans="28:31" x14ac:dyDescent="0.25">
      <c r="AB1746"/>
      <c r="AC1746"/>
      <c r="AD1746"/>
      <c r="AE1746"/>
    </row>
    <row r="1747" spans="28:31" x14ac:dyDescent="0.25">
      <c r="AB1747"/>
      <c r="AC1747"/>
      <c r="AD1747"/>
      <c r="AE1747"/>
    </row>
    <row r="1748" spans="28:31" x14ac:dyDescent="0.25">
      <c r="AB1748"/>
      <c r="AC1748"/>
      <c r="AD1748"/>
      <c r="AE1748"/>
    </row>
    <row r="1749" spans="28:31" x14ac:dyDescent="0.25">
      <c r="AB1749"/>
      <c r="AC1749"/>
      <c r="AD1749"/>
      <c r="AE1749"/>
    </row>
    <row r="1750" spans="28:31" x14ac:dyDescent="0.25">
      <c r="AB1750"/>
      <c r="AC1750"/>
      <c r="AD1750"/>
      <c r="AE1750"/>
    </row>
    <row r="1751" spans="28:31" x14ac:dyDescent="0.25">
      <c r="AB1751"/>
      <c r="AC1751"/>
      <c r="AD1751"/>
      <c r="AE1751"/>
    </row>
    <row r="1752" spans="28:31" x14ac:dyDescent="0.25">
      <c r="AB1752"/>
      <c r="AC1752"/>
      <c r="AD1752"/>
      <c r="AE1752"/>
    </row>
    <row r="1753" spans="28:31" x14ac:dyDescent="0.25">
      <c r="AB1753"/>
      <c r="AC1753"/>
      <c r="AD1753"/>
      <c r="AE1753"/>
    </row>
    <row r="1754" spans="28:31" x14ac:dyDescent="0.25">
      <c r="AB1754"/>
      <c r="AC1754"/>
      <c r="AD1754"/>
      <c r="AE1754"/>
    </row>
    <row r="1755" spans="28:31" x14ac:dyDescent="0.25">
      <c r="AB1755"/>
      <c r="AC1755"/>
      <c r="AD1755"/>
      <c r="AE1755"/>
    </row>
    <row r="1756" spans="28:31" x14ac:dyDescent="0.25">
      <c r="AB1756"/>
      <c r="AC1756"/>
      <c r="AD1756"/>
      <c r="AE1756"/>
    </row>
    <row r="1757" spans="28:31" x14ac:dyDescent="0.25">
      <c r="AB1757"/>
      <c r="AC1757"/>
      <c r="AD1757"/>
      <c r="AE1757"/>
    </row>
    <row r="1758" spans="28:31" x14ac:dyDescent="0.25">
      <c r="AB1758"/>
      <c r="AC1758"/>
      <c r="AD1758"/>
      <c r="AE1758"/>
    </row>
    <row r="1759" spans="28:31" x14ac:dyDescent="0.25">
      <c r="AB1759"/>
      <c r="AC1759"/>
      <c r="AD1759"/>
      <c r="AE1759"/>
    </row>
    <row r="1760" spans="28:31" x14ac:dyDescent="0.25">
      <c r="AB1760"/>
      <c r="AC1760"/>
      <c r="AD1760"/>
      <c r="AE1760"/>
    </row>
    <row r="1761" spans="28:31" x14ac:dyDescent="0.25">
      <c r="AB1761"/>
      <c r="AC1761"/>
      <c r="AD1761"/>
      <c r="AE1761"/>
    </row>
    <row r="1762" spans="28:31" x14ac:dyDescent="0.25">
      <c r="AB1762"/>
      <c r="AC1762"/>
      <c r="AD1762"/>
      <c r="AE1762"/>
    </row>
    <row r="1763" spans="28:31" x14ac:dyDescent="0.25">
      <c r="AB1763"/>
      <c r="AC1763"/>
      <c r="AD1763"/>
      <c r="AE1763"/>
    </row>
    <row r="1764" spans="28:31" x14ac:dyDescent="0.25">
      <c r="AB1764"/>
      <c r="AC1764"/>
      <c r="AD1764"/>
      <c r="AE1764"/>
    </row>
    <row r="1765" spans="28:31" x14ac:dyDescent="0.25">
      <c r="AB1765"/>
      <c r="AC1765"/>
      <c r="AD1765"/>
      <c r="AE1765"/>
    </row>
    <row r="1766" spans="28:31" x14ac:dyDescent="0.25">
      <c r="AB1766"/>
      <c r="AC1766"/>
      <c r="AD1766"/>
      <c r="AE1766"/>
    </row>
    <row r="1767" spans="28:31" x14ac:dyDescent="0.25">
      <c r="AB1767"/>
      <c r="AC1767"/>
      <c r="AD1767"/>
      <c r="AE1767"/>
    </row>
    <row r="1768" spans="28:31" x14ac:dyDescent="0.25">
      <c r="AB1768"/>
      <c r="AC1768"/>
      <c r="AD1768"/>
      <c r="AE1768"/>
    </row>
    <row r="1769" spans="28:31" x14ac:dyDescent="0.25">
      <c r="AB1769"/>
      <c r="AC1769"/>
      <c r="AD1769"/>
      <c r="AE1769"/>
    </row>
    <row r="1770" spans="28:31" x14ac:dyDescent="0.25">
      <c r="AB1770"/>
      <c r="AC1770"/>
      <c r="AD1770"/>
      <c r="AE1770"/>
    </row>
    <row r="1771" spans="28:31" x14ac:dyDescent="0.25">
      <c r="AB1771"/>
      <c r="AC1771"/>
      <c r="AD1771"/>
      <c r="AE1771"/>
    </row>
    <row r="1772" spans="28:31" x14ac:dyDescent="0.25">
      <c r="AB1772"/>
      <c r="AC1772"/>
      <c r="AD1772"/>
      <c r="AE1772"/>
    </row>
    <row r="1773" spans="28:31" x14ac:dyDescent="0.25">
      <c r="AB1773"/>
      <c r="AC1773"/>
      <c r="AD1773"/>
      <c r="AE1773"/>
    </row>
    <row r="1774" spans="28:31" x14ac:dyDescent="0.25">
      <c r="AB1774"/>
      <c r="AC1774"/>
      <c r="AD1774"/>
      <c r="AE1774"/>
    </row>
    <row r="1775" spans="28:31" x14ac:dyDescent="0.25">
      <c r="AB1775"/>
      <c r="AC1775"/>
      <c r="AD1775"/>
      <c r="AE1775"/>
    </row>
    <row r="1776" spans="28:31" x14ac:dyDescent="0.25">
      <c r="AB1776"/>
      <c r="AC1776"/>
      <c r="AD1776"/>
      <c r="AE1776"/>
    </row>
    <row r="1777" spans="28:31" x14ac:dyDescent="0.25">
      <c r="AB1777"/>
      <c r="AC1777"/>
      <c r="AD1777"/>
      <c r="AE1777"/>
    </row>
    <row r="1778" spans="28:31" x14ac:dyDescent="0.25">
      <c r="AB1778"/>
      <c r="AC1778"/>
      <c r="AD1778"/>
      <c r="AE1778"/>
    </row>
    <row r="1779" spans="28:31" x14ac:dyDescent="0.25">
      <c r="AB1779"/>
      <c r="AC1779"/>
      <c r="AD1779"/>
      <c r="AE1779"/>
    </row>
    <row r="1780" spans="28:31" x14ac:dyDescent="0.25">
      <c r="AB1780"/>
      <c r="AC1780"/>
      <c r="AD1780"/>
      <c r="AE1780"/>
    </row>
    <row r="1781" spans="28:31" x14ac:dyDescent="0.25">
      <c r="AB1781"/>
      <c r="AC1781"/>
      <c r="AD1781"/>
      <c r="AE1781"/>
    </row>
    <row r="1782" spans="28:31" x14ac:dyDescent="0.25">
      <c r="AB1782"/>
      <c r="AC1782"/>
      <c r="AD1782"/>
      <c r="AE1782"/>
    </row>
    <row r="1783" spans="28:31" x14ac:dyDescent="0.25">
      <c r="AB1783"/>
      <c r="AC1783"/>
      <c r="AD1783"/>
      <c r="AE1783"/>
    </row>
    <row r="1784" spans="28:31" x14ac:dyDescent="0.25">
      <c r="AB1784"/>
      <c r="AC1784"/>
      <c r="AD1784"/>
      <c r="AE1784"/>
    </row>
    <row r="1785" spans="28:31" x14ac:dyDescent="0.25">
      <c r="AB1785"/>
      <c r="AC1785"/>
      <c r="AD1785"/>
      <c r="AE1785"/>
    </row>
    <row r="1786" spans="28:31" x14ac:dyDescent="0.25">
      <c r="AB1786"/>
      <c r="AC1786"/>
      <c r="AD1786"/>
      <c r="AE1786"/>
    </row>
    <row r="1787" spans="28:31" x14ac:dyDescent="0.25">
      <c r="AB1787"/>
      <c r="AC1787"/>
      <c r="AD1787"/>
      <c r="AE1787"/>
    </row>
    <row r="1788" spans="28:31" x14ac:dyDescent="0.25">
      <c r="AB1788"/>
      <c r="AC1788"/>
      <c r="AD1788"/>
      <c r="AE1788"/>
    </row>
    <row r="1789" spans="28:31" x14ac:dyDescent="0.25">
      <c r="AB1789"/>
      <c r="AC1789"/>
      <c r="AD1789"/>
      <c r="AE1789"/>
    </row>
    <row r="1790" spans="28:31" x14ac:dyDescent="0.25">
      <c r="AB1790"/>
      <c r="AC1790"/>
      <c r="AD1790"/>
      <c r="AE1790"/>
    </row>
    <row r="1791" spans="28:31" x14ac:dyDescent="0.25">
      <c r="AB1791"/>
      <c r="AC1791"/>
      <c r="AD1791"/>
      <c r="AE1791"/>
    </row>
    <row r="1792" spans="28:31" x14ac:dyDescent="0.25">
      <c r="AB1792"/>
      <c r="AC1792"/>
      <c r="AD1792"/>
      <c r="AE1792"/>
    </row>
    <row r="1793" spans="28:31" x14ac:dyDescent="0.25">
      <c r="AB1793"/>
      <c r="AC1793"/>
      <c r="AD1793"/>
      <c r="AE1793"/>
    </row>
    <row r="1794" spans="28:31" x14ac:dyDescent="0.25">
      <c r="AB1794"/>
      <c r="AC1794"/>
      <c r="AD1794"/>
      <c r="AE1794"/>
    </row>
    <row r="1795" spans="28:31" x14ac:dyDescent="0.25">
      <c r="AB1795"/>
      <c r="AC1795"/>
      <c r="AD1795"/>
      <c r="AE1795"/>
    </row>
    <row r="1796" spans="28:31" x14ac:dyDescent="0.25">
      <c r="AB1796"/>
      <c r="AC1796"/>
      <c r="AD1796"/>
      <c r="AE1796"/>
    </row>
    <row r="1797" spans="28:31" x14ac:dyDescent="0.25">
      <c r="AB1797"/>
      <c r="AC1797"/>
      <c r="AD1797"/>
      <c r="AE1797"/>
    </row>
    <row r="1798" spans="28:31" x14ac:dyDescent="0.25">
      <c r="AB1798"/>
      <c r="AC1798"/>
      <c r="AD1798"/>
      <c r="AE1798"/>
    </row>
    <row r="1799" spans="28:31" x14ac:dyDescent="0.25">
      <c r="AB1799"/>
      <c r="AC1799"/>
      <c r="AD1799"/>
      <c r="AE1799"/>
    </row>
    <row r="1800" spans="28:31" x14ac:dyDescent="0.25">
      <c r="AB1800"/>
      <c r="AC1800"/>
      <c r="AD1800"/>
      <c r="AE1800"/>
    </row>
    <row r="1801" spans="28:31" x14ac:dyDescent="0.25">
      <c r="AB1801"/>
      <c r="AC1801"/>
      <c r="AD1801"/>
      <c r="AE1801"/>
    </row>
    <row r="1802" spans="28:31" x14ac:dyDescent="0.25">
      <c r="AB1802"/>
      <c r="AC1802"/>
      <c r="AD1802"/>
      <c r="AE1802"/>
    </row>
    <row r="1803" spans="28:31" x14ac:dyDescent="0.25">
      <c r="AB1803"/>
      <c r="AC1803"/>
      <c r="AD1803"/>
      <c r="AE1803"/>
    </row>
    <row r="1804" spans="28:31" x14ac:dyDescent="0.25">
      <c r="AB1804"/>
      <c r="AC1804"/>
      <c r="AD1804"/>
      <c r="AE1804"/>
    </row>
    <row r="1805" spans="28:31" x14ac:dyDescent="0.25">
      <c r="AB1805"/>
      <c r="AC1805"/>
      <c r="AD1805"/>
      <c r="AE1805"/>
    </row>
    <row r="1806" spans="28:31" x14ac:dyDescent="0.25">
      <c r="AB1806"/>
      <c r="AC1806"/>
      <c r="AD1806"/>
      <c r="AE1806"/>
    </row>
    <row r="1807" spans="28:31" x14ac:dyDescent="0.25">
      <c r="AB1807"/>
      <c r="AC1807"/>
      <c r="AD1807"/>
      <c r="AE1807"/>
    </row>
    <row r="1808" spans="28:31" x14ac:dyDescent="0.25">
      <c r="AB1808"/>
      <c r="AC1808"/>
      <c r="AD1808"/>
      <c r="AE1808"/>
    </row>
    <row r="1809" spans="28:31" x14ac:dyDescent="0.25">
      <c r="AB1809"/>
      <c r="AC1809"/>
      <c r="AD1809"/>
      <c r="AE1809"/>
    </row>
    <row r="1810" spans="28:31" x14ac:dyDescent="0.25">
      <c r="AB1810"/>
      <c r="AC1810"/>
      <c r="AD1810"/>
      <c r="AE1810"/>
    </row>
    <row r="1811" spans="28:31" x14ac:dyDescent="0.25">
      <c r="AB1811"/>
      <c r="AC1811"/>
      <c r="AD1811"/>
      <c r="AE1811"/>
    </row>
    <row r="1812" spans="28:31" x14ac:dyDescent="0.25">
      <c r="AB1812"/>
      <c r="AC1812"/>
      <c r="AD1812"/>
      <c r="AE1812"/>
    </row>
    <row r="1813" spans="28:31" x14ac:dyDescent="0.25">
      <c r="AB1813"/>
      <c r="AC1813"/>
      <c r="AD1813"/>
      <c r="AE1813"/>
    </row>
    <row r="1814" spans="28:31" x14ac:dyDescent="0.25">
      <c r="AB1814"/>
      <c r="AC1814"/>
      <c r="AD1814"/>
      <c r="AE1814"/>
    </row>
    <row r="1815" spans="28:31" x14ac:dyDescent="0.25">
      <c r="AB1815"/>
      <c r="AC1815"/>
      <c r="AD1815"/>
      <c r="AE1815"/>
    </row>
    <row r="1816" spans="28:31" x14ac:dyDescent="0.25">
      <c r="AB1816"/>
      <c r="AC1816"/>
      <c r="AD1816"/>
      <c r="AE1816"/>
    </row>
    <row r="1817" spans="28:31" x14ac:dyDescent="0.25">
      <c r="AB1817"/>
      <c r="AC1817"/>
      <c r="AD1817"/>
      <c r="AE1817"/>
    </row>
    <row r="1818" spans="28:31" x14ac:dyDescent="0.25">
      <c r="AB1818"/>
      <c r="AC1818"/>
      <c r="AD1818"/>
      <c r="AE1818"/>
    </row>
    <row r="1819" spans="28:31" x14ac:dyDescent="0.25">
      <c r="AB1819"/>
      <c r="AC1819"/>
      <c r="AD1819"/>
      <c r="AE1819"/>
    </row>
    <row r="1820" spans="28:31" x14ac:dyDescent="0.25">
      <c r="AB1820"/>
      <c r="AC1820"/>
      <c r="AD1820"/>
      <c r="AE1820"/>
    </row>
    <row r="1821" spans="28:31" x14ac:dyDescent="0.25">
      <c r="AB1821"/>
      <c r="AC1821"/>
      <c r="AD1821"/>
      <c r="AE1821"/>
    </row>
    <row r="1822" spans="28:31" x14ac:dyDescent="0.25">
      <c r="AB1822"/>
      <c r="AC1822"/>
      <c r="AD1822"/>
      <c r="AE1822"/>
    </row>
    <row r="1823" spans="28:31" x14ac:dyDescent="0.25">
      <c r="AB1823"/>
      <c r="AC1823"/>
      <c r="AD1823"/>
      <c r="AE1823"/>
    </row>
    <row r="1824" spans="28:31" x14ac:dyDescent="0.25">
      <c r="AB1824"/>
      <c r="AC1824"/>
      <c r="AD1824"/>
      <c r="AE1824"/>
    </row>
    <row r="1825" spans="28:31" x14ac:dyDescent="0.25">
      <c r="AB1825"/>
      <c r="AC1825"/>
      <c r="AD1825"/>
      <c r="AE1825"/>
    </row>
    <row r="1826" spans="28:31" x14ac:dyDescent="0.25">
      <c r="AB1826"/>
      <c r="AC1826"/>
      <c r="AD1826"/>
      <c r="AE1826"/>
    </row>
    <row r="1827" spans="28:31" x14ac:dyDescent="0.25">
      <c r="AB1827"/>
      <c r="AC1827"/>
      <c r="AD1827"/>
      <c r="AE1827"/>
    </row>
    <row r="1828" spans="28:31" x14ac:dyDescent="0.25">
      <c r="AB1828"/>
      <c r="AC1828"/>
      <c r="AD1828"/>
      <c r="AE1828"/>
    </row>
    <row r="1829" spans="28:31" x14ac:dyDescent="0.25">
      <c r="AB1829"/>
      <c r="AC1829"/>
      <c r="AD1829"/>
      <c r="AE1829"/>
    </row>
    <row r="1830" spans="28:31" x14ac:dyDescent="0.25">
      <c r="AB1830"/>
      <c r="AC1830"/>
      <c r="AD1830"/>
      <c r="AE1830"/>
    </row>
    <row r="1831" spans="28:31" x14ac:dyDescent="0.25">
      <c r="AB1831"/>
      <c r="AC1831"/>
      <c r="AD1831"/>
      <c r="AE1831"/>
    </row>
    <row r="1832" spans="28:31" x14ac:dyDescent="0.25">
      <c r="AB1832"/>
      <c r="AC1832"/>
      <c r="AD1832"/>
      <c r="AE1832"/>
    </row>
    <row r="1833" spans="28:31" x14ac:dyDescent="0.25">
      <c r="AB1833"/>
      <c r="AC1833"/>
      <c r="AD1833"/>
      <c r="AE1833"/>
    </row>
    <row r="1834" spans="28:31" x14ac:dyDescent="0.25">
      <c r="AB1834"/>
      <c r="AC1834"/>
      <c r="AD1834"/>
      <c r="AE1834"/>
    </row>
    <row r="1835" spans="28:31" x14ac:dyDescent="0.25">
      <c r="AB1835"/>
      <c r="AC1835"/>
      <c r="AD1835"/>
      <c r="AE1835"/>
    </row>
    <row r="1836" spans="28:31" x14ac:dyDescent="0.25">
      <c r="AB1836"/>
      <c r="AC1836"/>
      <c r="AD1836"/>
      <c r="AE1836"/>
    </row>
    <row r="1837" spans="28:31" x14ac:dyDescent="0.25">
      <c r="AB1837"/>
      <c r="AC1837"/>
      <c r="AD1837"/>
      <c r="AE1837"/>
    </row>
    <row r="1838" spans="28:31" x14ac:dyDescent="0.25">
      <c r="AB1838"/>
      <c r="AC1838"/>
      <c r="AD1838"/>
      <c r="AE1838"/>
    </row>
    <row r="1839" spans="28:31" x14ac:dyDescent="0.25">
      <c r="AB1839"/>
      <c r="AC1839"/>
      <c r="AD1839"/>
      <c r="AE1839"/>
    </row>
    <row r="1840" spans="28:31" x14ac:dyDescent="0.25">
      <c r="AB1840"/>
      <c r="AC1840"/>
      <c r="AD1840"/>
      <c r="AE1840"/>
    </row>
    <row r="1841" spans="28:31" x14ac:dyDescent="0.25">
      <c r="AB1841"/>
      <c r="AC1841"/>
      <c r="AD1841"/>
      <c r="AE1841"/>
    </row>
    <row r="1842" spans="28:31" x14ac:dyDescent="0.25">
      <c r="AB1842"/>
      <c r="AC1842"/>
      <c r="AD1842"/>
      <c r="AE1842"/>
    </row>
    <row r="1843" spans="28:31" x14ac:dyDescent="0.25">
      <c r="AB1843"/>
      <c r="AC1843"/>
      <c r="AD1843"/>
      <c r="AE1843"/>
    </row>
    <row r="1844" spans="28:31" x14ac:dyDescent="0.25">
      <c r="AB1844"/>
      <c r="AC1844"/>
      <c r="AD1844"/>
      <c r="AE1844"/>
    </row>
    <row r="1845" spans="28:31" x14ac:dyDescent="0.25">
      <c r="AB1845"/>
      <c r="AC1845"/>
      <c r="AD1845"/>
      <c r="AE1845"/>
    </row>
    <row r="1846" spans="28:31" x14ac:dyDescent="0.25">
      <c r="AB1846"/>
      <c r="AC1846"/>
      <c r="AD1846"/>
      <c r="AE1846"/>
    </row>
    <row r="1847" spans="28:31" x14ac:dyDescent="0.25">
      <c r="AB1847"/>
      <c r="AC1847"/>
      <c r="AD1847"/>
      <c r="AE1847"/>
    </row>
    <row r="1848" spans="28:31" x14ac:dyDescent="0.25">
      <c r="AB1848"/>
      <c r="AC1848"/>
      <c r="AD1848"/>
      <c r="AE1848"/>
    </row>
    <row r="1849" spans="28:31" x14ac:dyDescent="0.25">
      <c r="AB1849"/>
      <c r="AC1849"/>
      <c r="AD1849"/>
      <c r="AE1849"/>
    </row>
    <row r="1850" spans="28:31" x14ac:dyDescent="0.25">
      <c r="AB1850"/>
      <c r="AC1850"/>
      <c r="AD1850"/>
      <c r="AE1850"/>
    </row>
    <row r="1851" spans="28:31" x14ac:dyDescent="0.25">
      <c r="AB1851"/>
      <c r="AC1851"/>
      <c r="AD1851"/>
      <c r="AE1851"/>
    </row>
    <row r="1852" spans="28:31" x14ac:dyDescent="0.25">
      <c r="AB1852"/>
      <c r="AC1852"/>
      <c r="AD1852"/>
      <c r="AE1852"/>
    </row>
    <row r="1853" spans="28:31" x14ac:dyDescent="0.25">
      <c r="AB1853"/>
      <c r="AC1853"/>
      <c r="AD1853"/>
      <c r="AE1853"/>
    </row>
    <row r="1854" spans="28:31" x14ac:dyDescent="0.25">
      <c r="AB1854"/>
      <c r="AC1854"/>
      <c r="AD1854"/>
      <c r="AE1854"/>
    </row>
    <row r="1855" spans="28:31" x14ac:dyDescent="0.25">
      <c r="AB1855"/>
      <c r="AC1855"/>
      <c r="AD1855"/>
      <c r="AE1855"/>
    </row>
    <row r="1856" spans="28:31" x14ac:dyDescent="0.25">
      <c r="AB1856"/>
      <c r="AC1856"/>
      <c r="AD1856"/>
      <c r="AE1856"/>
    </row>
    <row r="1857" spans="28:31" x14ac:dyDescent="0.25">
      <c r="AB1857"/>
      <c r="AC1857"/>
      <c r="AD1857"/>
      <c r="AE1857"/>
    </row>
    <row r="1858" spans="28:31" x14ac:dyDescent="0.25">
      <c r="AB1858"/>
      <c r="AC1858"/>
      <c r="AD1858"/>
      <c r="AE1858"/>
    </row>
    <row r="1859" spans="28:31" x14ac:dyDescent="0.25">
      <c r="AB1859"/>
      <c r="AC1859"/>
      <c r="AD1859"/>
      <c r="AE1859"/>
    </row>
    <row r="1860" spans="28:31" x14ac:dyDescent="0.25">
      <c r="AB1860"/>
      <c r="AC1860"/>
      <c r="AD1860"/>
      <c r="AE1860"/>
    </row>
    <row r="1861" spans="28:31" x14ac:dyDescent="0.25">
      <c r="AB1861"/>
      <c r="AC1861"/>
      <c r="AD1861"/>
      <c r="AE1861"/>
    </row>
    <row r="1862" spans="28:31" x14ac:dyDescent="0.25">
      <c r="AB1862"/>
      <c r="AC1862"/>
      <c r="AD1862"/>
      <c r="AE1862"/>
    </row>
    <row r="1863" spans="28:31" x14ac:dyDescent="0.25">
      <c r="AB1863"/>
      <c r="AC1863"/>
      <c r="AD1863"/>
      <c r="AE1863"/>
    </row>
    <row r="1864" spans="28:31" x14ac:dyDescent="0.25">
      <c r="AB1864"/>
      <c r="AC1864"/>
      <c r="AD1864"/>
      <c r="AE1864"/>
    </row>
    <row r="1865" spans="28:31" x14ac:dyDescent="0.25">
      <c r="AB1865"/>
      <c r="AC1865"/>
      <c r="AD1865"/>
      <c r="AE1865"/>
    </row>
    <row r="1866" spans="28:31" x14ac:dyDescent="0.25">
      <c r="AB1866"/>
      <c r="AC1866"/>
      <c r="AD1866"/>
      <c r="AE1866"/>
    </row>
    <row r="1867" spans="28:31" x14ac:dyDescent="0.25">
      <c r="AB1867"/>
      <c r="AC1867"/>
      <c r="AD1867"/>
      <c r="AE1867"/>
    </row>
    <row r="1868" spans="28:31" x14ac:dyDescent="0.25">
      <c r="AB1868"/>
      <c r="AC1868"/>
      <c r="AD1868"/>
      <c r="AE1868"/>
    </row>
    <row r="1869" spans="28:31" x14ac:dyDescent="0.25">
      <c r="AB1869"/>
      <c r="AC1869"/>
      <c r="AD1869"/>
      <c r="AE1869"/>
    </row>
    <row r="1870" spans="28:31" x14ac:dyDescent="0.25">
      <c r="AB1870"/>
      <c r="AC1870"/>
      <c r="AD1870"/>
      <c r="AE1870"/>
    </row>
    <row r="1871" spans="28:31" x14ac:dyDescent="0.25">
      <c r="AB1871"/>
      <c r="AC1871"/>
      <c r="AD1871"/>
      <c r="AE1871"/>
    </row>
    <row r="1872" spans="28:31" x14ac:dyDescent="0.25">
      <c r="AB1872"/>
      <c r="AC1872"/>
      <c r="AD1872"/>
      <c r="AE1872"/>
    </row>
    <row r="1873" spans="28:31" x14ac:dyDescent="0.25">
      <c r="AB1873"/>
      <c r="AC1873"/>
      <c r="AD1873"/>
      <c r="AE1873"/>
    </row>
    <row r="1874" spans="28:31" x14ac:dyDescent="0.25">
      <c r="AB1874"/>
      <c r="AC1874"/>
      <c r="AD1874"/>
      <c r="AE1874"/>
    </row>
    <row r="1875" spans="28:31" x14ac:dyDescent="0.25">
      <c r="AB1875"/>
      <c r="AC1875"/>
      <c r="AD1875"/>
      <c r="AE1875"/>
    </row>
    <row r="1876" spans="28:31" x14ac:dyDescent="0.25">
      <c r="AB1876"/>
      <c r="AC1876"/>
      <c r="AD1876"/>
      <c r="AE1876"/>
    </row>
    <row r="1877" spans="28:31" x14ac:dyDescent="0.25">
      <c r="AB1877"/>
      <c r="AC1877"/>
      <c r="AD1877"/>
      <c r="AE1877"/>
    </row>
    <row r="1878" spans="28:31" x14ac:dyDescent="0.25">
      <c r="AB1878"/>
      <c r="AC1878"/>
      <c r="AD1878"/>
      <c r="AE1878"/>
    </row>
    <row r="1879" spans="28:31" x14ac:dyDescent="0.25">
      <c r="AB1879"/>
      <c r="AC1879"/>
      <c r="AD1879"/>
      <c r="AE1879"/>
    </row>
    <row r="1880" spans="28:31" x14ac:dyDescent="0.25">
      <c r="AB1880"/>
      <c r="AC1880"/>
      <c r="AD1880"/>
      <c r="AE1880"/>
    </row>
    <row r="1881" spans="28:31" x14ac:dyDescent="0.25">
      <c r="AB1881"/>
      <c r="AC1881"/>
      <c r="AD1881"/>
      <c r="AE1881"/>
    </row>
    <row r="1882" spans="28:31" x14ac:dyDescent="0.25">
      <c r="AB1882"/>
      <c r="AC1882"/>
      <c r="AD1882"/>
      <c r="AE1882"/>
    </row>
    <row r="1883" spans="28:31" x14ac:dyDescent="0.25">
      <c r="AB1883"/>
      <c r="AC1883"/>
      <c r="AD1883"/>
      <c r="AE1883"/>
    </row>
    <row r="1884" spans="28:31" x14ac:dyDescent="0.25">
      <c r="AB1884"/>
      <c r="AC1884"/>
      <c r="AD1884"/>
      <c r="AE1884"/>
    </row>
    <row r="1885" spans="28:31" x14ac:dyDescent="0.25">
      <c r="AB1885"/>
      <c r="AC1885"/>
      <c r="AD1885"/>
      <c r="AE1885"/>
    </row>
    <row r="1886" spans="28:31" x14ac:dyDescent="0.25">
      <c r="AB1886"/>
      <c r="AC1886"/>
      <c r="AD1886"/>
      <c r="AE1886"/>
    </row>
    <row r="1887" spans="28:31" x14ac:dyDescent="0.25">
      <c r="AB1887"/>
      <c r="AC1887"/>
      <c r="AD1887"/>
      <c r="AE1887"/>
    </row>
    <row r="1888" spans="28:31" x14ac:dyDescent="0.25">
      <c r="AB1888"/>
      <c r="AC1888"/>
      <c r="AD1888"/>
      <c r="AE1888"/>
    </row>
    <row r="1889" spans="28:31" x14ac:dyDescent="0.25">
      <c r="AB1889"/>
      <c r="AC1889"/>
      <c r="AD1889"/>
      <c r="AE1889"/>
    </row>
    <row r="1890" spans="28:31" x14ac:dyDescent="0.25">
      <c r="AB1890"/>
      <c r="AC1890"/>
      <c r="AD1890"/>
      <c r="AE1890"/>
    </row>
    <row r="1891" spans="28:31" x14ac:dyDescent="0.25">
      <c r="AB1891"/>
      <c r="AC1891"/>
      <c r="AD1891"/>
      <c r="AE1891"/>
    </row>
    <row r="1892" spans="28:31" x14ac:dyDescent="0.25">
      <c r="AB1892"/>
      <c r="AC1892"/>
      <c r="AD1892"/>
      <c r="AE1892"/>
    </row>
    <row r="1893" spans="28:31" x14ac:dyDescent="0.25">
      <c r="AB1893"/>
      <c r="AC1893"/>
      <c r="AD1893"/>
      <c r="AE1893"/>
    </row>
    <row r="1894" spans="28:31" x14ac:dyDescent="0.25">
      <c r="AB1894"/>
      <c r="AC1894"/>
      <c r="AD1894"/>
      <c r="AE1894"/>
    </row>
    <row r="1895" spans="28:31" x14ac:dyDescent="0.25">
      <c r="AB1895"/>
      <c r="AC1895"/>
      <c r="AD1895"/>
      <c r="AE1895"/>
    </row>
    <row r="1896" spans="28:31" x14ac:dyDescent="0.25">
      <c r="AB1896"/>
      <c r="AC1896"/>
      <c r="AD1896"/>
      <c r="AE1896"/>
    </row>
    <row r="1897" spans="28:31" x14ac:dyDescent="0.25">
      <c r="AB1897"/>
      <c r="AC1897"/>
      <c r="AD1897"/>
      <c r="AE1897"/>
    </row>
    <row r="1898" spans="28:31" x14ac:dyDescent="0.25">
      <c r="AB1898"/>
      <c r="AC1898"/>
      <c r="AD1898"/>
      <c r="AE1898"/>
    </row>
    <row r="1899" spans="28:31" x14ac:dyDescent="0.25">
      <c r="AB1899"/>
      <c r="AC1899"/>
      <c r="AD1899"/>
      <c r="AE1899"/>
    </row>
    <row r="1900" spans="28:31" x14ac:dyDescent="0.25">
      <c r="AB1900"/>
      <c r="AC1900"/>
      <c r="AD1900"/>
      <c r="AE1900"/>
    </row>
    <row r="1901" spans="28:31" x14ac:dyDescent="0.25">
      <c r="AB1901"/>
      <c r="AC1901"/>
      <c r="AD1901"/>
      <c r="AE1901"/>
    </row>
    <row r="1902" spans="28:31" x14ac:dyDescent="0.25">
      <c r="AB1902"/>
      <c r="AC1902"/>
      <c r="AD1902"/>
      <c r="AE1902"/>
    </row>
    <row r="1903" spans="28:31" x14ac:dyDescent="0.25">
      <c r="AB1903"/>
      <c r="AC1903"/>
      <c r="AD1903"/>
      <c r="AE1903"/>
    </row>
    <row r="1904" spans="28:31" x14ac:dyDescent="0.25">
      <c r="AB1904"/>
      <c r="AC1904"/>
      <c r="AD1904"/>
      <c r="AE1904"/>
    </row>
    <row r="1905" spans="28:31" x14ac:dyDescent="0.25">
      <c r="AB1905"/>
      <c r="AC1905"/>
      <c r="AD1905"/>
      <c r="AE1905"/>
    </row>
    <row r="1906" spans="28:31" x14ac:dyDescent="0.25">
      <c r="AB1906"/>
      <c r="AC1906"/>
      <c r="AD1906"/>
      <c r="AE1906"/>
    </row>
    <row r="1907" spans="28:31" x14ac:dyDescent="0.25">
      <c r="AB1907"/>
      <c r="AC1907"/>
      <c r="AD1907"/>
      <c r="AE1907"/>
    </row>
    <row r="1908" spans="28:31" x14ac:dyDescent="0.25">
      <c r="AB1908"/>
      <c r="AC1908"/>
      <c r="AD1908"/>
      <c r="AE1908"/>
    </row>
    <row r="1909" spans="28:31" x14ac:dyDescent="0.25">
      <c r="AB1909"/>
      <c r="AC1909"/>
      <c r="AD1909"/>
      <c r="AE1909"/>
    </row>
    <row r="1910" spans="28:31" x14ac:dyDescent="0.25">
      <c r="AB1910"/>
      <c r="AC1910"/>
      <c r="AD1910"/>
      <c r="AE1910"/>
    </row>
    <row r="1911" spans="28:31" x14ac:dyDescent="0.25">
      <c r="AB1911"/>
      <c r="AC1911"/>
      <c r="AD1911"/>
      <c r="AE1911"/>
    </row>
    <row r="1912" spans="28:31" x14ac:dyDescent="0.25">
      <c r="AB1912"/>
      <c r="AC1912"/>
      <c r="AD1912"/>
      <c r="AE1912"/>
    </row>
    <row r="1913" spans="28:31" x14ac:dyDescent="0.25">
      <c r="AB1913"/>
      <c r="AC1913"/>
      <c r="AD1913"/>
      <c r="AE1913"/>
    </row>
    <row r="1914" spans="28:31" x14ac:dyDescent="0.25">
      <c r="AB1914"/>
      <c r="AC1914"/>
      <c r="AD1914"/>
      <c r="AE1914"/>
    </row>
    <row r="1915" spans="28:31" x14ac:dyDescent="0.25">
      <c r="AB1915"/>
      <c r="AC1915"/>
      <c r="AD1915"/>
      <c r="AE1915"/>
    </row>
    <row r="1916" spans="28:31" x14ac:dyDescent="0.25">
      <c r="AB1916"/>
      <c r="AC1916"/>
      <c r="AD1916"/>
      <c r="AE1916"/>
    </row>
    <row r="1917" spans="28:31" x14ac:dyDescent="0.25">
      <c r="AB1917"/>
      <c r="AC1917"/>
      <c r="AD1917"/>
      <c r="AE1917"/>
    </row>
    <row r="1918" spans="28:31" x14ac:dyDescent="0.25">
      <c r="AB1918"/>
      <c r="AC1918"/>
      <c r="AD1918"/>
      <c r="AE1918"/>
    </row>
    <row r="1919" spans="28:31" x14ac:dyDescent="0.25">
      <c r="AB1919"/>
      <c r="AC1919"/>
      <c r="AD1919"/>
      <c r="AE1919"/>
    </row>
    <row r="1920" spans="28:31" x14ac:dyDescent="0.25">
      <c r="AB1920"/>
      <c r="AC1920"/>
      <c r="AD1920"/>
      <c r="AE1920"/>
    </row>
    <row r="1921" spans="28:31" x14ac:dyDescent="0.25">
      <c r="AB1921"/>
      <c r="AC1921"/>
      <c r="AD1921"/>
      <c r="AE1921"/>
    </row>
    <row r="1922" spans="28:31" x14ac:dyDescent="0.25">
      <c r="AB1922"/>
      <c r="AC1922"/>
      <c r="AD1922"/>
      <c r="AE1922"/>
    </row>
    <row r="1923" spans="28:31" x14ac:dyDescent="0.25">
      <c r="AB1923"/>
      <c r="AC1923"/>
      <c r="AD1923"/>
      <c r="AE1923"/>
    </row>
    <row r="1924" spans="28:31" x14ac:dyDescent="0.25">
      <c r="AB1924"/>
      <c r="AC1924"/>
      <c r="AD1924"/>
      <c r="AE1924"/>
    </row>
    <row r="1925" spans="28:31" x14ac:dyDescent="0.25">
      <c r="AB1925"/>
      <c r="AC1925"/>
      <c r="AD1925"/>
      <c r="AE1925"/>
    </row>
    <row r="1926" spans="28:31" x14ac:dyDescent="0.25">
      <c r="AB1926"/>
      <c r="AC1926"/>
      <c r="AD1926"/>
      <c r="AE1926"/>
    </row>
    <row r="1927" spans="28:31" x14ac:dyDescent="0.25">
      <c r="AB1927"/>
      <c r="AC1927"/>
      <c r="AD1927"/>
      <c r="AE1927"/>
    </row>
    <row r="1928" spans="28:31" x14ac:dyDescent="0.25">
      <c r="AB1928"/>
      <c r="AC1928"/>
      <c r="AD1928"/>
      <c r="AE1928"/>
    </row>
    <row r="1929" spans="28:31" x14ac:dyDescent="0.25">
      <c r="AB1929"/>
      <c r="AC1929"/>
      <c r="AD1929"/>
      <c r="AE1929"/>
    </row>
    <row r="1930" spans="28:31" x14ac:dyDescent="0.25">
      <c r="AB1930"/>
      <c r="AC1930"/>
      <c r="AD1930"/>
      <c r="AE1930"/>
    </row>
    <row r="1931" spans="28:31" x14ac:dyDescent="0.25">
      <c r="AB1931"/>
      <c r="AC1931"/>
      <c r="AD1931"/>
      <c r="AE1931"/>
    </row>
    <row r="1932" spans="28:31" x14ac:dyDescent="0.25">
      <c r="AB1932"/>
      <c r="AC1932"/>
      <c r="AD1932"/>
      <c r="AE1932"/>
    </row>
    <row r="1933" spans="28:31" x14ac:dyDescent="0.25">
      <c r="AB1933"/>
      <c r="AC1933"/>
      <c r="AD1933"/>
      <c r="AE1933"/>
    </row>
    <row r="1934" spans="28:31" x14ac:dyDescent="0.25">
      <c r="AB1934"/>
      <c r="AC1934"/>
      <c r="AD1934"/>
      <c r="AE1934"/>
    </row>
    <row r="1935" spans="28:31" x14ac:dyDescent="0.25">
      <c r="AB1935"/>
      <c r="AC1935"/>
      <c r="AD1935"/>
      <c r="AE1935"/>
    </row>
    <row r="1936" spans="28:31" x14ac:dyDescent="0.25">
      <c r="AB1936"/>
      <c r="AC1936"/>
      <c r="AD1936"/>
      <c r="AE1936"/>
    </row>
    <row r="1937" spans="28:31" x14ac:dyDescent="0.25">
      <c r="AB1937"/>
      <c r="AC1937"/>
      <c r="AD1937"/>
      <c r="AE1937"/>
    </row>
    <row r="1938" spans="28:31" x14ac:dyDescent="0.25">
      <c r="AB1938"/>
      <c r="AC1938"/>
      <c r="AD1938"/>
      <c r="AE1938"/>
    </row>
    <row r="1939" spans="28:31" x14ac:dyDescent="0.25">
      <c r="AB1939"/>
      <c r="AC1939"/>
      <c r="AD1939"/>
      <c r="AE1939"/>
    </row>
    <row r="1940" spans="28:31" x14ac:dyDescent="0.25">
      <c r="AB1940"/>
      <c r="AC1940"/>
      <c r="AD1940"/>
      <c r="AE1940"/>
    </row>
    <row r="1941" spans="28:31" x14ac:dyDescent="0.25">
      <c r="AB1941"/>
      <c r="AC1941"/>
      <c r="AD1941"/>
      <c r="AE1941"/>
    </row>
    <row r="1942" spans="28:31" x14ac:dyDescent="0.25">
      <c r="AB1942"/>
      <c r="AC1942"/>
      <c r="AD1942"/>
      <c r="AE1942"/>
    </row>
    <row r="1943" spans="28:31" x14ac:dyDescent="0.25">
      <c r="AB1943"/>
      <c r="AC1943"/>
      <c r="AD1943"/>
      <c r="AE1943"/>
    </row>
    <row r="1944" spans="28:31" x14ac:dyDescent="0.25">
      <c r="AB1944"/>
      <c r="AC1944"/>
      <c r="AD1944"/>
      <c r="AE1944"/>
    </row>
    <row r="1945" spans="28:31" x14ac:dyDescent="0.25">
      <c r="AB1945"/>
      <c r="AC1945"/>
      <c r="AD1945"/>
      <c r="AE1945"/>
    </row>
    <row r="1946" spans="28:31" x14ac:dyDescent="0.25">
      <c r="AB1946"/>
      <c r="AC1946"/>
      <c r="AD1946"/>
      <c r="AE1946"/>
    </row>
    <row r="1947" spans="28:31" x14ac:dyDescent="0.25">
      <c r="AB1947"/>
      <c r="AC1947"/>
      <c r="AD1947"/>
      <c r="AE1947"/>
    </row>
    <row r="1948" spans="28:31" x14ac:dyDescent="0.25">
      <c r="AB1948"/>
      <c r="AC1948"/>
      <c r="AD1948"/>
      <c r="AE1948"/>
    </row>
    <row r="1949" spans="28:31" x14ac:dyDescent="0.25">
      <c r="AB1949"/>
      <c r="AC1949"/>
      <c r="AD1949"/>
      <c r="AE1949"/>
    </row>
    <row r="1950" spans="28:31" x14ac:dyDescent="0.25">
      <c r="AB1950"/>
      <c r="AC1950"/>
      <c r="AD1950"/>
      <c r="AE1950"/>
    </row>
    <row r="1951" spans="28:31" x14ac:dyDescent="0.25">
      <c r="AB1951"/>
      <c r="AC1951"/>
      <c r="AD1951"/>
      <c r="AE1951"/>
    </row>
    <row r="1952" spans="28:31" x14ac:dyDescent="0.25">
      <c r="AB1952"/>
      <c r="AC1952"/>
      <c r="AD1952"/>
      <c r="AE1952"/>
    </row>
    <row r="1953" spans="28:31" x14ac:dyDescent="0.25">
      <c r="AB1953"/>
      <c r="AC1953"/>
      <c r="AD1953"/>
      <c r="AE1953"/>
    </row>
    <row r="1954" spans="28:31" x14ac:dyDescent="0.25">
      <c r="AB1954"/>
      <c r="AC1954"/>
      <c r="AD1954"/>
      <c r="AE1954"/>
    </row>
    <row r="1955" spans="28:31" x14ac:dyDescent="0.25">
      <c r="AB1955"/>
      <c r="AC1955"/>
      <c r="AD1955"/>
      <c r="AE1955"/>
    </row>
    <row r="1956" spans="28:31" x14ac:dyDescent="0.25">
      <c r="AB1956"/>
      <c r="AC1956"/>
      <c r="AD1956"/>
      <c r="AE1956"/>
    </row>
    <row r="1957" spans="28:31" x14ac:dyDescent="0.25">
      <c r="AB1957"/>
      <c r="AC1957"/>
      <c r="AD1957"/>
      <c r="AE1957"/>
    </row>
    <row r="1958" spans="28:31" x14ac:dyDescent="0.25">
      <c r="AB1958"/>
      <c r="AC1958"/>
      <c r="AD1958"/>
      <c r="AE1958"/>
    </row>
    <row r="1959" spans="28:31" x14ac:dyDescent="0.25">
      <c r="AB1959"/>
      <c r="AC1959"/>
      <c r="AD1959"/>
      <c r="AE1959"/>
    </row>
    <row r="1960" spans="28:31" x14ac:dyDescent="0.25">
      <c r="AB1960"/>
      <c r="AC1960"/>
      <c r="AD1960"/>
      <c r="AE1960"/>
    </row>
    <row r="1961" spans="28:31" x14ac:dyDescent="0.25">
      <c r="AB1961"/>
      <c r="AC1961"/>
      <c r="AD1961"/>
      <c r="AE1961"/>
    </row>
    <row r="1962" spans="28:31" x14ac:dyDescent="0.25">
      <c r="AB1962"/>
      <c r="AC1962"/>
      <c r="AD1962"/>
      <c r="AE1962"/>
    </row>
    <row r="1963" spans="28:31" x14ac:dyDescent="0.25">
      <c r="AB1963"/>
      <c r="AC1963"/>
      <c r="AD1963"/>
      <c r="AE1963"/>
    </row>
    <row r="1964" spans="28:31" x14ac:dyDescent="0.25">
      <c r="AB1964"/>
      <c r="AC1964"/>
      <c r="AD1964"/>
      <c r="AE1964"/>
    </row>
    <row r="1965" spans="28:31" x14ac:dyDescent="0.25">
      <c r="AB1965"/>
      <c r="AC1965"/>
      <c r="AD1965"/>
      <c r="AE1965"/>
    </row>
    <row r="1966" spans="28:31" x14ac:dyDescent="0.25">
      <c r="AB1966"/>
      <c r="AC1966"/>
      <c r="AD1966"/>
      <c r="AE1966"/>
    </row>
    <row r="1967" spans="28:31" x14ac:dyDescent="0.25">
      <c r="AB1967"/>
      <c r="AC1967"/>
      <c r="AD1967"/>
      <c r="AE1967"/>
    </row>
    <row r="1968" spans="28:31" x14ac:dyDescent="0.25">
      <c r="AB1968"/>
      <c r="AC1968"/>
      <c r="AD1968"/>
      <c r="AE1968"/>
    </row>
    <row r="1969" spans="28:31" x14ac:dyDescent="0.25">
      <c r="AB1969"/>
      <c r="AC1969"/>
      <c r="AD1969"/>
      <c r="AE1969"/>
    </row>
    <row r="1970" spans="28:31" x14ac:dyDescent="0.25">
      <c r="AB1970"/>
      <c r="AC1970"/>
      <c r="AD1970"/>
      <c r="AE1970"/>
    </row>
    <row r="1971" spans="28:31" x14ac:dyDescent="0.25">
      <c r="AB1971"/>
      <c r="AC1971"/>
      <c r="AD1971"/>
      <c r="AE1971"/>
    </row>
    <row r="1972" spans="28:31" x14ac:dyDescent="0.25">
      <c r="AB1972"/>
      <c r="AC1972"/>
      <c r="AD1972"/>
      <c r="AE1972"/>
    </row>
    <row r="1973" spans="28:31" x14ac:dyDescent="0.25">
      <c r="AB1973"/>
      <c r="AC1973"/>
      <c r="AD1973"/>
      <c r="AE1973"/>
    </row>
    <row r="1974" spans="28:31" x14ac:dyDescent="0.25">
      <c r="AB1974"/>
      <c r="AC1974"/>
      <c r="AD1974"/>
      <c r="AE1974"/>
    </row>
    <row r="1975" spans="28:31" x14ac:dyDescent="0.25">
      <c r="AB1975"/>
      <c r="AC1975"/>
      <c r="AD1975"/>
      <c r="AE1975"/>
    </row>
    <row r="1976" spans="28:31" x14ac:dyDescent="0.25">
      <c r="AB1976"/>
      <c r="AC1976"/>
      <c r="AD1976"/>
      <c r="AE1976"/>
    </row>
    <row r="1977" spans="28:31" x14ac:dyDescent="0.25">
      <c r="AB1977"/>
      <c r="AC1977"/>
      <c r="AD1977"/>
      <c r="AE1977"/>
    </row>
    <row r="1978" spans="28:31" x14ac:dyDescent="0.25">
      <c r="AB1978"/>
      <c r="AC1978"/>
      <c r="AD1978"/>
      <c r="AE1978"/>
    </row>
    <row r="1979" spans="28:31" x14ac:dyDescent="0.25">
      <c r="AB1979"/>
      <c r="AC1979"/>
      <c r="AD1979"/>
      <c r="AE1979"/>
    </row>
    <row r="1980" spans="28:31" x14ac:dyDescent="0.25">
      <c r="AB1980"/>
      <c r="AC1980"/>
      <c r="AD1980"/>
      <c r="AE1980"/>
    </row>
    <row r="1981" spans="28:31" x14ac:dyDescent="0.25">
      <c r="AB1981"/>
      <c r="AC1981"/>
      <c r="AD1981"/>
      <c r="AE1981"/>
    </row>
    <row r="1982" spans="28:31" x14ac:dyDescent="0.25">
      <c r="AB1982"/>
      <c r="AC1982"/>
      <c r="AD1982"/>
      <c r="AE1982"/>
    </row>
    <row r="1983" spans="28:31" x14ac:dyDescent="0.25">
      <c r="AB1983"/>
      <c r="AC1983"/>
      <c r="AD1983"/>
      <c r="AE1983"/>
    </row>
    <row r="1984" spans="28:31" x14ac:dyDescent="0.25">
      <c r="AB1984"/>
      <c r="AC1984"/>
      <c r="AD1984"/>
      <c r="AE1984"/>
    </row>
    <row r="1985" spans="28:31" x14ac:dyDescent="0.25">
      <c r="AB1985"/>
      <c r="AC1985"/>
      <c r="AD1985"/>
      <c r="AE1985"/>
    </row>
    <row r="1986" spans="28:31" x14ac:dyDescent="0.25">
      <c r="AB1986"/>
      <c r="AC1986"/>
      <c r="AD1986"/>
      <c r="AE1986"/>
    </row>
    <row r="1987" spans="28:31" x14ac:dyDescent="0.25">
      <c r="AB1987"/>
      <c r="AC1987"/>
      <c r="AD1987"/>
      <c r="AE1987"/>
    </row>
    <row r="1988" spans="28:31" x14ac:dyDescent="0.25">
      <c r="AB1988"/>
      <c r="AC1988"/>
      <c r="AD1988"/>
      <c r="AE1988"/>
    </row>
    <row r="1989" spans="28:31" x14ac:dyDescent="0.25">
      <c r="AB1989"/>
      <c r="AC1989"/>
      <c r="AD1989"/>
      <c r="AE1989"/>
    </row>
    <row r="1990" spans="28:31" x14ac:dyDescent="0.25">
      <c r="AB1990"/>
      <c r="AC1990"/>
      <c r="AD1990"/>
      <c r="AE1990"/>
    </row>
    <row r="1991" spans="28:31" x14ac:dyDescent="0.25">
      <c r="AB1991"/>
      <c r="AC1991"/>
      <c r="AD1991"/>
      <c r="AE1991"/>
    </row>
    <row r="1992" spans="28:31" x14ac:dyDescent="0.25">
      <c r="AB1992"/>
      <c r="AC1992"/>
      <c r="AD1992"/>
      <c r="AE1992"/>
    </row>
    <row r="1993" spans="28:31" x14ac:dyDescent="0.25">
      <c r="AB1993"/>
      <c r="AC1993"/>
      <c r="AD1993"/>
      <c r="AE1993"/>
    </row>
    <row r="1994" spans="28:31" x14ac:dyDescent="0.25">
      <c r="AB1994"/>
      <c r="AC1994"/>
      <c r="AD1994"/>
      <c r="AE1994"/>
    </row>
    <row r="1995" spans="28:31" x14ac:dyDescent="0.25">
      <c r="AB1995"/>
      <c r="AC1995"/>
      <c r="AD1995"/>
      <c r="AE1995"/>
    </row>
    <row r="1996" spans="28:31" x14ac:dyDescent="0.25">
      <c r="AB1996"/>
      <c r="AC1996"/>
      <c r="AD1996"/>
      <c r="AE1996"/>
    </row>
    <row r="1997" spans="28:31" x14ac:dyDescent="0.25">
      <c r="AB1997"/>
      <c r="AC1997"/>
      <c r="AD1997"/>
      <c r="AE1997"/>
    </row>
    <row r="1998" spans="28:31" x14ac:dyDescent="0.25">
      <c r="AB1998"/>
      <c r="AC1998"/>
      <c r="AD1998"/>
      <c r="AE1998"/>
    </row>
    <row r="1999" spans="28:31" x14ac:dyDescent="0.25">
      <c r="AB1999"/>
      <c r="AC1999"/>
      <c r="AD1999"/>
      <c r="AE1999"/>
    </row>
    <row r="2000" spans="28:31" x14ac:dyDescent="0.25">
      <c r="AB2000"/>
      <c r="AC2000"/>
      <c r="AD2000"/>
      <c r="AE2000"/>
    </row>
    <row r="2001" spans="28:31" x14ac:dyDescent="0.25">
      <c r="AB2001"/>
      <c r="AC2001"/>
      <c r="AD2001"/>
      <c r="AE2001"/>
    </row>
    <row r="2002" spans="28:31" x14ac:dyDescent="0.25">
      <c r="AB2002"/>
      <c r="AC2002"/>
      <c r="AD2002"/>
      <c r="AE2002"/>
    </row>
    <row r="2003" spans="28:31" x14ac:dyDescent="0.25">
      <c r="AB2003"/>
      <c r="AC2003"/>
      <c r="AD2003"/>
      <c r="AE2003"/>
    </row>
    <row r="2004" spans="28:31" x14ac:dyDescent="0.25">
      <c r="AB2004"/>
      <c r="AC2004"/>
      <c r="AD2004"/>
      <c r="AE2004"/>
    </row>
    <row r="2005" spans="28:31" x14ac:dyDescent="0.25">
      <c r="AB2005"/>
      <c r="AC2005"/>
      <c r="AD2005"/>
      <c r="AE2005"/>
    </row>
    <row r="2006" spans="28:31" x14ac:dyDescent="0.25">
      <c r="AB2006"/>
      <c r="AC2006"/>
      <c r="AD2006"/>
      <c r="AE2006"/>
    </row>
    <row r="2007" spans="28:31" x14ac:dyDescent="0.25">
      <c r="AB2007"/>
      <c r="AC2007"/>
      <c r="AD2007"/>
      <c r="AE2007"/>
    </row>
    <row r="2008" spans="28:31" x14ac:dyDescent="0.25">
      <c r="AB2008"/>
      <c r="AC2008"/>
      <c r="AD2008"/>
      <c r="AE2008"/>
    </row>
    <row r="2009" spans="28:31" x14ac:dyDescent="0.25">
      <c r="AB2009"/>
      <c r="AC2009"/>
      <c r="AD2009"/>
      <c r="AE2009"/>
    </row>
    <row r="2010" spans="28:31" x14ac:dyDescent="0.25">
      <c r="AB2010"/>
      <c r="AC2010"/>
      <c r="AD2010"/>
      <c r="AE2010"/>
    </row>
    <row r="2011" spans="28:31" x14ac:dyDescent="0.25">
      <c r="AB2011"/>
      <c r="AC2011"/>
      <c r="AD2011"/>
      <c r="AE2011"/>
    </row>
    <row r="2012" spans="28:31" x14ac:dyDescent="0.25">
      <c r="AB2012"/>
      <c r="AC2012"/>
      <c r="AD2012"/>
      <c r="AE2012"/>
    </row>
    <row r="2013" spans="28:31" x14ac:dyDescent="0.25">
      <c r="AB2013"/>
      <c r="AC2013"/>
      <c r="AD2013"/>
      <c r="AE2013"/>
    </row>
    <row r="2014" spans="28:31" x14ac:dyDescent="0.25">
      <c r="AB2014"/>
      <c r="AC2014"/>
      <c r="AD2014"/>
      <c r="AE2014"/>
    </row>
    <row r="2015" spans="28:31" x14ac:dyDescent="0.25">
      <c r="AB2015"/>
      <c r="AC2015"/>
      <c r="AD2015"/>
      <c r="AE2015"/>
    </row>
    <row r="2016" spans="28:31" x14ac:dyDescent="0.25">
      <c r="AB2016"/>
      <c r="AC2016"/>
      <c r="AD2016"/>
      <c r="AE2016"/>
    </row>
    <row r="2017" spans="28:31" x14ac:dyDescent="0.25">
      <c r="AB2017"/>
      <c r="AC2017"/>
      <c r="AD2017"/>
      <c r="AE2017"/>
    </row>
    <row r="2018" spans="28:31" x14ac:dyDescent="0.25">
      <c r="AB2018"/>
      <c r="AC2018"/>
      <c r="AD2018"/>
      <c r="AE2018"/>
    </row>
    <row r="2019" spans="28:31" x14ac:dyDescent="0.25">
      <c r="AB2019"/>
      <c r="AC2019"/>
      <c r="AD2019"/>
      <c r="AE2019"/>
    </row>
    <row r="2020" spans="28:31" x14ac:dyDescent="0.25">
      <c r="AB2020"/>
      <c r="AC2020"/>
      <c r="AD2020"/>
      <c r="AE2020"/>
    </row>
    <row r="2021" spans="28:31" x14ac:dyDescent="0.25">
      <c r="AB2021"/>
      <c r="AC2021"/>
      <c r="AD2021"/>
      <c r="AE2021"/>
    </row>
    <row r="2022" spans="28:31" x14ac:dyDescent="0.25">
      <c r="AB2022"/>
      <c r="AC2022"/>
      <c r="AD2022"/>
      <c r="AE2022"/>
    </row>
    <row r="2023" spans="28:31" x14ac:dyDescent="0.25">
      <c r="AB2023"/>
      <c r="AC2023"/>
      <c r="AD2023"/>
      <c r="AE2023"/>
    </row>
    <row r="2024" spans="28:31" x14ac:dyDescent="0.25">
      <c r="AB2024"/>
      <c r="AC2024"/>
      <c r="AD2024"/>
      <c r="AE2024"/>
    </row>
    <row r="2025" spans="28:31" x14ac:dyDescent="0.25">
      <c r="AB2025"/>
      <c r="AC2025"/>
      <c r="AD2025"/>
      <c r="AE2025"/>
    </row>
    <row r="2026" spans="28:31" x14ac:dyDescent="0.25">
      <c r="AB2026"/>
      <c r="AC2026"/>
      <c r="AD2026"/>
      <c r="AE2026"/>
    </row>
    <row r="2027" spans="28:31" x14ac:dyDescent="0.25">
      <c r="AB2027"/>
      <c r="AC2027"/>
      <c r="AD2027"/>
      <c r="AE2027"/>
    </row>
    <row r="2028" spans="28:31" x14ac:dyDescent="0.25">
      <c r="AB2028"/>
      <c r="AC2028"/>
      <c r="AD2028"/>
      <c r="AE2028"/>
    </row>
    <row r="2029" spans="28:31" x14ac:dyDescent="0.25">
      <c r="AB2029"/>
      <c r="AC2029"/>
      <c r="AD2029"/>
      <c r="AE2029"/>
    </row>
    <row r="2030" spans="28:31" x14ac:dyDescent="0.25">
      <c r="AB2030"/>
      <c r="AC2030"/>
      <c r="AD2030"/>
      <c r="AE2030"/>
    </row>
    <row r="2031" spans="28:31" x14ac:dyDescent="0.25">
      <c r="AB2031"/>
      <c r="AC2031"/>
      <c r="AD2031"/>
      <c r="AE2031"/>
    </row>
    <row r="2032" spans="28:31" x14ac:dyDescent="0.25">
      <c r="AB2032"/>
      <c r="AC2032"/>
      <c r="AD2032"/>
      <c r="AE2032"/>
    </row>
    <row r="2033" spans="28:31" x14ac:dyDescent="0.25">
      <c r="AB2033"/>
      <c r="AC2033"/>
      <c r="AD2033"/>
      <c r="AE2033"/>
    </row>
    <row r="2034" spans="28:31" x14ac:dyDescent="0.25">
      <c r="AB2034"/>
      <c r="AC2034"/>
      <c r="AD2034"/>
      <c r="AE2034"/>
    </row>
    <row r="2035" spans="28:31" x14ac:dyDescent="0.25">
      <c r="AB2035"/>
      <c r="AC2035"/>
      <c r="AD2035"/>
      <c r="AE2035"/>
    </row>
    <row r="2036" spans="28:31" x14ac:dyDescent="0.25">
      <c r="AB2036"/>
      <c r="AC2036"/>
      <c r="AD2036"/>
      <c r="AE2036"/>
    </row>
    <row r="2037" spans="28:31" x14ac:dyDescent="0.25">
      <c r="AB2037"/>
      <c r="AC2037"/>
      <c r="AD2037"/>
      <c r="AE2037"/>
    </row>
    <row r="2038" spans="28:31" x14ac:dyDescent="0.25">
      <c r="AB2038"/>
      <c r="AC2038"/>
      <c r="AD2038"/>
      <c r="AE2038"/>
    </row>
    <row r="2039" spans="28:31" x14ac:dyDescent="0.25">
      <c r="AB2039"/>
      <c r="AC2039"/>
      <c r="AD2039"/>
      <c r="AE2039"/>
    </row>
    <row r="2040" spans="28:31" x14ac:dyDescent="0.25">
      <c r="AB2040"/>
      <c r="AC2040"/>
      <c r="AD2040"/>
      <c r="AE2040"/>
    </row>
    <row r="2041" spans="28:31" x14ac:dyDescent="0.25">
      <c r="AB2041"/>
      <c r="AC2041"/>
      <c r="AD2041"/>
      <c r="AE2041"/>
    </row>
    <row r="2042" spans="28:31" x14ac:dyDescent="0.25">
      <c r="AB2042"/>
      <c r="AC2042"/>
      <c r="AD2042"/>
      <c r="AE2042"/>
    </row>
    <row r="2043" spans="28:31" x14ac:dyDescent="0.25">
      <c r="AB2043"/>
      <c r="AC2043"/>
      <c r="AD2043"/>
      <c r="AE2043"/>
    </row>
    <row r="2044" spans="28:31" x14ac:dyDescent="0.25">
      <c r="AB2044"/>
      <c r="AC2044"/>
      <c r="AD2044"/>
      <c r="AE2044"/>
    </row>
    <row r="2045" spans="28:31" x14ac:dyDescent="0.25">
      <c r="AB2045"/>
      <c r="AC2045"/>
      <c r="AD2045"/>
      <c r="AE2045"/>
    </row>
    <row r="2046" spans="28:31" x14ac:dyDescent="0.25">
      <c r="AB2046"/>
      <c r="AC2046"/>
      <c r="AD2046"/>
      <c r="AE2046"/>
    </row>
    <row r="2047" spans="28:31" x14ac:dyDescent="0.25">
      <c r="AB2047"/>
      <c r="AC2047"/>
      <c r="AD2047"/>
      <c r="AE2047"/>
    </row>
    <row r="2048" spans="28:31" x14ac:dyDescent="0.25">
      <c r="AB2048"/>
      <c r="AC2048"/>
      <c r="AD2048"/>
      <c r="AE2048"/>
    </row>
    <row r="2049" spans="28:31" x14ac:dyDescent="0.25">
      <c r="AB2049"/>
      <c r="AC2049"/>
      <c r="AD2049"/>
      <c r="AE2049"/>
    </row>
    <row r="2050" spans="28:31" x14ac:dyDescent="0.25">
      <c r="AB2050"/>
      <c r="AC2050"/>
      <c r="AD2050"/>
      <c r="AE2050"/>
    </row>
    <row r="2051" spans="28:31" x14ac:dyDescent="0.25">
      <c r="AB2051"/>
      <c r="AC2051"/>
      <c r="AD2051"/>
      <c r="AE2051"/>
    </row>
    <row r="2052" spans="28:31" x14ac:dyDescent="0.25">
      <c r="AB2052"/>
      <c r="AC2052"/>
      <c r="AD2052"/>
      <c r="AE2052"/>
    </row>
    <row r="2053" spans="28:31" x14ac:dyDescent="0.25">
      <c r="AB2053"/>
      <c r="AC2053"/>
      <c r="AD2053"/>
      <c r="AE2053"/>
    </row>
    <row r="2054" spans="28:31" x14ac:dyDescent="0.25">
      <c r="AB2054"/>
      <c r="AC2054"/>
      <c r="AD2054"/>
      <c r="AE2054"/>
    </row>
    <row r="2055" spans="28:31" x14ac:dyDescent="0.25">
      <c r="AB2055"/>
      <c r="AC2055"/>
      <c r="AD2055"/>
      <c r="AE2055"/>
    </row>
    <row r="2056" spans="28:31" x14ac:dyDescent="0.25">
      <c r="AB2056"/>
      <c r="AC2056"/>
      <c r="AD2056"/>
      <c r="AE2056"/>
    </row>
    <row r="2057" spans="28:31" x14ac:dyDescent="0.25">
      <c r="AB2057"/>
      <c r="AC2057"/>
      <c r="AD2057"/>
      <c r="AE2057"/>
    </row>
    <row r="2058" spans="28:31" x14ac:dyDescent="0.25">
      <c r="AB2058"/>
      <c r="AC2058"/>
      <c r="AD2058"/>
      <c r="AE2058"/>
    </row>
    <row r="2059" spans="28:31" x14ac:dyDescent="0.25">
      <c r="AB2059"/>
      <c r="AC2059"/>
      <c r="AD2059"/>
      <c r="AE2059"/>
    </row>
    <row r="2060" spans="28:31" x14ac:dyDescent="0.25">
      <c r="AB2060"/>
      <c r="AC2060"/>
      <c r="AD2060"/>
      <c r="AE2060"/>
    </row>
    <row r="2061" spans="28:31" x14ac:dyDescent="0.25">
      <c r="AB2061"/>
      <c r="AC2061"/>
      <c r="AD2061"/>
      <c r="AE2061"/>
    </row>
    <row r="2062" spans="28:31" x14ac:dyDescent="0.25">
      <c r="AB2062"/>
      <c r="AC2062"/>
      <c r="AD2062"/>
      <c r="AE2062"/>
    </row>
    <row r="2063" spans="28:31" x14ac:dyDescent="0.25">
      <c r="AB2063"/>
      <c r="AC2063"/>
      <c r="AD2063"/>
      <c r="AE2063"/>
    </row>
    <row r="2064" spans="28:31" x14ac:dyDescent="0.25">
      <c r="AB2064"/>
      <c r="AC2064"/>
      <c r="AD2064"/>
      <c r="AE2064"/>
    </row>
    <row r="2065" spans="28:31" x14ac:dyDescent="0.25">
      <c r="AB2065"/>
      <c r="AC2065"/>
      <c r="AD2065"/>
      <c r="AE2065"/>
    </row>
    <row r="2066" spans="28:31" x14ac:dyDescent="0.25">
      <c r="AB2066"/>
      <c r="AC2066"/>
      <c r="AD2066"/>
      <c r="AE2066"/>
    </row>
    <row r="2067" spans="28:31" x14ac:dyDescent="0.25">
      <c r="AB2067"/>
      <c r="AC2067"/>
      <c r="AD2067"/>
      <c r="AE2067"/>
    </row>
    <row r="2068" spans="28:31" x14ac:dyDescent="0.25">
      <c r="AB2068"/>
      <c r="AC2068"/>
      <c r="AD2068"/>
      <c r="AE2068"/>
    </row>
    <row r="2069" spans="28:31" x14ac:dyDescent="0.25">
      <c r="AB2069"/>
      <c r="AC2069"/>
      <c r="AD2069"/>
      <c r="AE2069"/>
    </row>
    <row r="2070" spans="28:31" x14ac:dyDescent="0.25">
      <c r="AB2070"/>
      <c r="AC2070"/>
      <c r="AD2070"/>
      <c r="AE2070"/>
    </row>
    <row r="2071" spans="28:31" x14ac:dyDescent="0.25">
      <c r="AB2071"/>
      <c r="AC2071"/>
      <c r="AD2071"/>
      <c r="AE2071"/>
    </row>
    <row r="2072" spans="28:31" x14ac:dyDescent="0.25">
      <c r="AB2072"/>
      <c r="AC2072"/>
      <c r="AD2072"/>
      <c r="AE2072"/>
    </row>
    <row r="2073" spans="28:31" x14ac:dyDescent="0.25">
      <c r="AB2073"/>
      <c r="AC2073"/>
      <c r="AD2073"/>
      <c r="AE2073"/>
    </row>
    <row r="2074" spans="28:31" x14ac:dyDescent="0.25">
      <c r="AB2074"/>
      <c r="AC2074"/>
      <c r="AD2074"/>
      <c r="AE2074"/>
    </row>
    <row r="2075" spans="28:31" x14ac:dyDescent="0.25">
      <c r="AB2075"/>
      <c r="AC2075"/>
      <c r="AD2075"/>
      <c r="AE2075"/>
    </row>
    <row r="2076" spans="28:31" x14ac:dyDescent="0.25">
      <c r="AB2076"/>
      <c r="AC2076"/>
      <c r="AD2076"/>
      <c r="AE2076"/>
    </row>
    <row r="2077" spans="28:31" x14ac:dyDescent="0.25">
      <c r="AB2077"/>
      <c r="AC2077"/>
      <c r="AD2077"/>
      <c r="AE2077"/>
    </row>
    <row r="2078" spans="28:31" x14ac:dyDescent="0.25">
      <c r="AB2078"/>
      <c r="AC2078"/>
      <c r="AD2078"/>
      <c r="AE2078"/>
    </row>
    <row r="2079" spans="28:31" x14ac:dyDescent="0.25">
      <c r="AB2079"/>
      <c r="AC2079"/>
      <c r="AD2079"/>
      <c r="AE2079"/>
    </row>
    <row r="2080" spans="28:31" x14ac:dyDescent="0.25">
      <c r="AB2080"/>
      <c r="AC2080"/>
      <c r="AD2080"/>
      <c r="AE2080"/>
    </row>
    <row r="2081" spans="28:31" x14ac:dyDescent="0.25">
      <c r="AB2081"/>
      <c r="AC2081"/>
      <c r="AD2081"/>
      <c r="AE2081"/>
    </row>
    <row r="2082" spans="28:31" x14ac:dyDescent="0.25">
      <c r="AB2082"/>
      <c r="AC2082"/>
      <c r="AD2082"/>
      <c r="AE2082"/>
    </row>
    <row r="2083" spans="28:31" x14ac:dyDescent="0.25">
      <c r="AB2083"/>
      <c r="AC2083"/>
      <c r="AD2083"/>
      <c r="AE2083"/>
    </row>
    <row r="2084" spans="28:31" x14ac:dyDescent="0.25">
      <c r="AB2084"/>
      <c r="AC2084"/>
      <c r="AD2084"/>
      <c r="AE2084"/>
    </row>
    <row r="2085" spans="28:31" x14ac:dyDescent="0.25">
      <c r="AB2085"/>
      <c r="AC2085"/>
      <c r="AD2085"/>
      <c r="AE2085"/>
    </row>
    <row r="2086" spans="28:31" x14ac:dyDescent="0.25">
      <c r="AB2086"/>
      <c r="AC2086"/>
      <c r="AD2086"/>
      <c r="AE2086"/>
    </row>
    <row r="2087" spans="28:31" x14ac:dyDescent="0.25">
      <c r="AB2087"/>
      <c r="AC2087"/>
      <c r="AD2087"/>
      <c r="AE2087"/>
    </row>
    <row r="2088" spans="28:31" x14ac:dyDescent="0.25">
      <c r="AB2088"/>
      <c r="AC2088"/>
      <c r="AD2088"/>
      <c r="AE2088"/>
    </row>
    <row r="2089" spans="28:31" x14ac:dyDescent="0.25">
      <c r="AB2089"/>
      <c r="AC2089"/>
      <c r="AD2089"/>
      <c r="AE2089"/>
    </row>
    <row r="2090" spans="28:31" x14ac:dyDescent="0.25">
      <c r="AB2090"/>
      <c r="AC2090"/>
      <c r="AD2090"/>
      <c r="AE2090"/>
    </row>
    <row r="2091" spans="28:31" x14ac:dyDescent="0.25">
      <c r="AB2091"/>
      <c r="AC2091"/>
      <c r="AD2091"/>
      <c r="AE2091"/>
    </row>
    <row r="2092" spans="28:31" x14ac:dyDescent="0.25">
      <c r="AB2092"/>
      <c r="AC2092"/>
      <c r="AD2092"/>
      <c r="AE2092"/>
    </row>
    <row r="2093" spans="28:31" x14ac:dyDescent="0.25">
      <c r="AB2093"/>
      <c r="AC2093"/>
      <c r="AD2093"/>
      <c r="AE2093"/>
    </row>
    <row r="2094" spans="28:31" x14ac:dyDescent="0.25">
      <c r="AB2094"/>
      <c r="AC2094"/>
      <c r="AD2094"/>
      <c r="AE2094"/>
    </row>
    <row r="2095" spans="28:31" x14ac:dyDescent="0.25">
      <c r="AB2095"/>
      <c r="AC2095"/>
      <c r="AD2095"/>
      <c r="AE2095"/>
    </row>
    <row r="2096" spans="28:31" x14ac:dyDescent="0.25">
      <c r="AB2096"/>
      <c r="AC2096"/>
      <c r="AD2096"/>
      <c r="AE2096"/>
    </row>
    <row r="2097" spans="28:31" x14ac:dyDescent="0.25">
      <c r="AB2097"/>
      <c r="AC2097"/>
      <c r="AD2097"/>
      <c r="AE2097"/>
    </row>
    <row r="2098" spans="28:31" x14ac:dyDescent="0.25">
      <c r="AB2098"/>
      <c r="AC2098"/>
      <c r="AD2098"/>
      <c r="AE2098"/>
    </row>
    <row r="2099" spans="28:31" x14ac:dyDescent="0.25">
      <c r="AB2099"/>
      <c r="AC2099"/>
      <c r="AD2099"/>
      <c r="AE2099"/>
    </row>
    <row r="2100" spans="28:31" x14ac:dyDescent="0.25">
      <c r="AB2100"/>
      <c r="AC2100"/>
      <c r="AD2100"/>
      <c r="AE2100"/>
    </row>
    <row r="2101" spans="28:31" x14ac:dyDescent="0.25">
      <c r="AB2101"/>
      <c r="AC2101"/>
      <c r="AD2101"/>
      <c r="AE2101"/>
    </row>
    <row r="2102" spans="28:31" x14ac:dyDescent="0.25">
      <c r="AB2102"/>
      <c r="AC2102"/>
      <c r="AD2102"/>
      <c r="AE2102"/>
    </row>
    <row r="2103" spans="28:31" x14ac:dyDescent="0.25">
      <c r="AB2103"/>
      <c r="AC2103"/>
      <c r="AD2103"/>
      <c r="AE2103"/>
    </row>
    <row r="2104" spans="28:31" x14ac:dyDescent="0.25">
      <c r="AB2104"/>
      <c r="AC2104"/>
      <c r="AD2104"/>
      <c r="AE2104"/>
    </row>
    <row r="2105" spans="28:31" x14ac:dyDescent="0.25">
      <c r="AB2105"/>
      <c r="AC2105"/>
      <c r="AD2105"/>
      <c r="AE2105"/>
    </row>
    <row r="2106" spans="28:31" x14ac:dyDescent="0.25">
      <c r="AB2106"/>
      <c r="AC2106"/>
      <c r="AD2106"/>
      <c r="AE2106"/>
    </row>
    <row r="2107" spans="28:31" x14ac:dyDescent="0.25">
      <c r="AB2107"/>
      <c r="AC2107"/>
      <c r="AD2107"/>
      <c r="AE2107"/>
    </row>
    <row r="2108" spans="28:31" x14ac:dyDescent="0.25">
      <c r="AB2108"/>
      <c r="AC2108"/>
      <c r="AD2108"/>
      <c r="AE2108"/>
    </row>
    <row r="2109" spans="28:31" x14ac:dyDescent="0.25">
      <c r="AB2109"/>
      <c r="AC2109"/>
      <c r="AD2109"/>
      <c r="AE2109"/>
    </row>
    <row r="2110" spans="28:31" x14ac:dyDescent="0.25">
      <c r="AB2110"/>
      <c r="AC2110"/>
      <c r="AD2110"/>
      <c r="AE2110"/>
    </row>
    <row r="2111" spans="28:31" x14ac:dyDescent="0.25">
      <c r="AB2111"/>
      <c r="AC2111"/>
      <c r="AD2111"/>
      <c r="AE2111"/>
    </row>
    <row r="2112" spans="28:31" x14ac:dyDescent="0.25">
      <c r="AB2112"/>
      <c r="AC2112"/>
      <c r="AD2112"/>
      <c r="AE2112"/>
    </row>
    <row r="2113" spans="28:31" x14ac:dyDescent="0.25">
      <c r="AB2113"/>
      <c r="AC2113"/>
      <c r="AD2113"/>
      <c r="AE2113"/>
    </row>
    <row r="2114" spans="28:31" x14ac:dyDescent="0.25">
      <c r="AB2114"/>
      <c r="AC2114"/>
      <c r="AD2114"/>
      <c r="AE2114"/>
    </row>
    <row r="2115" spans="28:31" x14ac:dyDescent="0.25">
      <c r="AB2115"/>
      <c r="AC2115"/>
      <c r="AD2115"/>
      <c r="AE2115"/>
    </row>
    <row r="2116" spans="28:31" x14ac:dyDescent="0.25">
      <c r="AB2116"/>
      <c r="AC2116"/>
      <c r="AD2116"/>
      <c r="AE2116"/>
    </row>
    <row r="2117" spans="28:31" x14ac:dyDescent="0.25">
      <c r="AB2117"/>
      <c r="AC2117"/>
      <c r="AD2117"/>
      <c r="AE2117"/>
    </row>
    <row r="2118" spans="28:31" x14ac:dyDescent="0.25">
      <c r="AB2118"/>
      <c r="AC2118"/>
      <c r="AD2118"/>
      <c r="AE2118"/>
    </row>
    <row r="2119" spans="28:31" x14ac:dyDescent="0.25">
      <c r="AB2119"/>
      <c r="AC2119"/>
      <c r="AD2119"/>
      <c r="AE2119"/>
    </row>
    <row r="2120" spans="28:31" x14ac:dyDescent="0.25">
      <c r="AB2120"/>
      <c r="AC2120"/>
      <c r="AD2120"/>
      <c r="AE2120"/>
    </row>
    <row r="2121" spans="28:31" x14ac:dyDescent="0.25">
      <c r="AB2121"/>
      <c r="AC2121"/>
      <c r="AD2121"/>
      <c r="AE2121"/>
    </row>
    <row r="2122" spans="28:31" x14ac:dyDescent="0.25">
      <c r="AB2122"/>
      <c r="AC2122"/>
      <c r="AD2122"/>
      <c r="AE2122"/>
    </row>
    <row r="2123" spans="28:31" x14ac:dyDescent="0.25">
      <c r="AB2123"/>
      <c r="AC2123"/>
      <c r="AD2123"/>
      <c r="AE2123"/>
    </row>
    <row r="2124" spans="28:31" x14ac:dyDescent="0.25">
      <c r="AB2124"/>
      <c r="AC2124"/>
      <c r="AD2124"/>
      <c r="AE2124"/>
    </row>
    <row r="2125" spans="28:31" x14ac:dyDescent="0.25">
      <c r="AB2125"/>
      <c r="AC2125"/>
      <c r="AD2125"/>
      <c r="AE2125"/>
    </row>
    <row r="2126" spans="28:31" x14ac:dyDescent="0.25">
      <c r="AB2126"/>
      <c r="AC2126"/>
      <c r="AD2126"/>
      <c r="AE2126"/>
    </row>
    <row r="2127" spans="28:31" x14ac:dyDescent="0.25">
      <c r="AB2127"/>
      <c r="AC2127"/>
      <c r="AD2127"/>
      <c r="AE2127"/>
    </row>
    <row r="2128" spans="28:31" x14ac:dyDescent="0.25">
      <c r="AB2128"/>
      <c r="AC2128"/>
      <c r="AD2128"/>
      <c r="AE2128"/>
    </row>
    <row r="2129" spans="28:31" x14ac:dyDescent="0.25">
      <c r="AB2129"/>
      <c r="AC2129"/>
      <c r="AD2129"/>
      <c r="AE2129"/>
    </row>
    <row r="2130" spans="28:31" x14ac:dyDescent="0.25">
      <c r="AB2130"/>
      <c r="AC2130"/>
      <c r="AD2130"/>
      <c r="AE2130"/>
    </row>
    <row r="2131" spans="28:31" x14ac:dyDescent="0.25">
      <c r="AB2131"/>
      <c r="AC2131"/>
      <c r="AD2131"/>
      <c r="AE2131"/>
    </row>
    <row r="2132" spans="28:31" x14ac:dyDescent="0.25">
      <c r="AB2132"/>
      <c r="AC2132"/>
      <c r="AD2132"/>
      <c r="AE2132"/>
    </row>
    <row r="2133" spans="28:31" x14ac:dyDescent="0.25">
      <c r="AB2133"/>
      <c r="AC2133"/>
      <c r="AD2133"/>
      <c r="AE2133"/>
    </row>
    <row r="2134" spans="28:31" x14ac:dyDescent="0.25">
      <c r="AB2134"/>
      <c r="AC2134"/>
      <c r="AD2134"/>
      <c r="AE2134"/>
    </row>
    <row r="2135" spans="28:31" x14ac:dyDescent="0.25">
      <c r="AB2135"/>
      <c r="AC2135"/>
      <c r="AD2135"/>
      <c r="AE2135"/>
    </row>
    <row r="2136" spans="28:31" x14ac:dyDescent="0.25">
      <c r="AB2136"/>
      <c r="AC2136"/>
      <c r="AD2136"/>
      <c r="AE2136"/>
    </row>
    <row r="2137" spans="28:31" x14ac:dyDescent="0.25">
      <c r="AB2137"/>
      <c r="AC2137"/>
      <c r="AD2137"/>
      <c r="AE2137"/>
    </row>
    <row r="2138" spans="28:31" x14ac:dyDescent="0.25">
      <c r="AB2138"/>
      <c r="AC2138"/>
      <c r="AD2138"/>
      <c r="AE2138"/>
    </row>
    <row r="2139" spans="28:31" x14ac:dyDescent="0.25">
      <c r="AB2139"/>
      <c r="AC2139"/>
      <c r="AD2139"/>
      <c r="AE2139"/>
    </row>
    <row r="2140" spans="28:31" x14ac:dyDescent="0.25">
      <c r="AB2140"/>
      <c r="AC2140"/>
      <c r="AD2140"/>
      <c r="AE2140"/>
    </row>
    <row r="2141" spans="28:31" x14ac:dyDescent="0.25">
      <c r="AB2141"/>
      <c r="AC2141"/>
      <c r="AD2141"/>
      <c r="AE2141"/>
    </row>
    <row r="2142" spans="28:31" x14ac:dyDescent="0.25">
      <c r="AB2142"/>
      <c r="AC2142"/>
      <c r="AD2142"/>
      <c r="AE2142"/>
    </row>
    <row r="2143" spans="28:31" x14ac:dyDescent="0.25">
      <c r="AB2143"/>
      <c r="AC2143"/>
      <c r="AD2143"/>
      <c r="AE2143"/>
    </row>
    <row r="2144" spans="28:31" x14ac:dyDescent="0.25">
      <c r="AB2144"/>
      <c r="AC2144"/>
      <c r="AD2144"/>
      <c r="AE2144"/>
    </row>
    <row r="2145" spans="28:31" x14ac:dyDescent="0.25">
      <c r="AB2145"/>
      <c r="AC2145"/>
      <c r="AD2145"/>
      <c r="AE2145"/>
    </row>
    <row r="2146" spans="28:31" x14ac:dyDescent="0.25">
      <c r="AB2146"/>
      <c r="AC2146"/>
      <c r="AD2146"/>
      <c r="AE2146"/>
    </row>
    <row r="2147" spans="28:31" x14ac:dyDescent="0.25">
      <c r="AB2147"/>
      <c r="AC2147"/>
      <c r="AD2147"/>
      <c r="AE2147"/>
    </row>
    <row r="2148" spans="28:31" x14ac:dyDescent="0.25">
      <c r="AB2148"/>
      <c r="AC2148"/>
      <c r="AD2148"/>
      <c r="AE2148"/>
    </row>
    <row r="2149" spans="28:31" x14ac:dyDescent="0.25">
      <c r="AB2149"/>
      <c r="AC2149"/>
      <c r="AD2149"/>
      <c r="AE2149"/>
    </row>
    <row r="2150" spans="28:31" x14ac:dyDescent="0.25">
      <c r="AB2150"/>
      <c r="AC2150"/>
      <c r="AD2150"/>
      <c r="AE2150"/>
    </row>
    <row r="2151" spans="28:31" x14ac:dyDescent="0.25">
      <c r="AB2151"/>
      <c r="AC2151"/>
      <c r="AD2151"/>
      <c r="AE2151"/>
    </row>
    <row r="2152" spans="28:31" x14ac:dyDescent="0.25">
      <c r="AB2152"/>
      <c r="AC2152"/>
      <c r="AD2152"/>
      <c r="AE2152"/>
    </row>
    <row r="2153" spans="28:31" x14ac:dyDescent="0.25">
      <c r="AB2153"/>
      <c r="AC2153"/>
      <c r="AD2153"/>
      <c r="AE2153"/>
    </row>
    <row r="2154" spans="28:31" x14ac:dyDescent="0.25">
      <c r="AB2154"/>
      <c r="AC2154"/>
      <c r="AD2154"/>
      <c r="AE2154"/>
    </row>
    <row r="2155" spans="28:31" x14ac:dyDescent="0.25">
      <c r="AB2155"/>
      <c r="AC2155"/>
      <c r="AD2155"/>
      <c r="AE2155"/>
    </row>
    <row r="2156" spans="28:31" x14ac:dyDescent="0.25">
      <c r="AB2156"/>
      <c r="AC2156"/>
      <c r="AD2156"/>
      <c r="AE2156"/>
    </row>
    <row r="2157" spans="28:31" x14ac:dyDescent="0.25">
      <c r="AB2157"/>
      <c r="AC2157"/>
      <c r="AD2157"/>
      <c r="AE2157"/>
    </row>
    <row r="2158" spans="28:31" x14ac:dyDescent="0.25">
      <c r="AB2158"/>
      <c r="AC2158"/>
      <c r="AD2158"/>
      <c r="AE2158"/>
    </row>
    <row r="2159" spans="28:31" x14ac:dyDescent="0.25">
      <c r="AB2159"/>
      <c r="AC2159"/>
      <c r="AD2159"/>
      <c r="AE2159"/>
    </row>
    <row r="2160" spans="28:31" x14ac:dyDescent="0.25">
      <c r="AB2160"/>
      <c r="AC2160"/>
      <c r="AD2160"/>
      <c r="AE2160"/>
    </row>
    <row r="2161" spans="28:31" x14ac:dyDescent="0.25">
      <c r="AB2161"/>
      <c r="AC2161"/>
      <c r="AD2161"/>
      <c r="AE2161"/>
    </row>
    <row r="2162" spans="28:31" x14ac:dyDescent="0.25">
      <c r="AB2162"/>
      <c r="AC2162"/>
      <c r="AD2162"/>
      <c r="AE2162"/>
    </row>
    <row r="2163" spans="28:31" x14ac:dyDescent="0.25">
      <c r="AB2163"/>
      <c r="AC2163"/>
      <c r="AD2163"/>
      <c r="AE2163"/>
    </row>
    <row r="2164" spans="28:31" x14ac:dyDescent="0.25">
      <c r="AB2164"/>
      <c r="AC2164"/>
      <c r="AD2164"/>
      <c r="AE2164"/>
    </row>
    <row r="2165" spans="28:31" x14ac:dyDescent="0.25">
      <c r="AB2165"/>
      <c r="AC2165"/>
      <c r="AD2165"/>
      <c r="AE2165"/>
    </row>
    <row r="2166" spans="28:31" x14ac:dyDescent="0.25">
      <c r="AB2166"/>
      <c r="AC2166"/>
      <c r="AD2166"/>
      <c r="AE2166"/>
    </row>
    <row r="2167" spans="28:31" x14ac:dyDescent="0.25">
      <c r="AB2167"/>
      <c r="AC2167"/>
      <c r="AD2167"/>
      <c r="AE2167"/>
    </row>
    <row r="2168" spans="28:31" x14ac:dyDescent="0.25">
      <c r="AB2168"/>
      <c r="AC2168"/>
      <c r="AD2168"/>
      <c r="AE2168"/>
    </row>
    <row r="2169" spans="28:31" x14ac:dyDescent="0.25">
      <c r="AB2169"/>
      <c r="AC2169"/>
      <c r="AD2169"/>
      <c r="AE2169"/>
    </row>
    <row r="2170" spans="28:31" x14ac:dyDescent="0.25">
      <c r="AB2170"/>
      <c r="AC2170"/>
      <c r="AD2170"/>
      <c r="AE2170"/>
    </row>
    <row r="2171" spans="28:31" x14ac:dyDescent="0.25">
      <c r="AB2171"/>
      <c r="AC2171"/>
      <c r="AD2171"/>
      <c r="AE2171"/>
    </row>
    <row r="2172" spans="28:31" x14ac:dyDescent="0.25">
      <c r="AB2172"/>
      <c r="AC2172"/>
      <c r="AD2172"/>
      <c r="AE2172"/>
    </row>
    <row r="2173" spans="28:31" x14ac:dyDescent="0.25">
      <c r="AB2173"/>
      <c r="AC2173"/>
      <c r="AD2173"/>
      <c r="AE2173"/>
    </row>
    <row r="2174" spans="28:31" x14ac:dyDescent="0.25">
      <c r="AB2174"/>
      <c r="AC2174"/>
      <c r="AD2174"/>
      <c r="AE2174"/>
    </row>
    <row r="2175" spans="28:31" x14ac:dyDescent="0.25">
      <c r="AB2175"/>
      <c r="AC2175"/>
      <c r="AD2175"/>
      <c r="AE2175"/>
    </row>
    <row r="2176" spans="28:31" x14ac:dyDescent="0.25">
      <c r="AB2176"/>
      <c r="AC2176"/>
      <c r="AD2176"/>
      <c r="AE2176"/>
    </row>
    <row r="2177" spans="28:31" x14ac:dyDescent="0.25">
      <c r="AB2177"/>
      <c r="AC2177"/>
      <c r="AD2177"/>
      <c r="AE2177"/>
    </row>
    <row r="2178" spans="28:31" x14ac:dyDescent="0.25">
      <c r="AB2178"/>
      <c r="AC2178"/>
      <c r="AD2178"/>
      <c r="AE2178"/>
    </row>
    <row r="2179" spans="28:31" x14ac:dyDescent="0.25">
      <c r="AB2179"/>
      <c r="AC2179"/>
      <c r="AD2179"/>
      <c r="AE2179"/>
    </row>
    <row r="2180" spans="28:31" x14ac:dyDescent="0.25">
      <c r="AB2180"/>
      <c r="AC2180"/>
      <c r="AD2180"/>
      <c r="AE2180"/>
    </row>
    <row r="2181" spans="28:31" x14ac:dyDescent="0.25">
      <c r="AB2181"/>
      <c r="AC2181"/>
      <c r="AD2181"/>
      <c r="AE2181"/>
    </row>
    <row r="2182" spans="28:31" x14ac:dyDescent="0.25">
      <c r="AB2182"/>
      <c r="AC2182"/>
      <c r="AD2182"/>
      <c r="AE2182"/>
    </row>
    <row r="2183" spans="28:31" x14ac:dyDescent="0.25">
      <c r="AB2183"/>
      <c r="AC2183"/>
      <c r="AD2183"/>
      <c r="AE2183"/>
    </row>
    <row r="2184" spans="28:31" x14ac:dyDescent="0.25">
      <c r="AB2184"/>
      <c r="AC2184"/>
      <c r="AD2184"/>
      <c r="AE2184"/>
    </row>
    <row r="2185" spans="28:31" x14ac:dyDescent="0.25">
      <c r="AB2185"/>
      <c r="AC2185"/>
      <c r="AD2185"/>
      <c r="AE2185"/>
    </row>
    <row r="2186" spans="28:31" x14ac:dyDescent="0.25">
      <c r="AB2186"/>
      <c r="AC2186"/>
      <c r="AD2186"/>
      <c r="AE2186"/>
    </row>
    <row r="2187" spans="28:31" x14ac:dyDescent="0.25">
      <c r="AB2187"/>
      <c r="AC2187"/>
      <c r="AD2187"/>
      <c r="AE2187"/>
    </row>
    <row r="2188" spans="28:31" x14ac:dyDescent="0.25">
      <c r="AB2188"/>
      <c r="AC2188"/>
      <c r="AD2188"/>
      <c r="AE2188"/>
    </row>
    <row r="2189" spans="28:31" x14ac:dyDescent="0.25">
      <c r="AB2189"/>
      <c r="AC2189"/>
      <c r="AD2189"/>
      <c r="AE2189"/>
    </row>
    <row r="2190" spans="28:31" x14ac:dyDescent="0.25">
      <c r="AB2190"/>
      <c r="AC2190"/>
      <c r="AD2190"/>
      <c r="AE2190"/>
    </row>
    <row r="2191" spans="28:31" x14ac:dyDescent="0.25">
      <c r="AB2191"/>
      <c r="AC2191"/>
      <c r="AD2191"/>
      <c r="AE2191"/>
    </row>
    <row r="2192" spans="28:31" x14ac:dyDescent="0.25">
      <c r="AB2192"/>
      <c r="AC2192"/>
      <c r="AD2192"/>
      <c r="AE2192"/>
    </row>
    <row r="2193" spans="28:31" x14ac:dyDescent="0.25">
      <c r="AB2193"/>
      <c r="AC2193"/>
      <c r="AD2193"/>
      <c r="AE2193"/>
    </row>
    <row r="2194" spans="28:31" x14ac:dyDescent="0.25">
      <c r="AB2194"/>
      <c r="AC2194"/>
      <c r="AD2194"/>
      <c r="AE2194"/>
    </row>
    <row r="2195" spans="28:31" x14ac:dyDescent="0.25">
      <c r="AB2195"/>
      <c r="AC2195"/>
      <c r="AD2195"/>
      <c r="AE2195"/>
    </row>
    <row r="2196" spans="28:31" x14ac:dyDescent="0.25">
      <c r="AB2196"/>
      <c r="AC2196"/>
      <c r="AD2196"/>
      <c r="AE2196"/>
    </row>
    <row r="2197" spans="28:31" x14ac:dyDescent="0.25">
      <c r="AB2197"/>
      <c r="AC2197"/>
      <c r="AD2197"/>
      <c r="AE2197"/>
    </row>
    <row r="2198" spans="28:31" x14ac:dyDescent="0.25">
      <c r="AB2198"/>
      <c r="AC2198"/>
      <c r="AD2198"/>
      <c r="AE2198"/>
    </row>
    <row r="2199" spans="28:31" x14ac:dyDescent="0.25">
      <c r="AB2199"/>
      <c r="AC2199"/>
      <c r="AD2199"/>
      <c r="AE2199"/>
    </row>
    <row r="2200" spans="28:31" x14ac:dyDescent="0.25">
      <c r="AB2200"/>
      <c r="AC2200"/>
      <c r="AD2200"/>
      <c r="AE2200"/>
    </row>
    <row r="2201" spans="28:31" x14ac:dyDescent="0.25">
      <c r="AB2201"/>
      <c r="AC2201"/>
      <c r="AD2201"/>
      <c r="AE2201"/>
    </row>
    <row r="2202" spans="28:31" x14ac:dyDescent="0.25">
      <c r="AB2202"/>
      <c r="AC2202"/>
      <c r="AD2202"/>
      <c r="AE2202"/>
    </row>
    <row r="2203" spans="28:31" x14ac:dyDescent="0.25">
      <c r="AB2203"/>
      <c r="AC2203"/>
      <c r="AD2203"/>
      <c r="AE2203"/>
    </row>
    <row r="2204" spans="28:31" x14ac:dyDescent="0.25">
      <c r="AB2204"/>
      <c r="AC2204"/>
      <c r="AD2204"/>
      <c r="AE2204"/>
    </row>
    <row r="2205" spans="28:31" x14ac:dyDescent="0.25">
      <c r="AB2205"/>
      <c r="AC2205"/>
      <c r="AD2205"/>
      <c r="AE2205"/>
    </row>
    <row r="2206" spans="28:31" x14ac:dyDescent="0.25">
      <c r="AB2206"/>
      <c r="AC2206"/>
      <c r="AD2206"/>
      <c r="AE2206"/>
    </row>
    <row r="2207" spans="28:31" x14ac:dyDescent="0.25">
      <c r="AB2207"/>
      <c r="AC2207"/>
      <c r="AD2207"/>
      <c r="AE2207"/>
    </row>
    <row r="2208" spans="28:31" x14ac:dyDescent="0.25">
      <c r="AB2208"/>
      <c r="AC2208"/>
      <c r="AD2208"/>
      <c r="AE2208"/>
    </row>
    <row r="2209" spans="28:31" x14ac:dyDescent="0.25">
      <c r="AB2209"/>
      <c r="AC2209"/>
      <c r="AD2209"/>
      <c r="AE2209"/>
    </row>
    <row r="2210" spans="28:31" x14ac:dyDescent="0.25">
      <c r="AB2210"/>
      <c r="AC2210"/>
      <c r="AD2210"/>
      <c r="AE2210"/>
    </row>
    <row r="2211" spans="28:31" x14ac:dyDescent="0.25">
      <c r="AB2211"/>
      <c r="AC2211"/>
      <c r="AD2211"/>
      <c r="AE2211"/>
    </row>
    <row r="2212" spans="28:31" x14ac:dyDescent="0.25">
      <c r="AB2212"/>
      <c r="AC2212"/>
      <c r="AD2212"/>
      <c r="AE2212"/>
    </row>
    <row r="2213" spans="28:31" x14ac:dyDescent="0.25">
      <c r="AB2213"/>
      <c r="AC2213"/>
      <c r="AD2213"/>
      <c r="AE2213"/>
    </row>
    <row r="2214" spans="28:31" x14ac:dyDescent="0.25">
      <c r="AB2214"/>
      <c r="AC2214"/>
      <c r="AD2214"/>
      <c r="AE2214"/>
    </row>
    <row r="2215" spans="28:31" x14ac:dyDescent="0.25">
      <c r="AB2215"/>
      <c r="AC2215"/>
      <c r="AD2215"/>
      <c r="AE2215"/>
    </row>
    <row r="2216" spans="28:31" x14ac:dyDescent="0.25">
      <c r="AB2216"/>
      <c r="AC2216"/>
      <c r="AD2216"/>
      <c r="AE2216"/>
    </row>
    <row r="2217" spans="28:31" x14ac:dyDescent="0.25">
      <c r="AB2217"/>
      <c r="AC2217"/>
      <c r="AD2217"/>
      <c r="AE2217"/>
    </row>
    <row r="2218" spans="28:31" x14ac:dyDescent="0.25">
      <c r="AB2218"/>
      <c r="AC2218"/>
      <c r="AD2218"/>
      <c r="AE2218"/>
    </row>
    <row r="2219" spans="28:31" x14ac:dyDescent="0.25">
      <c r="AB2219"/>
      <c r="AC2219"/>
      <c r="AD2219"/>
      <c r="AE2219"/>
    </row>
    <row r="2220" spans="28:31" x14ac:dyDescent="0.25">
      <c r="AB2220"/>
      <c r="AC2220"/>
      <c r="AD2220"/>
      <c r="AE2220"/>
    </row>
    <row r="2221" spans="28:31" x14ac:dyDescent="0.25">
      <c r="AB2221"/>
      <c r="AC2221"/>
      <c r="AD2221"/>
      <c r="AE2221"/>
    </row>
    <row r="2222" spans="28:31" x14ac:dyDescent="0.25">
      <c r="AB2222"/>
      <c r="AC2222"/>
      <c r="AD2222"/>
      <c r="AE2222"/>
    </row>
    <row r="2223" spans="28:31" x14ac:dyDescent="0.25">
      <c r="AB2223"/>
      <c r="AC2223"/>
      <c r="AD2223"/>
      <c r="AE2223"/>
    </row>
    <row r="2224" spans="28:31" x14ac:dyDescent="0.25">
      <c r="AB2224"/>
      <c r="AC2224"/>
      <c r="AD2224"/>
      <c r="AE2224"/>
    </row>
    <row r="2225" spans="28:31" x14ac:dyDescent="0.25">
      <c r="AB2225"/>
      <c r="AC2225"/>
      <c r="AD2225"/>
      <c r="AE2225"/>
    </row>
    <row r="2226" spans="28:31" x14ac:dyDescent="0.25">
      <c r="AB2226"/>
      <c r="AC2226"/>
      <c r="AD2226"/>
      <c r="AE2226"/>
    </row>
    <row r="2227" spans="28:31" x14ac:dyDescent="0.25">
      <c r="AB2227"/>
      <c r="AC2227"/>
      <c r="AD2227"/>
      <c r="AE2227"/>
    </row>
    <row r="2228" spans="28:31" x14ac:dyDescent="0.25">
      <c r="AB2228"/>
      <c r="AC2228"/>
      <c r="AD2228"/>
      <c r="AE2228"/>
    </row>
    <row r="2229" spans="28:31" x14ac:dyDescent="0.25">
      <c r="AB2229"/>
      <c r="AC2229"/>
      <c r="AD2229"/>
      <c r="AE2229"/>
    </row>
    <row r="2230" spans="28:31" x14ac:dyDescent="0.25">
      <c r="AB2230"/>
      <c r="AC2230"/>
      <c r="AD2230"/>
      <c r="AE2230"/>
    </row>
    <row r="2231" spans="28:31" x14ac:dyDescent="0.25">
      <c r="AB2231"/>
      <c r="AC2231"/>
      <c r="AD2231"/>
      <c r="AE2231"/>
    </row>
    <row r="2232" spans="28:31" x14ac:dyDescent="0.25">
      <c r="AB2232"/>
      <c r="AC2232"/>
      <c r="AD2232"/>
      <c r="AE2232"/>
    </row>
    <row r="2233" spans="28:31" x14ac:dyDescent="0.25">
      <c r="AB2233"/>
      <c r="AC2233"/>
      <c r="AD2233"/>
      <c r="AE2233"/>
    </row>
    <row r="2234" spans="28:31" x14ac:dyDescent="0.25">
      <c r="AB2234"/>
      <c r="AC2234"/>
      <c r="AD2234"/>
      <c r="AE2234"/>
    </row>
    <row r="2235" spans="28:31" x14ac:dyDescent="0.25">
      <c r="AB2235"/>
      <c r="AC2235"/>
      <c r="AD2235"/>
      <c r="AE2235"/>
    </row>
    <row r="2236" spans="28:31" x14ac:dyDescent="0.25">
      <c r="AB2236"/>
      <c r="AC2236"/>
      <c r="AD2236"/>
      <c r="AE2236"/>
    </row>
    <row r="2237" spans="28:31" x14ac:dyDescent="0.25">
      <c r="AB2237"/>
      <c r="AC2237"/>
      <c r="AD2237"/>
      <c r="AE2237"/>
    </row>
    <row r="2238" spans="28:31" x14ac:dyDescent="0.25">
      <c r="AB2238"/>
      <c r="AC2238"/>
      <c r="AD2238"/>
      <c r="AE2238"/>
    </row>
    <row r="2239" spans="28:31" x14ac:dyDescent="0.25">
      <c r="AB2239"/>
      <c r="AC2239"/>
      <c r="AD2239"/>
      <c r="AE2239"/>
    </row>
    <row r="2240" spans="28:31" x14ac:dyDescent="0.25">
      <c r="AB2240"/>
      <c r="AC2240"/>
      <c r="AD2240"/>
      <c r="AE2240"/>
    </row>
    <row r="2241" spans="28:31" x14ac:dyDescent="0.25">
      <c r="AB2241"/>
      <c r="AC2241"/>
      <c r="AD2241"/>
      <c r="AE2241"/>
    </row>
    <row r="2242" spans="28:31" x14ac:dyDescent="0.25">
      <c r="AB2242"/>
      <c r="AC2242"/>
      <c r="AD2242"/>
      <c r="AE2242"/>
    </row>
    <row r="2243" spans="28:31" x14ac:dyDescent="0.25">
      <c r="AB2243"/>
      <c r="AC2243"/>
      <c r="AD2243"/>
      <c r="AE2243"/>
    </row>
    <row r="2244" spans="28:31" x14ac:dyDescent="0.25">
      <c r="AB2244"/>
      <c r="AC2244"/>
      <c r="AD2244"/>
      <c r="AE2244"/>
    </row>
    <row r="2245" spans="28:31" x14ac:dyDescent="0.25">
      <c r="AB2245"/>
      <c r="AC2245"/>
      <c r="AD2245"/>
      <c r="AE2245"/>
    </row>
    <row r="2246" spans="28:31" x14ac:dyDescent="0.25">
      <c r="AB2246"/>
      <c r="AC2246"/>
      <c r="AD2246"/>
      <c r="AE2246"/>
    </row>
    <row r="2247" spans="28:31" x14ac:dyDescent="0.25">
      <c r="AB2247"/>
      <c r="AC2247"/>
      <c r="AD2247"/>
      <c r="AE2247"/>
    </row>
    <row r="2248" spans="28:31" x14ac:dyDescent="0.25">
      <c r="AB2248"/>
      <c r="AC2248"/>
      <c r="AD2248"/>
      <c r="AE2248"/>
    </row>
    <row r="2249" spans="28:31" x14ac:dyDescent="0.25">
      <c r="AB2249"/>
      <c r="AC2249"/>
      <c r="AD2249"/>
      <c r="AE2249"/>
    </row>
    <row r="2250" spans="28:31" x14ac:dyDescent="0.25">
      <c r="AB2250"/>
      <c r="AC2250"/>
      <c r="AD2250"/>
      <c r="AE2250"/>
    </row>
    <row r="2251" spans="28:31" x14ac:dyDescent="0.25">
      <c r="AB2251"/>
      <c r="AC2251"/>
      <c r="AD2251"/>
      <c r="AE2251"/>
    </row>
    <row r="2252" spans="28:31" x14ac:dyDescent="0.25">
      <c r="AB2252"/>
      <c r="AC2252"/>
      <c r="AD2252"/>
      <c r="AE2252"/>
    </row>
    <row r="2253" spans="28:31" x14ac:dyDescent="0.25">
      <c r="AB2253"/>
      <c r="AC2253"/>
      <c r="AD2253"/>
      <c r="AE2253"/>
    </row>
    <row r="2254" spans="28:31" x14ac:dyDescent="0.25">
      <c r="AB2254"/>
      <c r="AC2254"/>
      <c r="AD2254"/>
      <c r="AE2254"/>
    </row>
    <row r="2255" spans="28:31" x14ac:dyDescent="0.25">
      <c r="AB2255"/>
      <c r="AC2255"/>
      <c r="AD2255"/>
      <c r="AE2255"/>
    </row>
    <row r="2256" spans="28:31" x14ac:dyDescent="0.25">
      <c r="AB2256"/>
      <c r="AC2256"/>
      <c r="AD2256"/>
      <c r="AE2256"/>
    </row>
    <row r="2257" spans="28:31" x14ac:dyDescent="0.25">
      <c r="AB2257"/>
      <c r="AC2257"/>
      <c r="AD2257"/>
      <c r="AE2257"/>
    </row>
    <row r="2258" spans="28:31" x14ac:dyDescent="0.25">
      <c r="AB2258"/>
      <c r="AC2258"/>
      <c r="AD2258"/>
      <c r="AE2258"/>
    </row>
    <row r="2259" spans="28:31" x14ac:dyDescent="0.25">
      <c r="AB2259"/>
      <c r="AC2259"/>
      <c r="AD2259"/>
      <c r="AE2259"/>
    </row>
    <row r="2260" spans="28:31" x14ac:dyDescent="0.25">
      <c r="AB2260"/>
      <c r="AC2260"/>
      <c r="AD2260"/>
      <c r="AE2260"/>
    </row>
    <row r="2261" spans="28:31" x14ac:dyDescent="0.25">
      <c r="AB2261"/>
      <c r="AC2261"/>
      <c r="AD2261"/>
      <c r="AE2261"/>
    </row>
    <row r="2262" spans="28:31" x14ac:dyDescent="0.25">
      <c r="AB2262"/>
      <c r="AC2262"/>
      <c r="AD2262"/>
      <c r="AE2262"/>
    </row>
    <row r="2263" spans="28:31" x14ac:dyDescent="0.25">
      <c r="AB2263"/>
      <c r="AC2263"/>
      <c r="AD2263"/>
      <c r="AE2263"/>
    </row>
    <row r="2264" spans="28:31" x14ac:dyDescent="0.25">
      <c r="AB2264"/>
      <c r="AC2264"/>
      <c r="AD2264"/>
      <c r="AE2264"/>
    </row>
    <row r="2265" spans="28:31" x14ac:dyDescent="0.25">
      <c r="AB2265"/>
      <c r="AC2265"/>
      <c r="AD2265"/>
      <c r="AE2265"/>
    </row>
    <row r="2266" spans="28:31" x14ac:dyDescent="0.25">
      <c r="AB2266"/>
      <c r="AC2266"/>
      <c r="AD2266"/>
      <c r="AE2266"/>
    </row>
    <row r="2267" spans="28:31" x14ac:dyDescent="0.25">
      <c r="AB2267"/>
      <c r="AC2267"/>
      <c r="AD2267"/>
      <c r="AE2267"/>
    </row>
    <row r="2268" spans="28:31" x14ac:dyDescent="0.25">
      <c r="AB2268"/>
      <c r="AC2268"/>
      <c r="AD2268"/>
      <c r="AE2268"/>
    </row>
    <row r="2269" spans="28:31" x14ac:dyDescent="0.25">
      <c r="AB2269"/>
      <c r="AC2269"/>
      <c r="AD2269"/>
      <c r="AE2269"/>
    </row>
    <row r="2270" spans="28:31" x14ac:dyDescent="0.25">
      <c r="AB2270"/>
      <c r="AC2270"/>
      <c r="AD2270"/>
      <c r="AE2270"/>
    </row>
    <row r="2271" spans="28:31" x14ac:dyDescent="0.25">
      <c r="AB2271"/>
      <c r="AC2271"/>
      <c r="AD2271"/>
      <c r="AE2271"/>
    </row>
    <row r="2272" spans="28:31" x14ac:dyDescent="0.25">
      <c r="AB2272"/>
      <c r="AC2272"/>
      <c r="AD2272"/>
      <c r="AE2272"/>
    </row>
    <row r="2273" spans="28:31" x14ac:dyDescent="0.25">
      <c r="AB2273"/>
      <c r="AC2273"/>
      <c r="AD2273"/>
      <c r="AE2273"/>
    </row>
    <row r="2274" spans="28:31" x14ac:dyDescent="0.25">
      <c r="AB2274"/>
      <c r="AC2274"/>
      <c r="AD2274"/>
      <c r="AE2274"/>
    </row>
    <row r="2275" spans="28:31" x14ac:dyDescent="0.25">
      <c r="AB2275"/>
      <c r="AC2275"/>
      <c r="AD2275"/>
      <c r="AE2275"/>
    </row>
    <row r="2276" spans="28:31" x14ac:dyDescent="0.25">
      <c r="AB2276"/>
      <c r="AC2276"/>
      <c r="AD2276"/>
      <c r="AE2276"/>
    </row>
    <row r="2277" spans="28:31" x14ac:dyDescent="0.25">
      <c r="AB2277"/>
      <c r="AC2277"/>
      <c r="AD2277"/>
      <c r="AE2277"/>
    </row>
    <row r="2278" spans="28:31" x14ac:dyDescent="0.25">
      <c r="AB2278"/>
      <c r="AC2278"/>
      <c r="AD2278"/>
      <c r="AE2278"/>
    </row>
    <row r="2279" spans="28:31" x14ac:dyDescent="0.25">
      <c r="AB2279"/>
      <c r="AC2279"/>
      <c r="AD2279"/>
      <c r="AE2279"/>
    </row>
    <row r="2280" spans="28:31" x14ac:dyDescent="0.25">
      <c r="AB2280"/>
      <c r="AC2280"/>
      <c r="AD2280"/>
      <c r="AE2280"/>
    </row>
    <row r="2281" spans="28:31" x14ac:dyDescent="0.25">
      <c r="AB2281"/>
      <c r="AC2281"/>
      <c r="AD2281"/>
      <c r="AE2281"/>
    </row>
    <row r="2282" spans="28:31" x14ac:dyDescent="0.25">
      <c r="AB2282"/>
      <c r="AC2282"/>
      <c r="AD2282"/>
      <c r="AE2282"/>
    </row>
    <row r="2283" spans="28:31" x14ac:dyDescent="0.25">
      <c r="AB2283"/>
      <c r="AC2283"/>
      <c r="AD2283"/>
      <c r="AE2283"/>
    </row>
    <row r="2284" spans="28:31" x14ac:dyDescent="0.25">
      <c r="AB2284"/>
      <c r="AC2284"/>
      <c r="AD2284"/>
      <c r="AE2284"/>
    </row>
    <row r="2285" spans="28:31" x14ac:dyDescent="0.25">
      <c r="AB2285"/>
      <c r="AC2285"/>
      <c r="AD2285"/>
      <c r="AE2285"/>
    </row>
    <row r="2286" spans="28:31" x14ac:dyDescent="0.25">
      <c r="AB2286"/>
      <c r="AC2286"/>
      <c r="AD2286"/>
      <c r="AE2286"/>
    </row>
    <row r="2287" spans="28:31" x14ac:dyDescent="0.25">
      <c r="AB2287"/>
      <c r="AC2287"/>
      <c r="AD2287"/>
      <c r="AE2287"/>
    </row>
    <row r="2288" spans="28:31" x14ac:dyDescent="0.25">
      <c r="AB2288"/>
      <c r="AC2288"/>
      <c r="AD2288"/>
      <c r="AE2288"/>
    </row>
    <row r="2289" spans="28:31" x14ac:dyDescent="0.25">
      <c r="AB2289"/>
      <c r="AC2289"/>
      <c r="AD2289"/>
      <c r="AE2289"/>
    </row>
    <row r="2290" spans="28:31" x14ac:dyDescent="0.25">
      <c r="AB2290"/>
      <c r="AC2290"/>
      <c r="AD2290"/>
      <c r="AE2290"/>
    </row>
    <row r="2291" spans="28:31" x14ac:dyDescent="0.25">
      <c r="AB2291"/>
      <c r="AC2291"/>
      <c r="AD2291"/>
      <c r="AE2291"/>
    </row>
    <row r="2292" spans="28:31" x14ac:dyDescent="0.25">
      <c r="AB2292"/>
      <c r="AC2292"/>
      <c r="AD2292"/>
      <c r="AE2292"/>
    </row>
    <row r="2293" spans="28:31" x14ac:dyDescent="0.25">
      <c r="AB2293"/>
      <c r="AC2293"/>
      <c r="AD2293"/>
      <c r="AE2293"/>
    </row>
    <row r="2294" spans="28:31" x14ac:dyDescent="0.25">
      <c r="AB2294"/>
      <c r="AC2294"/>
      <c r="AD2294"/>
      <c r="AE2294"/>
    </row>
    <row r="2295" spans="28:31" x14ac:dyDescent="0.25">
      <c r="AB2295"/>
      <c r="AC2295"/>
      <c r="AD2295"/>
      <c r="AE2295"/>
    </row>
    <row r="2296" spans="28:31" x14ac:dyDescent="0.25">
      <c r="AB2296"/>
      <c r="AC2296"/>
      <c r="AD2296"/>
      <c r="AE2296"/>
    </row>
    <row r="2297" spans="28:31" x14ac:dyDescent="0.25">
      <c r="AB2297"/>
      <c r="AC2297"/>
      <c r="AD2297"/>
      <c r="AE2297"/>
    </row>
    <row r="2298" spans="28:31" x14ac:dyDescent="0.25">
      <c r="AB2298"/>
      <c r="AC2298"/>
      <c r="AD2298"/>
      <c r="AE2298"/>
    </row>
    <row r="2299" spans="28:31" x14ac:dyDescent="0.25">
      <c r="AB2299"/>
      <c r="AC2299"/>
      <c r="AD2299"/>
      <c r="AE2299"/>
    </row>
    <row r="2300" spans="28:31" x14ac:dyDescent="0.25">
      <c r="AB2300"/>
      <c r="AC2300"/>
      <c r="AD2300"/>
      <c r="AE2300"/>
    </row>
    <row r="2301" spans="28:31" x14ac:dyDescent="0.25">
      <c r="AB2301"/>
      <c r="AC2301"/>
      <c r="AD2301"/>
      <c r="AE2301"/>
    </row>
    <row r="2302" spans="28:31" x14ac:dyDescent="0.25">
      <c r="AB2302"/>
      <c r="AC2302"/>
      <c r="AD2302"/>
      <c r="AE2302"/>
    </row>
    <row r="2303" spans="28:31" x14ac:dyDescent="0.25">
      <c r="AB2303"/>
      <c r="AC2303"/>
      <c r="AD2303"/>
      <c r="AE2303"/>
    </row>
    <row r="2304" spans="28:31" x14ac:dyDescent="0.25">
      <c r="AB2304"/>
      <c r="AC2304"/>
      <c r="AD2304"/>
      <c r="AE2304"/>
    </row>
    <row r="2305" spans="28:31" x14ac:dyDescent="0.25">
      <c r="AB2305"/>
      <c r="AC2305"/>
      <c r="AD2305"/>
      <c r="AE2305"/>
    </row>
    <row r="2306" spans="28:31" x14ac:dyDescent="0.25">
      <c r="AB2306"/>
      <c r="AC2306"/>
      <c r="AD2306"/>
      <c r="AE2306"/>
    </row>
    <row r="2307" spans="28:31" x14ac:dyDescent="0.25">
      <c r="AB2307"/>
      <c r="AC2307"/>
      <c r="AD2307"/>
      <c r="AE2307"/>
    </row>
    <row r="2308" spans="28:31" x14ac:dyDescent="0.25">
      <c r="AB2308"/>
      <c r="AC2308"/>
      <c r="AD2308"/>
      <c r="AE2308"/>
    </row>
    <row r="2309" spans="28:31" x14ac:dyDescent="0.25">
      <c r="AB2309"/>
      <c r="AC2309"/>
      <c r="AD2309"/>
      <c r="AE2309"/>
    </row>
    <row r="2310" spans="28:31" x14ac:dyDescent="0.25">
      <c r="AB2310"/>
      <c r="AC2310"/>
      <c r="AD2310"/>
      <c r="AE2310"/>
    </row>
    <row r="2311" spans="28:31" x14ac:dyDescent="0.25">
      <c r="AB2311"/>
      <c r="AC2311"/>
      <c r="AD2311"/>
      <c r="AE2311"/>
    </row>
    <row r="2312" spans="28:31" x14ac:dyDescent="0.25">
      <c r="AB2312"/>
      <c r="AC2312"/>
      <c r="AD2312"/>
      <c r="AE2312"/>
    </row>
    <row r="2313" spans="28:31" x14ac:dyDescent="0.25">
      <c r="AB2313"/>
      <c r="AC2313"/>
      <c r="AD2313"/>
      <c r="AE2313"/>
    </row>
    <row r="2314" spans="28:31" x14ac:dyDescent="0.25">
      <c r="AB2314"/>
      <c r="AC2314"/>
      <c r="AD2314"/>
      <c r="AE2314"/>
    </row>
    <row r="2315" spans="28:31" x14ac:dyDescent="0.25">
      <c r="AB2315"/>
      <c r="AC2315"/>
      <c r="AD2315"/>
      <c r="AE2315"/>
    </row>
    <row r="2316" spans="28:31" x14ac:dyDescent="0.25">
      <c r="AB2316"/>
      <c r="AC2316"/>
      <c r="AD2316"/>
      <c r="AE2316"/>
    </row>
    <row r="2317" spans="28:31" x14ac:dyDescent="0.25">
      <c r="AB2317"/>
      <c r="AC2317"/>
      <c r="AD2317"/>
      <c r="AE2317"/>
    </row>
    <row r="2318" spans="28:31" x14ac:dyDescent="0.25">
      <c r="AB2318"/>
      <c r="AC2318"/>
      <c r="AD2318"/>
      <c r="AE2318"/>
    </row>
    <row r="2319" spans="28:31" x14ac:dyDescent="0.25">
      <c r="AB2319"/>
      <c r="AC2319"/>
      <c r="AD2319"/>
      <c r="AE2319"/>
    </row>
    <row r="2320" spans="28:31" x14ac:dyDescent="0.25">
      <c r="AB2320"/>
      <c r="AC2320"/>
      <c r="AD2320"/>
      <c r="AE2320"/>
    </row>
    <row r="2321" spans="28:31" x14ac:dyDescent="0.25">
      <c r="AB2321"/>
      <c r="AC2321"/>
      <c r="AD2321"/>
      <c r="AE2321"/>
    </row>
    <row r="2322" spans="28:31" x14ac:dyDescent="0.25">
      <c r="AB2322"/>
      <c r="AC2322"/>
      <c r="AD2322"/>
      <c r="AE2322"/>
    </row>
    <row r="2323" spans="28:31" x14ac:dyDescent="0.25">
      <c r="AB2323"/>
      <c r="AC2323"/>
      <c r="AD2323"/>
      <c r="AE2323"/>
    </row>
    <row r="2324" spans="28:31" x14ac:dyDescent="0.25">
      <c r="AB2324"/>
      <c r="AC2324"/>
      <c r="AD2324"/>
      <c r="AE2324"/>
    </row>
    <row r="2325" spans="28:31" x14ac:dyDescent="0.25">
      <c r="AB2325"/>
      <c r="AC2325"/>
      <c r="AD2325"/>
      <c r="AE2325"/>
    </row>
    <row r="2326" spans="28:31" x14ac:dyDescent="0.25">
      <c r="AB2326"/>
      <c r="AC2326"/>
      <c r="AD2326"/>
      <c r="AE2326"/>
    </row>
    <row r="2327" spans="28:31" x14ac:dyDescent="0.25">
      <c r="AB2327"/>
      <c r="AC2327"/>
      <c r="AD2327"/>
      <c r="AE2327"/>
    </row>
    <row r="2328" spans="28:31" x14ac:dyDescent="0.25">
      <c r="AB2328"/>
      <c r="AC2328"/>
      <c r="AD2328"/>
      <c r="AE2328"/>
    </row>
    <row r="2329" spans="28:31" x14ac:dyDescent="0.25">
      <c r="AB2329"/>
      <c r="AC2329"/>
      <c r="AD2329"/>
      <c r="AE2329"/>
    </row>
    <row r="2330" spans="28:31" x14ac:dyDescent="0.25">
      <c r="AB2330"/>
      <c r="AC2330"/>
      <c r="AD2330"/>
      <c r="AE2330"/>
    </row>
    <row r="2331" spans="28:31" x14ac:dyDescent="0.25">
      <c r="AB2331"/>
      <c r="AC2331"/>
      <c r="AD2331"/>
      <c r="AE2331"/>
    </row>
    <row r="2332" spans="28:31" x14ac:dyDescent="0.25">
      <c r="AB2332"/>
      <c r="AC2332"/>
      <c r="AD2332"/>
      <c r="AE2332"/>
    </row>
    <row r="2333" spans="28:31" x14ac:dyDescent="0.25">
      <c r="AB2333"/>
      <c r="AC2333"/>
      <c r="AD2333"/>
      <c r="AE2333"/>
    </row>
    <row r="2334" spans="28:31" x14ac:dyDescent="0.25">
      <c r="AB2334"/>
      <c r="AC2334"/>
      <c r="AD2334"/>
      <c r="AE2334"/>
    </row>
    <row r="2335" spans="28:31" x14ac:dyDescent="0.25">
      <c r="AB2335"/>
      <c r="AC2335"/>
      <c r="AD2335"/>
      <c r="AE2335"/>
    </row>
    <row r="2336" spans="28:31" x14ac:dyDescent="0.25">
      <c r="AB2336"/>
      <c r="AC2336"/>
      <c r="AD2336"/>
      <c r="AE2336"/>
    </row>
    <row r="2337" spans="28:31" x14ac:dyDescent="0.25">
      <c r="AB2337"/>
      <c r="AC2337"/>
      <c r="AD2337"/>
      <c r="AE2337"/>
    </row>
    <row r="2338" spans="28:31" x14ac:dyDescent="0.25">
      <c r="AB2338"/>
      <c r="AC2338"/>
      <c r="AD2338"/>
      <c r="AE2338"/>
    </row>
    <row r="2339" spans="28:31" x14ac:dyDescent="0.25">
      <c r="AB2339"/>
      <c r="AC2339"/>
      <c r="AD2339"/>
      <c r="AE2339"/>
    </row>
    <row r="2340" spans="28:31" x14ac:dyDescent="0.25">
      <c r="AB2340"/>
      <c r="AC2340"/>
      <c r="AD2340"/>
      <c r="AE2340"/>
    </row>
    <row r="2341" spans="28:31" x14ac:dyDescent="0.25">
      <c r="AB2341"/>
      <c r="AC2341"/>
      <c r="AD2341"/>
      <c r="AE2341"/>
    </row>
    <row r="2342" spans="28:31" x14ac:dyDescent="0.25">
      <c r="AB2342"/>
      <c r="AC2342"/>
      <c r="AD2342"/>
      <c r="AE2342"/>
    </row>
    <row r="2343" spans="28:31" x14ac:dyDescent="0.25">
      <c r="AB2343"/>
      <c r="AC2343"/>
      <c r="AD2343"/>
      <c r="AE2343"/>
    </row>
    <row r="2344" spans="28:31" x14ac:dyDescent="0.25">
      <c r="AB2344"/>
      <c r="AC2344"/>
      <c r="AD2344"/>
      <c r="AE2344"/>
    </row>
    <row r="2345" spans="28:31" x14ac:dyDescent="0.25">
      <c r="AB2345"/>
      <c r="AC2345"/>
      <c r="AD2345"/>
      <c r="AE2345"/>
    </row>
    <row r="2346" spans="28:31" x14ac:dyDescent="0.25">
      <c r="AB2346"/>
      <c r="AC2346"/>
      <c r="AD2346"/>
      <c r="AE2346"/>
    </row>
    <row r="2347" spans="28:31" x14ac:dyDescent="0.25">
      <c r="AB2347"/>
      <c r="AC2347"/>
      <c r="AD2347"/>
      <c r="AE2347"/>
    </row>
    <row r="2348" spans="28:31" x14ac:dyDescent="0.25">
      <c r="AB2348"/>
      <c r="AC2348"/>
      <c r="AD2348"/>
      <c r="AE2348"/>
    </row>
    <row r="2349" spans="28:31" x14ac:dyDescent="0.25">
      <c r="AB2349"/>
      <c r="AC2349"/>
      <c r="AD2349"/>
      <c r="AE2349"/>
    </row>
    <row r="2350" spans="28:31" x14ac:dyDescent="0.25">
      <c r="AB2350"/>
      <c r="AC2350"/>
      <c r="AD2350"/>
      <c r="AE2350"/>
    </row>
    <row r="2351" spans="28:31" x14ac:dyDescent="0.25">
      <c r="AB2351"/>
      <c r="AC2351"/>
      <c r="AD2351"/>
      <c r="AE2351"/>
    </row>
    <row r="2352" spans="28:31" x14ac:dyDescent="0.25">
      <c r="AB2352"/>
      <c r="AC2352"/>
      <c r="AD2352"/>
      <c r="AE2352"/>
    </row>
    <row r="2353" spans="28:31" x14ac:dyDescent="0.25">
      <c r="AB2353"/>
      <c r="AC2353"/>
      <c r="AD2353"/>
      <c r="AE2353"/>
    </row>
    <row r="2354" spans="28:31" x14ac:dyDescent="0.25">
      <c r="AB2354"/>
      <c r="AC2354"/>
      <c r="AD2354"/>
      <c r="AE2354"/>
    </row>
    <row r="2355" spans="28:31" x14ac:dyDescent="0.25">
      <c r="AB2355"/>
      <c r="AC2355"/>
      <c r="AD2355"/>
      <c r="AE2355"/>
    </row>
    <row r="2356" spans="28:31" x14ac:dyDescent="0.25">
      <c r="AB2356"/>
      <c r="AC2356"/>
      <c r="AD2356"/>
      <c r="AE2356"/>
    </row>
    <row r="2357" spans="28:31" x14ac:dyDescent="0.25">
      <c r="AB2357"/>
      <c r="AC2357"/>
      <c r="AD2357"/>
      <c r="AE2357"/>
    </row>
    <row r="2358" spans="28:31" x14ac:dyDescent="0.25">
      <c r="AB2358"/>
      <c r="AC2358"/>
      <c r="AD2358"/>
      <c r="AE2358"/>
    </row>
    <row r="2359" spans="28:31" x14ac:dyDescent="0.25">
      <c r="AB2359"/>
      <c r="AC2359"/>
      <c r="AD2359"/>
      <c r="AE2359"/>
    </row>
    <row r="2360" spans="28:31" x14ac:dyDescent="0.25">
      <c r="AB2360"/>
      <c r="AC2360"/>
      <c r="AD2360"/>
      <c r="AE2360"/>
    </row>
    <row r="2361" spans="28:31" x14ac:dyDescent="0.25">
      <c r="AB2361"/>
      <c r="AC2361"/>
      <c r="AD2361"/>
      <c r="AE2361"/>
    </row>
    <row r="2362" spans="28:31" x14ac:dyDescent="0.25">
      <c r="AB2362"/>
      <c r="AC2362"/>
      <c r="AD2362"/>
      <c r="AE2362"/>
    </row>
    <row r="2363" spans="28:31" x14ac:dyDescent="0.25">
      <c r="AB2363"/>
      <c r="AC2363"/>
      <c r="AD2363"/>
      <c r="AE2363"/>
    </row>
    <row r="2364" spans="28:31" x14ac:dyDescent="0.25">
      <c r="AB2364"/>
      <c r="AC2364"/>
      <c r="AD2364"/>
      <c r="AE2364"/>
    </row>
    <row r="2365" spans="28:31" x14ac:dyDescent="0.25">
      <c r="AB2365"/>
      <c r="AC2365"/>
      <c r="AD2365"/>
      <c r="AE2365"/>
    </row>
    <row r="2366" spans="28:31" x14ac:dyDescent="0.25">
      <c r="AB2366"/>
      <c r="AC2366"/>
      <c r="AD2366"/>
      <c r="AE2366"/>
    </row>
    <row r="2367" spans="28:31" x14ac:dyDescent="0.25">
      <c r="AB2367"/>
      <c r="AC2367"/>
      <c r="AD2367"/>
      <c r="AE2367"/>
    </row>
    <row r="2368" spans="28:31" x14ac:dyDescent="0.25">
      <c r="AB2368"/>
      <c r="AC2368"/>
      <c r="AD2368"/>
      <c r="AE2368"/>
    </row>
    <row r="2369" spans="28:31" x14ac:dyDescent="0.25">
      <c r="AB2369"/>
      <c r="AC2369"/>
      <c r="AD2369"/>
      <c r="AE2369"/>
    </row>
    <row r="2370" spans="28:31" x14ac:dyDescent="0.25">
      <c r="AB2370"/>
      <c r="AC2370"/>
      <c r="AD2370"/>
      <c r="AE2370"/>
    </row>
    <row r="2371" spans="28:31" x14ac:dyDescent="0.25">
      <c r="AB2371"/>
      <c r="AC2371"/>
      <c r="AD2371"/>
      <c r="AE2371"/>
    </row>
    <row r="2372" spans="28:31" x14ac:dyDescent="0.25">
      <c r="AB2372"/>
      <c r="AC2372"/>
      <c r="AD2372"/>
      <c r="AE2372"/>
    </row>
    <row r="2373" spans="28:31" x14ac:dyDescent="0.25">
      <c r="AB2373"/>
      <c r="AC2373"/>
      <c r="AD2373"/>
      <c r="AE2373"/>
    </row>
    <row r="2374" spans="28:31" x14ac:dyDescent="0.25">
      <c r="AB2374"/>
      <c r="AC2374"/>
      <c r="AD2374"/>
      <c r="AE2374"/>
    </row>
    <row r="2375" spans="28:31" x14ac:dyDescent="0.25">
      <c r="AB2375"/>
      <c r="AC2375"/>
      <c r="AD2375"/>
      <c r="AE2375"/>
    </row>
    <row r="2376" spans="28:31" x14ac:dyDescent="0.25">
      <c r="AB2376"/>
      <c r="AC2376"/>
      <c r="AD2376"/>
      <c r="AE2376"/>
    </row>
    <row r="2377" spans="28:31" x14ac:dyDescent="0.25">
      <c r="AB2377"/>
      <c r="AC2377"/>
      <c r="AD2377"/>
      <c r="AE2377"/>
    </row>
    <row r="2378" spans="28:31" x14ac:dyDescent="0.25">
      <c r="AB2378"/>
      <c r="AC2378"/>
      <c r="AD2378"/>
      <c r="AE2378"/>
    </row>
    <row r="2379" spans="28:31" x14ac:dyDescent="0.25">
      <c r="AB2379"/>
      <c r="AC2379"/>
      <c r="AD2379"/>
      <c r="AE2379"/>
    </row>
    <row r="2380" spans="28:31" x14ac:dyDescent="0.25">
      <c r="AB2380"/>
      <c r="AC2380"/>
      <c r="AD2380"/>
      <c r="AE2380"/>
    </row>
    <row r="2381" spans="28:31" x14ac:dyDescent="0.25">
      <c r="AB2381"/>
      <c r="AC2381"/>
      <c r="AD2381"/>
      <c r="AE2381"/>
    </row>
    <row r="2382" spans="28:31" x14ac:dyDescent="0.25">
      <c r="AB2382"/>
      <c r="AC2382"/>
      <c r="AD2382"/>
      <c r="AE2382"/>
    </row>
    <row r="2383" spans="28:31" x14ac:dyDescent="0.25">
      <c r="AB2383"/>
      <c r="AC2383"/>
      <c r="AD2383"/>
      <c r="AE2383"/>
    </row>
    <row r="2384" spans="28:31" x14ac:dyDescent="0.25">
      <c r="AB2384"/>
      <c r="AC2384"/>
      <c r="AD2384"/>
      <c r="AE2384"/>
    </row>
    <row r="2385" spans="28:31" x14ac:dyDescent="0.25">
      <c r="AB2385"/>
      <c r="AC2385"/>
      <c r="AD2385"/>
      <c r="AE2385"/>
    </row>
    <row r="2386" spans="28:31" x14ac:dyDescent="0.25">
      <c r="AB2386"/>
      <c r="AC2386"/>
      <c r="AD2386"/>
      <c r="AE2386"/>
    </row>
    <row r="2387" spans="28:31" x14ac:dyDescent="0.25">
      <c r="AB2387"/>
      <c r="AC2387"/>
      <c r="AD2387"/>
      <c r="AE2387"/>
    </row>
    <row r="2388" spans="28:31" x14ac:dyDescent="0.25">
      <c r="AB2388"/>
      <c r="AC2388"/>
      <c r="AD2388"/>
      <c r="AE2388"/>
    </row>
    <row r="2389" spans="28:31" x14ac:dyDescent="0.25">
      <c r="AB2389"/>
      <c r="AC2389"/>
      <c r="AD2389"/>
      <c r="AE2389"/>
    </row>
    <row r="2390" spans="28:31" x14ac:dyDescent="0.25">
      <c r="AB2390"/>
      <c r="AC2390"/>
      <c r="AD2390"/>
      <c r="AE2390"/>
    </row>
    <row r="2391" spans="28:31" x14ac:dyDescent="0.25">
      <c r="AB2391"/>
      <c r="AC2391"/>
      <c r="AD2391"/>
      <c r="AE2391"/>
    </row>
    <row r="2392" spans="28:31" x14ac:dyDescent="0.25">
      <c r="AB2392"/>
      <c r="AC2392"/>
      <c r="AD2392"/>
      <c r="AE2392"/>
    </row>
    <row r="2393" spans="28:31" x14ac:dyDescent="0.25">
      <c r="AB2393"/>
      <c r="AC2393"/>
      <c r="AD2393"/>
      <c r="AE2393"/>
    </row>
    <row r="2394" spans="28:31" x14ac:dyDescent="0.25">
      <c r="AB2394"/>
      <c r="AC2394"/>
      <c r="AD2394"/>
      <c r="AE2394"/>
    </row>
    <row r="2395" spans="28:31" x14ac:dyDescent="0.25">
      <c r="AB2395"/>
      <c r="AC2395"/>
      <c r="AD2395"/>
      <c r="AE2395"/>
    </row>
    <row r="2396" spans="28:31" x14ac:dyDescent="0.25">
      <c r="AB2396"/>
      <c r="AC2396"/>
      <c r="AD2396"/>
      <c r="AE2396"/>
    </row>
    <row r="2397" spans="28:31" x14ac:dyDescent="0.25">
      <c r="AB2397"/>
      <c r="AC2397"/>
      <c r="AD2397"/>
      <c r="AE2397"/>
    </row>
    <row r="2398" spans="28:31" x14ac:dyDescent="0.25">
      <c r="AB2398"/>
      <c r="AC2398"/>
      <c r="AD2398"/>
      <c r="AE2398"/>
    </row>
    <row r="2399" spans="28:31" x14ac:dyDescent="0.25">
      <c r="AB2399"/>
      <c r="AC2399"/>
      <c r="AD2399"/>
      <c r="AE2399"/>
    </row>
    <row r="2400" spans="28:31" x14ac:dyDescent="0.25">
      <c r="AB2400"/>
      <c r="AC2400"/>
      <c r="AD2400"/>
      <c r="AE2400"/>
    </row>
    <row r="2401" spans="28:31" x14ac:dyDescent="0.25">
      <c r="AB2401"/>
      <c r="AC2401"/>
      <c r="AD2401"/>
      <c r="AE2401"/>
    </row>
    <row r="2402" spans="28:31" x14ac:dyDescent="0.25">
      <c r="AB2402"/>
      <c r="AC2402"/>
      <c r="AD2402"/>
      <c r="AE2402"/>
    </row>
    <row r="2403" spans="28:31" x14ac:dyDescent="0.25">
      <c r="AB2403"/>
      <c r="AC2403"/>
      <c r="AD2403"/>
      <c r="AE2403"/>
    </row>
    <row r="2404" spans="28:31" x14ac:dyDescent="0.25">
      <c r="AB2404"/>
      <c r="AC2404"/>
      <c r="AD2404"/>
      <c r="AE2404"/>
    </row>
    <row r="2405" spans="28:31" x14ac:dyDescent="0.25">
      <c r="AB2405"/>
      <c r="AC2405"/>
      <c r="AD2405"/>
      <c r="AE2405"/>
    </row>
    <row r="2406" spans="28:31" x14ac:dyDescent="0.25">
      <c r="AB2406"/>
      <c r="AC2406"/>
      <c r="AD2406"/>
      <c r="AE2406"/>
    </row>
    <row r="2407" spans="28:31" x14ac:dyDescent="0.25">
      <c r="AB2407"/>
      <c r="AC2407"/>
      <c r="AD2407"/>
      <c r="AE2407"/>
    </row>
    <row r="2408" spans="28:31" x14ac:dyDescent="0.25">
      <c r="AB2408"/>
      <c r="AC2408"/>
      <c r="AD2408"/>
      <c r="AE2408"/>
    </row>
    <row r="2409" spans="28:31" x14ac:dyDescent="0.25">
      <c r="AB2409"/>
      <c r="AC2409"/>
      <c r="AD2409"/>
      <c r="AE2409"/>
    </row>
    <row r="2410" spans="28:31" x14ac:dyDescent="0.25">
      <c r="AB2410"/>
      <c r="AC2410"/>
      <c r="AD2410"/>
      <c r="AE2410"/>
    </row>
    <row r="2411" spans="28:31" x14ac:dyDescent="0.25">
      <c r="AB2411"/>
      <c r="AC2411"/>
      <c r="AD2411"/>
      <c r="AE2411"/>
    </row>
    <row r="2412" spans="28:31" x14ac:dyDescent="0.25">
      <c r="AB2412"/>
      <c r="AC2412"/>
      <c r="AD2412"/>
      <c r="AE2412"/>
    </row>
    <row r="2413" spans="28:31" x14ac:dyDescent="0.25">
      <c r="AB2413"/>
      <c r="AC2413"/>
      <c r="AD2413"/>
      <c r="AE2413"/>
    </row>
    <row r="2414" spans="28:31" x14ac:dyDescent="0.25">
      <c r="AB2414"/>
      <c r="AC2414"/>
      <c r="AD2414"/>
      <c r="AE2414"/>
    </row>
    <row r="2415" spans="28:31" x14ac:dyDescent="0.25">
      <c r="AB2415"/>
      <c r="AC2415"/>
      <c r="AD2415"/>
      <c r="AE2415"/>
    </row>
    <row r="2416" spans="28:31" x14ac:dyDescent="0.25">
      <c r="AB2416"/>
      <c r="AC2416"/>
      <c r="AD2416"/>
      <c r="AE2416"/>
    </row>
    <row r="2417" spans="28:31" x14ac:dyDescent="0.25">
      <c r="AB2417"/>
      <c r="AC2417"/>
      <c r="AD2417"/>
      <c r="AE2417"/>
    </row>
    <row r="2418" spans="28:31" x14ac:dyDescent="0.25">
      <c r="AB2418"/>
      <c r="AC2418"/>
      <c r="AD2418"/>
      <c r="AE2418"/>
    </row>
    <row r="2419" spans="28:31" x14ac:dyDescent="0.25">
      <c r="AB2419"/>
      <c r="AC2419"/>
      <c r="AD2419"/>
      <c r="AE2419"/>
    </row>
    <row r="2420" spans="28:31" x14ac:dyDescent="0.25">
      <c r="AB2420"/>
      <c r="AC2420"/>
      <c r="AD2420"/>
      <c r="AE2420"/>
    </row>
    <row r="2421" spans="28:31" x14ac:dyDescent="0.25">
      <c r="AB2421"/>
      <c r="AC2421"/>
      <c r="AD2421"/>
      <c r="AE2421"/>
    </row>
    <row r="2422" spans="28:31" x14ac:dyDescent="0.25">
      <c r="AB2422"/>
      <c r="AC2422"/>
      <c r="AD2422"/>
      <c r="AE2422"/>
    </row>
    <row r="2423" spans="28:31" x14ac:dyDescent="0.25">
      <c r="AB2423"/>
      <c r="AC2423"/>
      <c r="AD2423"/>
      <c r="AE2423"/>
    </row>
    <row r="2424" spans="28:31" x14ac:dyDescent="0.25">
      <c r="AB2424"/>
      <c r="AC2424"/>
      <c r="AD2424"/>
      <c r="AE2424"/>
    </row>
    <row r="2425" spans="28:31" x14ac:dyDescent="0.25">
      <c r="AB2425"/>
      <c r="AC2425"/>
      <c r="AD2425"/>
      <c r="AE2425"/>
    </row>
    <row r="2426" spans="28:31" x14ac:dyDescent="0.25">
      <c r="AB2426"/>
      <c r="AC2426"/>
      <c r="AD2426"/>
      <c r="AE2426"/>
    </row>
    <row r="2427" spans="28:31" x14ac:dyDescent="0.25">
      <c r="AB2427"/>
      <c r="AC2427"/>
      <c r="AD2427"/>
      <c r="AE2427"/>
    </row>
    <row r="2428" spans="28:31" x14ac:dyDescent="0.25">
      <c r="AB2428"/>
      <c r="AC2428"/>
      <c r="AD2428"/>
      <c r="AE2428"/>
    </row>
    <row r="2429" spans="28:31" x14ac:dyDescent="0.25">
      <c r="AB2429"/>
      <c r="AC2429"/>
      <c r="AD2429"/>
      <c r="AE2429"/>
    </row>
    <row r="2430" spans="28:31" x14ac:dyDescent="0.25">
      <c r="AB2430"/>
      <c r="AC2430"/>
      <c r="AD2430"/>
      <c r="AE2430"/>
    </row>
    <row r="2431" spans="28:31" x14ac:dyDescent="0.25">
      <c r="AB2431"/>
      <c r="AC2431"/>
      <c r="AD2431"/>
      <c r="AE2431"/>
    </row>
    <row r="2432" spans="28:31" x14ac:dyDescent="0.25">
      <c r="AB2432"/>
      <c r="AC2432"/>
      <c r="AD2432"/>
      <c r="AE2432"/>
    </row>
    <row r="2433" spans="28:31" x14ac:dyDescent="0.25">
      <c r="AB2433"/>
      <c r="AC2433"/>
      <c r="AD2433"/>
      <c r="AE2433"/>
    </row>
    <row r="2434" spans="28:31" x14ac:dyDescent="0.25">
      <c r="AB2434"/>
      <c r="AC2434"/>
      <c r="AD2434"/>
      <c r="AE2434"/>
    </row>
    <row r="2435" spans="28:31" x14ac:dyDescent="0.25">
      <c r="AB2435"/>
      <c r="AC2435"/>
      <c r="AD2435"/>
      <c r="AE2435"/>
    </row>
    <row r="2436" spans="28:31" x14ac:dyDescent="0.25">
      <c r="AB2436"/>
      <c r="AC2436"/>
      <c r="AD2436"/>
      <c r="AE2436"/>
    </row>
    <row r="2437" spans="28:31" x14ac:dyDescent="0.25">
      <c r="AB2437"/>
      <c r="AC2437"/>
      <c r="AD2437"/>
      <c r="AE2437"/>
    </row>
    <row r="2438" spans="28:31" x14ac:dyDescent="0.25">
      <c r="AB2438"/>
      <c r="AC2438"/>
      <c r="AD2438"/>
      <c r="AE2438"/>
    </row>
    <row r="2439" spans="28:31" x14ac:dyDescent="0.25">
      <c r="AB2439"/>
      <c r="AC2439"/>
      <c r="AD2439"/>
      <c r="AE2439"/>
    </row>
    <row r="2440" spans="28:31" x14ac:dyDescent="0.25">
      <c r="AB2440"/>
      <c r="AC2440"/>
      <c r="AD2440"/>
      <c r="AE2440"/>
    </row>
    <row r="2441" spans="28:31" x14ac:dyDescent="0.25">
      <c r="AB2441"/>
      <c r="AC2441"/>
      <c r="AD2441"/>
      <c r="AE2441"/>
    </row>
    <row r="2442" spans="28:31" x14ac:dyDescent="0.25">
      <c r="AB2442"/>
      <c r="AC2442"/>
      <c r="AD2442"/>
      <c r="AE2442"/>
    </row>
    <row r="2443" spans="28:31" x14ac:dyDescent="0.25">
      <c r="AB2443"/>
      <c r="AC2443"/>
      <c r="AD2443"/>
      <c r="AE2443"/>
    </row>
    <row r="2444" spans="28:31" x14ac:dyDescent="0.25">
      <c r="AB2444"/>
      <c r="AC2444"/>
      <c r="AD2444"/>
      <c r="AE2444"/>
    </row>
    <row r="2445" spans="28:31" x14ac:dyDescent="0.25">
      <c r="AB2445"/>
      <c r="AC2445"/>
      <c r="AD2445"/>
      <c r="AE2445"/>
    </row>
    <row r="2446" spans="28:31" x14ac:dyDescent="0.25">
      <c r="AB2446"/>
      <c r="AC2446"/>
      <c r="AD2446"/>
      <c r="AE2446"/>
    </row>
    <row r="2447" spans="28:31" x14ac:dyDescent="0.25">
      <c r="AB2447"/>
      <c r="AC2447"/>
      <c r="AD2447"/>
      <c r="AE2447"/>
    </row>
    <row r="2448" spans="28:31" x14ac:dyDescent="0.25">
      <c r="AB2448"/>
      <c r="AC2448"/>
      <c r="AD2448"/>
      <c r="AE2448"/>
    </row>
    <row r="2449" spans="28:31" x14ac:dyDescent="0.25">
      <c r="AB2449"/>
      <c r="AC2449"/>
      <c r="AD2449"/>
      <c r="AE2449"/>
    </row>
    <row r="2450" spans="28:31" x14ac:dyDescent="0.25">
      <c r="AB2450"/>
      <c r="AC2450"/>
      <c r="AD2450"/>
      <c r="AE2450"/>
    </row>
    <row r="2451" spans="28:31" x14ac:dyDescent="0.25">
      <c r="AB2451"/>
      <c r="AC2451"/>
      <c r="AD2451"/>
      <c r="AE2451"/>
    </row>
    <row r="2452" spans="28:31" x14ac:dyDescent="0.25">
      <c r="AB2452"/>
      <c r="AC2452"/>
      <c r="AD2452"/>
      <c r="AE2452"/>
    </row>
    <row r="2453" spans="28:31" x14ac:dyDescent="0.25">
      <c r="AB2453"/>
      <c r="AC2453"/>
      <c r="AD2453"/>
      <c r="AE2453"/>
    </row>
    <row r="2454" spans="28:31" x14ac:dyDescent="0.25">
      <c r="AB2454"/>
      <c r="AC2454"/>
      <c r="AD2454"/>
      <c r="AE2454"/>
    </row>
    <row r="2455" spans="28:31" x14ac:dyDescent="0.25">
      <c r="AB2455"/>
      <c r="AC2455"/>
      <c r="AD2455"/>
      <c r="AE2455"/>
    </row>
    <row r="2456" spans="28:31" x14ac:dyDescent="0.25">
      <c r="AB2456"/>
      <c r="AC2456"/>
      <c r="AD2456"/>
      <c r="AE2456"/>
    </row>
    <row r="2457" spans="28:31" x14ac:dyDescent="0.25">
      <c r="AB2457"/>
      <c r="AC2457"/>
      <c r="AD2457"/>
      <c r="AE2457"/>
    </row>
    <row r="2458" spans="28:31" x14ac:dyDescent="0.25">
      <c r="AB2458"/>
      <c r="AC2458"/>
      <c r="AD2458"/>
      <c r="AE2458"/>
    </row>
    <row r="2459" spans="28:31" x14ac:dyDescent="0.25">
      <c r="AB2459"/>
      <c r="AC2459"/>
      <c r="AD2459"/>
      <c r="AE2459"/>
    </row>
    <row r="2460" spans="28:31" x14ac:dyDescent="0.25">
      <c r="AB2460"/>
      <c r="AC2460"/>
      <c r="AD2460"/>
      <c r="AE2460"/>
    </row>
    <row r="2461" spans="28:31" x14ac:dyDescent="0.25">
      <c r="AB2461"/>
      <c r="AC2461"/>
      <c r="AD2461"/>
      <c r="AE2461"/>
    </row>
    <row r="2462" spans="28:31" x14ac:dyDescent="0.25">
      <c r="AB2462"/>
      <c r="AC2462"/>
      <c r="AD2462"/>
      <c r="AE2462"/>
    </row>
    <row r="2463" spans="28:31" x14ac:dyDescent="0.25">
      <c r="AB2463"/>
      <c r="AC2463"/>
      <c r="AD2463"/>
      <c r="AE2463"/>
    </row>
    <row r="2464" spans="28:31" x14ac:dyDescent="0.25">
      <c r="AB2464"/>
      <c r="AC2464"/>
      <c r="AD2464"/>
      <c r="AE2464"/>
    </row>
    <row r="2465" spans="28:31" x14ac:dyDescent="0.25">
      <c r="AB2465"/>
      <c r="AC2465"/>
      <c r="AD2465"/>
      <c r="AE2465"/>
    </row>
    <row r="2466" spans="28:31" x14ac:dyDescent="0.25">
      <c r="AB2466"/>
      <c r="AC2466"/>
      <c r="AD2466"/>
      <c r="AE2466"/>
    </row>
    <row r="2467" spans="28:31" x14ac:dyDescent="0.25">
      <c r="AB2467"/>
      <c r="AC2467"/>
      <c r="AD2467"/>
      <c r="AE2467"/>
    </row>
    <row r="2468" spans="28:31" x14ac:dyDescent="0.25">
      <c r="AB2468"/>
      <c r="AC2468"/>
      <c r="AD2468"/>
      <c r="AE2468"/>
    </row>
    <row r="2469" spans="28:31" x14ac:dyDescent="0.25">
      <c r="AB2469"/>
      <c r="AC2469"/>
      <c r="AD2469"/>
      <c r="AE2469"/>
    </row>
    <row r="2470" spans="28:31" x14ac:dyDescent="0.25">
      <c r="AB2470"/>
      <c r="AC2470"/>
      <c r="AD2470"/>
      <c r="AE2470"/>
    </row>
    <row r="2471" spans="28:31" x14ac:dyDescent="0.25">
      <c r="AB2471"/>
      <c r="AC2471"/>
      <c r="AD2471"/>
      <c r="AE2471"/>
    </row>
    <row r="2472" spans="28:31" x14ac:dyDescent="0.25">
      <c r="AB2472"/>
      <c r="AC2472"/>
      <c r="AD2472"/>
      <c r="AE2472"/>
    </row>
    <row r="2473" spans="28:31" x14ac:dyDescent="0.25">
      <c r="AB2473"/>
      <c r="AC2473"/>
      <c r="AD2473"/>
      <c r="AE2473"/>
    </row>
    <row r="2474" spans="28:31" x14ac:dyDescent="0.25">
      <c r="AB2474"/>
      <c r="AC2474"/>
      <c r="AD2474"/>
      <c r="AE2474"/>
    </row>
    <row r="2475" spans="28:31" x14ac:dyDescent="0.25">
      <c r="AB2475"/>
      <c r="AC2475"/>
      <c r="AD2475"/>
      <c r="AE2475"/>
    </row>
    <row r="2476" spans="28:31" x14ac:dyDescent="0.25">
      <c r="AB2476"/>
      <c r="AC2476"/>
      <c r="AD2476"/>
      <c r="AE2476"/>
    </row>
    <row r="2477" spans="28:31" x14ac:dyDescent="0.25">
      <c r="AB2477"/>
      <c r="AC2477"/>
      <c r="AD2477"/>
      <c r="AE2477"/>
    </row>
    <row r="2478" spans="28:31" x14ac:dyDescent="0.25">
      <c r="AB2478"/>
      <c r="AC2478"/>
      <c r="AD2478"/>
      <c r="AE2478"/>
    </row>
    <row r="2479" spans="28:31" x14ac:dyDescent="0.25">
      <c r="AB2479"/>
      <c r="AC2479"/>
      <c r="AD2479"/>
      <c r="AE2479"/>
    </row>
    <row r="2480" spans="28:31" x14ac:dyDescent="0.25">
      <c r="AB2480"/>
      <c r="AC2480"/>
      <c r="AD2480"/>
      <c r="AE2480"/>
    </row>
    <row r="2481" spans="28:31" x14ac:dyDescent="0.25">
      <c r="AB2481"/>
      <c r="AC2481"/>
      <c r="AD2481"/>
      <c r="AE2481"/>
    </row>
    <row r="2482" spans="28:31" x14ac:dyDescent="0.25">
      <c r="AB2482"/>
      <c r="AC2482"/>
      <c r="AD2482"/>
      <c r="AE2482"/>
    </row>
    <row r="2483" spans="28:31" x14ac:dyDescent="0.25">
      <c r="AB2483"/>
      <c r="AC2483"/>
      <c r="AD2483"/>
      <c r="AE2483"/>
    </row>
    <row r="2484" spans="28:31" x14ac:dyDescent="0.25">
      <c r="AB2484"/>
      <c r="AC2484"/>
      <c r="AD2484"/>
      <c r="AE2484"/>
    </row>
    <row r="2485" spans="28:31" x14ac:dyDescent="0.25">
      <c r="AB2485"/>
      <c r="AC2485"/>
      <c r="AD2485"/>
      <c r="AE2485"/>
    </row>
    <row r="2486" spans="28:31" x14ac:dyDescent="0.25">
      <c r="AB2486"/>
      <c r="AC2486"/>
      <c r="AD2486"/>
      <c r="AE2486"/>
    </row>
    <row r="2487" spans="28:31" x14ac:dyDescent="0.25">
      <c r="AB2487"/>
      <c r="AC2487"/>
      <c r="AD2487"/>
      <c r="AE2487"/>
    </row>
    <row r="2488" spans="28:31" x14ac:dyDescent="0.25">
      <c r="AB2488"/>
      <c r="AC2488"/>
      <c r="AD2488"/>
      <c r="AE2488"/>
    </row>
    <row r="2489" spans="28:31" x14ac:dyDescent="0.25">
      <c r="AB2489"/>
      <c r="AC2489"/>
      <c r="AD2489"/>
      <c r="AE2489"/>
    </row>
    <row r="2490" spans="28:31" x14ac:dyDescent="0.25">
      <c r="AB2490"/>
      <c r="AC2490"/>
      <c r="AD2490"/>
      <c r="AE2490"/>
    </row>
    <row r="2491" spans="28:31" x14ac:dyDescent="0.25">
      <c r="AB2491"/>
      <c r="AC2491"/>
      <c r="AD2491"/>
      <c r="AE2491"/>
    </row>
    <row r="2492" spans="28:31" x14ac:dyDescent="0.25">
      <c r="AB2492"/>
      <c r="AC2492"/>
      <c r="AD2492"/>
      <c r="AE2492"/>
    </row>
    <row r="2493" spans="28:31" x14ac:dyDescent="0.25">
      <c r="AB2493"/>
      <c r="AC2493"/>
      <c r="AD2493"/>
      <c r="AE2493"/>
    </row>
    <row r="2494" spans="28:31" x14ac:dyDescent="0.25">
      <c r="AB2494"/>
      <c r="AC2494"/>
      <c r="AD2494"/>
      <c r="AE2494"/>
    </row>
    <row r="2495" spans="28:31" x14ac:dyDescent="0.25">
      <c r="AB2495"/>
      <c r="AC2495"/>
      <c r="AD2495"/>
      <c r="AE2495"/>
    </row>
    <row r="2496" spans="28:31" x14ac:dyDescent="0.25">
      <c r="AB2496"/>
      <c r="AC2496"/>
      <c r="AD2496"/>
      <c r="AE2496"/>
    </row>
    <row r="2497" spans="28:31" x14ac:dyDescent="0.25">
      <c r="AB2497"/>
      <c r="AC2497"/>
      <c r="AD2497"/>
      <c r="AE2497"/>
    </row>
    <row r="2498" spans="28:31" x14ac:dyDescent="0.25">
      <c r="AB2498"/>
      <c r="AC2498"/>
      <c r="AD2498"/>
      <c r="AE2498"/>
    </row>
    <row r="2499" spans="28:31" x14ac:dyDescent="0.25">
      <c r="AB2499"/>
      <c r="AC2499"/>
      <c r="AD2499"/>
      <c r="AE2499"/>
    </row>
    <row r="2500" spans="28:31" x14ac:dyDescent="0.25">
      <c r="AB2500"/>
      <c r="AC2500"/>
      <c r="AD2500"/>
      <c r="AE2500"/>
    </row>
    <row r="2501" spans="28:31" x14ac:dyDescent="0.25">
      <c r="AB2501"/>
      <c r="AC2501"/>
      <c r="AD2501"/>
      <c r="AE2501"/>
    </row>
    <row r="2502" spans="28:31" x14ac:dyDescent="0.25">
      <c r="AB2502"/>
      <c r="AC2502"/>
      <c r="AD2502"/>
      <c r="AE2502"/>
    </row>
    <row r="2503" spans="28:31" x14ac:dyDescent="0.25">
      <c r="AB2503"/>
      <c r="AC2503"/>
      <c r="AD2503"/>
      <c r="AE2503"/>
    </row>
    <row r="2504" spans="28:31" x14ac:dyDescent="0.25">
      <c r="AB2504"/>
      <c r="AC2504"/>
      <c r="AD2504"/>
      <c r="AE2504"/>
    </row>
    <row r="2505" spans="28:31" x14ac:dyDescent="0.25">
      <c r="AB2505"/>
      <c r="AC2505"/>
      <c r="AD2505"/>
      <c r="AE2505"/>
    </row>
    <row r="2506" spans="28:31" x14ac:dyDescent="0.25">
      <c r="AB2506"/>
      <c r="AC2506"/>
      <c r="AD2506"/>
      <c r="AE2506"/>
    </row>
    <row r="2507" spans="28:31" x14ac:dyDescent="0.25">
      <c r="AB2507"/>
      <c r="AC2507"/>
      <c r="AD2507"/>
      <c r="AE2507"/>
    </row>
    <row r="2508" spans="28:31" x14ac:dyDescent="0.25">
      <c r="AB2508"/>
      <c r="AC2508"/>
      <c r="AD2508"/>
      <c r="AE2508"/>
    </row>
    <row r="2509" spans="28:31" x14ac:dyDescent="0.25">
      <c r="AB2509"/>
      <c r="AC2509"/>
      <c r="AD2509"/>
      <c r="AE2509"/>
    </row>
    <row r="2510" spans="28:31" x14ac:dyDescent="0.25">
      <c r="AB2510"/>
      <c r="AC2510"/>
      <c r="AD2510"/>
      <c r="AE2510"/>
    </row>
    <row r="2511" spans="28:31" x14ac:dyDescent="0.25">
      <c r="AB2511"/>
      <c r="AC2511"/>
      <c r="AD2511"/>
      <c r="AE2511"/>
    </row>
    <row r="2512" spans="28:31" x14ac:dyDescent="0.25">
      <c r="AB2512"/>
      <c r="AC2512"/>
      <c r="AD2512"/>
      <c r="AE2512"/>
    </row>
    <row r="2513" spans="28:31" x14ac:dyDescent="0.25">
      <c r="AB2513"/>
      <c r="AC2513"/>
      <c r="AD2513"/>
      <c r="AE2513"/>
    </row>
    <row r="2514" spans="28:31" x14ac:dyDescent="0.25">
      <c r="AB2514"/>
      <c r="AC2514"/>
      <c r="AD2514"/>
      <c r="AE2514"/>
    </row>
    <row r="2515" spans="28:31" x14ac:dyDescent="0.25">
      <c r="AB2515"/>
      <c r="AC2515"/>
      <c r="AD2515"/>
      <c r="AE2515"/>
    </row>
    <row r="2516" spans="28:31" x14ac:dyDescent="0.25">
      <c r="AB2516"/>
      <c r="AC2516"/>
      <c r="AD2516"/>
      <c r="AE2516"/>
    </row>
    <row r="2517" spans="28:31" x14ac:dyDescent="0.25">
      <c r="AB2517"/>
      <c r="AC2517"/>
      <c r="AD2517"/>
      <c r="AE2517"/>
    </row>
    <row r="2518" spans="28:31" x14ac:dyDescent="0.25">
      <c r="AB2518"/>
      <c r="AC2518"/>
      <c r="AD2518"/>
      <c r="AE2518"/>
    </row>
    <row r="2519" spans="28:31" x14ac:dyDescent="0.25">
      <c r="AB2519"/>
      <c r="AC2519"/>
      <c r="AD2519"/>
      <c r="AE2519"/>
    </row>
    <row r="2520" spans="28:31" x14ac:dyDescent="0.25">
      <c r="AB2520"/>
      <c r="AC2520"/>
      <c r="AD2520"/>
      <c r="AE2520"/>
    </row>
    <row r="2521" spans="28:31" x14ac:dyDescent="0.25">
      <c r="AB2521"/>
      <c r="AC2521"/>
      <c r="AD2521"/>
      <c r="AE2521"/>
    </row>
    <row r="2522" spans="28:31" x14ac:dyDescent="0.25">
      <c r="AB2522"/>
      <c r="AC2522"/>
      <c r="AD2522"/>
      <c r="AE2522"/>
    </row>
    <row r="2523" spans="28:31" x14ac:dyDescent="0.25">
      <c r="AB2523"/>
      <c r="AC2523"/>
      <c r="AD2523"/>
      <c r="AE2523"/>
    </row>
    <row r="2524" spans="28:31" x14ac:dyDescent="0.25">
      <c r="AB2524"/>
      <c r="AC2524"/>
      <c r="AD2524"/>
      <c r="AE2524"/>
    </row>
    <row r="2525" spans="28:31" x14ac:dyDescent="0.25">
      <c r="AB2525"/>
      <c r="AC2525"/>
      <c r="AD2525"/>
      <c r="AE2525"/>
    </row>
    <row r="2526" spans="28:31" x14ac:dyDescent="0.25">
      <c r="AB2526"/>
      <c r="AC2526"/>
      <c r="AD2526"/>
      <c r="AE2526"/>
    </row>
    <row r="2527" spans="28:31" x14ac:dyDescent="0.25">
      <c r="AB2527"/>
      <c r="AC2527"/>
      <c r="AD2527"/>
      <c r="AE2527"/>
    </row>
    <row r="2528" spans="28:31" x14ac:dyDescent="0.25">
      <c r="AB2528"/>
      <c r="AC2528"/>
      <c r="AD2528"/>
      <c r="AE2528"/>
    </row>
    <row r="2529" spans="28:31" x14ac:dyDescent="0.25">
      <c r="AB2529"/>
      <c r="AC2529"/>
      <c r="AD2529"/>
      <c r="AE2529"/>
    </row>
    <row r="2530" spans="28:31" x14ac:dyDescent="0.25">
      <c r="AB2530"/>
      <c r="AC2530"/>
      <c r="AD2530"/>
      <c r="AE2530"/>
    </row>
    <row r="2531" spans="28:31" x14ac:dyDescent="0.25">
      <c r="AB2531"/>
      <c r="AC2531"/>
      <c r="AD2531"/>
      <c r="AE2531"/>
    </row>
    <row r="2532" spans="28:31" x14ac:dyDescent="0.25">
      <c r="AB2532"/>
      <c r="AC2532"/>
      <c r="AD2532"/>
      <c r="AE2532"/>
    </row>
    <row r="2533" spans="28:31" x14ac:dyDescent="0.25">
      <c r="AB2533"/>
      <c r="AC2533"/>
      <c r="AD2533"/>
      <c r="AE2533"/>
    </row>
    <row r="2534" spans="28:31" x14ac:dyDescent="0.25">
      <c r="AB2534"/>
      <c r="AC2534"/>
      <c r="AD2534"/>
      <c r="AE2534"/>
    </row>
    <row r="2535" spans="28:31" x14ac:dyDescent="0.25">
      <c r="AB2535"/>
      <c r="AC2535"/>
      <c r="AD2535"/>
      <c r="AE2535"/>
    </row>
    <row r="2536" spans="28:31" x14ac:dyDescent="0.25">
      <c r="AB2536"/>
      <c r="AC2536"/>
      <c r="AD2536"/>
      <c r="AE2536"/>
    </row>
    <row r="2537" spans="28:31" x14ac:dyDescent="0.25">
      <c r="AB2537"/>
      <c r="AC2537"/>
      <c r="AD2537"/>
      <c r="AE2537"/>
    </row>
    <row r="2538" spans="28:31" x14ac:dyDescent="0.25">
      <c r="AB2538"/>
      <c r="AC2538"/>
      <c r="AD2538"/>
      <c r="AE2538"/>
    </row>
    <row r="2539" spans="28:31" x14ac:dyDescent="0.25">
      <c r="AB2539"/>
      <c r="AC2539"/>
      <c r="AD2539"/>
      <c r="AE2539"/>
    </row>
    <row r="2540" spans="28:31" x14ac:dyDescent="0.25">
      <c r="AB2540"/>
      <c r="AC2540"/>
      <c r="AD2540"/>
      <c r="AE2540"/>
    </row>
    <row r="2541" spans="28:31" x14ac:dyDescent="0.25">
      <c r="AB2541"/>
      <c r="AC2541"/>
      <c r="AD2541"/>
      <c r="AE2541"/>
    </row>
    <row r="2542" spans="28:31" x14ac:dyDescent="0.25">
      <c r="AB2542"/>
      <c r="AC2542"/>
      <c r="AD2542"/>
      <c r="AE2542"/>
    </row>
    <row r="2543" spans="28:31" x14ac:dyDescent="0.25">
      <c r="AB2543"/>
      <c r="AC2543"/>
      <c r="AD2543"/>
      <c r="AE2543"/>
    </row>
    <row r="2544" spans="28:31" x14ac:dyDescent="0.25">
      <c r="AB2544"/>
      <c r="AC2544"/>
      <c r="AD2544"/>
      <c r="AE2544"/>
    </row>
    <row r="2545" spans="28:31" x14ac:dyDescent="0.25">
      <c r="AB2545"/>
      <c r="AC2545"/>
      <c r="AD2545"/>
      <c r="AE2545"/>
    </row>
    <row r="2546" spans="28:31" x14ac:dyDescent="0.25">
      <c r="AB2546"/>
      <c r="AC2546"/>
      <c r="AD2546"/>
      <c r="AE2546"/>
    </row>
    <row r="2547" spans="28:31" x14ac:dyDescent="0.25">
      <c r="AB2547"/>
      <c r="AC2547"/>
      <c r="AD2547"/>
      <c r="AE2547"/>
    </row>
    <row r="2548" spans="28:31" x14ac:dyDescent="0.25">
      <c r="AB2548"/>
      <c r="AC2548"/>
      <c r="AD2548"/>
      <c r="AE2548"/>
    </row>
    <row r="2549" spans="28:31" x14ac:dyDescent="0.25">
      <c r="AB2549"/>
      <c r="AC2549"/>
      <c r="AD2549"/>
      <c r="AE2549"/>
    </row>
    <row r="2550" spans="28:31" x14ac:dyDescent="0.25">
      <c r="AB2550"/>
      <c r="AC2550"/>
      <c r="AD2550"/>
      <c r="AE2550"/>
    </row>
    <row r="2551" spans="28:31" x14ac:dyDescent="0.25">
      <c r="AB2551"/>
      <c r="AC2551"/>
      <c r="AD2551"/>
      <c r="AE2551"/>
    </row>
    <row r="2552" spans="28:31" x14ac:dyDescent="0.25">
      <c r="AB2552"/>
      <c r="AC2552"/>
      <c r="AD2552"/>
      <c r="AE2552"/>
    </row>
    <row r="2553" spans="28:31" x14ac:dyDescent="0.25">
      <c r="AB2553"/>
      <c r="AC2553"/>
      <c r="AD2553"/>
      <c r="AE2553"/>
    </row>
    <row r="2554" spans="28:31" x14ac:dyDescent="0.25">
      <c r="AB2554"/>
      <c r="AC2554"/>
      <c r="AD2554"/>
      <c r="AE2554"/>
    </row>
    <row r="2555" spans="28:31" x14ac:dyDescent="0.25">
      <c r="AB2555"/>
      <c r="AC2555"/>
      <c r="AD2555"/>
      <c r="AE2555"/>
    </row>
    <row r="2556" spans="28:31" x14ac:dyDescent="0.25">
      <c r="AB2556"/>
      <c r="AC2556"/>
      <c r="AD2556"/>
      <c r="AE2556"/>
    </row>
    <row r="2557" spans="28:31" x14ac:dyDescent="0.25">
      <c r="AB2557"/>
      <c r="AC2557"/>
      <c r="AD2557"/>
      <c r="AE2557"/>
    </row>
    <row r="2558" spans="28:31" x14ac:dyDescent="0.25">
      <c r="AB2558"/>
      <c r="AC2558"/>
      <c r="AD2558"/>
      <c r="AE2558"/>
    </row>
    <row r="2559" spans="28:31" x14ac:dyDescent="0.25">
      <c r="AB2559"/>
      <c r="AC2559"/>
      <c r="AD2559"/>
      <c r="AE2559"/>
    </row>
    <row r="2560" spans="28:31" x14ac:dyDescent="0.25">
      <c r="AB2560"/>
      <c r="AC2560"/>
      <c r="AD2560"/>
      <c r="AE2560"/>
    </row>
    <row r="2561" spans="28:31" x14ac:dyDescent="0.25">
      <c r="AB2561"/>
      <c r="AC2561"/>
      <c r="AD2561"/>
      <c r="AE2561"/>
    </row>
    <row r="2562" spans="28:31" x14ac:dyDescent="0.25">
      <c r="AB2562"/>
      <c r="AC2562"/>
      <c r="AD2562"/>
      <c r="AE2562"/>
    </row>
    <row r="2563" spans="28:31" x14ac:dyDescent="0.25">
      <c r="AB2563"/>
      <c r="AC2563"/>
      <c r="AD2563"/>
      <c r="AE2563"/>
    </row>
    <row r="2564" spans="28:31" x14ac:dyDescent="0.25">
      <c r="AB2564"/>
      <c r="AC2564"/>
      <c r="AD2564"/>
      <c r="AE2564"/>
    </row>
    <row r="2565" spans="28:31" x14ac:dyDescent="0.25">
      <c r="AB2565"/>
      <c r="AC2565"/>
      <c r="AD2565"/>
      <c r="AE2565"/>
    </row>
    <row r="2566" spans="28:31" x14ac:dyDescent="0.25">
      <c r="AB2566"/>
      <c r="AC2566"/>
      <c r="AD2566"/>
      <c r="AE2566"/>
    </row>
    <row r="2567" spans="28:31" x14ac:dyDescent="0.25">
      <c r="AB2567"/>
      <c r="AC2567"/>
      <c r="AD2567"/>
      <c r="AE2567"/>
    </row>
    <row r="2568" spans="28:31" x14ac:dyDescent="0.25">
      <c r="AB2568"/>
      <c r="AC2568"/>
      <c r="AD2568"/>
      <c r="AE2568"/>
    </row>
    <row r="2569" spans="28:31" x14ac:dyDescent="0.25">
      <c r="AB2569"/>
      <c r="AC2569"/>
      <c r="AD2569"/>
      <c r="AE2569"/>
    </row>
    <row r="2570" spans="28:31" x14ac:dyDescent="0.25">
      <c r="AB2570"/>
      <c r="AC2570"/>
      <c r="AD2570"/>
      <c r="AE2570"/>
    </row>
    <row r="2571" spans="28:31" x14ac:dyDescent="0.25">
      <c r="AB2571"/>
      <c r="AC2571"/>
      <c r="AD2571"/>
      <c r="AE2571"/>
    </row>
    <row r="2572" spans="28:31" x14ac:dyDescent="0.25">
      <c r="AB2572"/>
      <c r="AC2572"/>
      <c r="AD2572"/>
      <c r="AE2572"/>
    </row>
    <row r="2573" spans="28:31" x14ac:dyDescent="0.25">
      <c r="AB2573"/>
      <c r="AC2573"/>
      <c r="AD2573"/>
      <c r="AE2573"/>
    </row>
    <row r="2574" spans="28:31" x14ac:dyDescent="0.25">
      <c r="AB2574"/>
      <c r="AC2574"/>
      <c r="AD2574"/>
      <c r="AE2574"/>
    </row>
    <row r="2575" spans="28:31" x14ac:dyDescent="0.25">
      <c r="AB2575"/>
      <c r="AC2575"/>
      <c r="AD2575"/>
      <c r="AE2575"/>
    </row>
    <row r="2576" spans="28:31" x14ac:dyDescent="0.25">
      <c r="AB2576"/>
      <c r="AC2576"/>
      <c r="AD2576"/>
      <c r="AE2576"/>
    </row>
    <row r="2577" spans="28:31" x14ac:dyDescent="0.25">
      <c r="AB2577"/>
      <c r="AC2577"/>
      <c r="AD2577"/>
      <c r="AE2577"/>
    </row>
    <row r="2578" spans="28:31" x14ac:dyDescent="0.25">
      <c r="AB2578"/>
      <c r="AC2578"/>
      <c r="AD2578"/>
      <c r="AE2578"/>
    </row>
    <row r="2579" spans="28:31" x14ac:dyDescent="0.25">
      <c r="AB2579"/>
      <c r="AC2579"/>
      <c r="AD2579"/>
      <c r="AE2579"/>
    </row>
    <row r="2580" spans="28:31" x14ac:dyDescent="0.25">
      <c r="AB2580"/>
      <c r="AC2580"/>
      <c r="AD2580"/>
      <c r="AE2580"/>
    </row>
    <row r="2581" spans="28:31" x14ac:dyDescent="0.25">
      <c r="AB2581"/>
      <c r="AC2581"/>
      <c r="AD2581"/>
      <c r="AE2581"/>
    </row>
    <row r="2582" spans="28:31" x14ac:dyDescent="0.25">
      <c r="AB2582"/>
      <c r="AC2582"/>
      <c r="AD2582"/>
      <c r="AE2582"/>
    </row>
    <row r="2583" spans="28:31" x14ac:dyDescent="0.25">
      <c r="AB2583"/>
      <c r="AC2583"/>
      <c r="AD2583"/>
      <c r="AE2583"/>
    </row>
    <row r="2584" spans="28:31" x14ac:dyDescent="0.25">
      <c r="AB2584"/>
      <c r="AC2584"/>
      <c r="AD2584"/>
      <c r="AE2584"/>
    </row>
    <row r="2585" spans="28:31" x14ac:dyDescent="0.25">
      <c r="AB2585"/>
      <c r="AC2585"/>
      <c r="AD2585"/>
      <c r="AE2585"/>
    </row>
    <row r="2586" spans="28:31" x14ac:dyDescent="0.25">
      <c r="AB2586"/>
      <c r="AC2586"/>
      <c r="AD2586"/>
      <c r="AE2586"/>
    </row>
    <row r="2587" spans="28:31" x14ac:dyDescent="0.25">
      <c r="AB2587"/>
      <c r="AC2587"/>
      <c r="AD2587"/>
      <c r="AE2587"/>
    </row>
    <row r="2588" spans="28:31" x14ac:dyDescent="0.25">
      <c r="AB2588"/>
      <c r="AC2588"/>
      <c r="AD2588"/>
      <c r="AE2588"/>
    </row>
    <row r="2589" spans="28:31" x14ac:dyDescent="0.25">
      <c r="AB2589"/>
      <c r="AC2589"/>
      <c r="AD2589"/>
      <c r="AE2589"/>
    </row>
    <row r="2590" spans="28:31" x14ac:dyDescent="0.25">
      <c r="AB2590"/>
      <c r="AC2590"/>
      <c r="AD2590"/>
      <c r="AE2590"/>
    </row>
    <row r="2591" spans="28:31" x14ac:dyDescent="0.25">
      <c r="AB2591"/>
      <c r="AC2591"/>
      <c r="AD2591"/>
      <c r="AE2591"/>
    </row>
    <row r="2592" spans="28:31" x14ac:dyDescent="0.25">
      <c r="AB2592"/>
      <c r="AC2592"/>
      <c r="AD2592"/>
      <c r="AE2592"/>
    </row>
    <row r="2593" spans="28:31" x14ac:dyDescent="0.25">
      <c r="AB2593"/>
      <c r="AC2593"/>
      <c r="AD2593"/>
      <c r="AE2593"/>
    </row>
    <row r="2594" spans="28:31" x14ac:dyDescent="0.25">
      <c r="AB2594"/>
      <c r="AC2594"/>
      <c r="AD2594"/>
      <c r="AE2594"/>
    </row>
    <row r="2595" spans="28:31" x14ac:dyDescent="0.25">
      <c r="AB2595"/>
      <c r="AC2595"/>
      <c r="AD2595"/>
      <c r="AE2595"/>
    </row>
    <row r="2596" spans="28:31" x14ac:dyDescent="0.25">
      <c r="AB2596"/>
      <c r="AC2596"/>
      <c r="AD2596"/>
      <c r="AE2596"/>
    </row>
    <row r="2597" spans="28:31" x14ac:dyDescent="0.25">
      <c r="AB2597"/>
      <c r="AC2597"/>
      <c r="AD2597"/>
      <c r="AE2597"/>
    </row>
    <row r="2598" spans="28:31" x14ac:dyDescent="0.25">
      <c r="AB2598"/>
      <c r="AC2598"/>
      <c r="AD2598"/>
      <c r="AE2598"/>
    </row>
    <row r="2599" spans="28:31" x14ac:dyDescent="0.25">
      <c r="AB2599"/>
      <c r="AC2599"/>
      <c r="AD2599"/>
      <c r="AE2599"/>
    </row>
    <row r="2600" spans="28:31" x14ac:dyDescent="0.25">
      <c r="AB2600"/>
      <c r="AC2600"/>
      <c r="AD2600"/>
      <c r="AE2600"/>
    </row>
    <row r="2601" spans="28:31" x14ac:dyDescent="0.25">
      <c r="AB2601"/>
      <c r="AC2601"/>
      <c r="AD2601"/>
      <c r="AE2601"/>
    </row>
    <row r="2602" spans="28:31" x14ac:dyDescent="0.25">
      <c r="AB2602"/>
      <c r="AC2602"/>
      <c r="AD2602"/>
      <c r="AE2602"/>
    </row>
    <row r="2603" spans="28:31" x14ac:dyDescent="0.25">
      <c r="AB2603"/>
      <c r="AC2603"/>
      <c r="AD2603"/>
      <c r="AE2603"/>
    </row>
    <row r="2604" spans="28:31" x14ac:dyDescent="0.25">
      <c r="AB2604"/>
      <c r="AC2604"/>
      <c r="AD2604"/>
      <c r="AE2604"/>
    </row>
    <row r="2605" spans="28:31" x14ac:dyDescent="0.25">
      <c r="AB2605"/>
      <c r="AC2605"/>
      <c r="AD2605"/>
      <c r="AE2605"/>
    </row>
    <row r="2606" spans="28:31" x14ac:dyDescent="0.25">
      <c r="AB2606"/>
      <c r="AC2606"/>
      <c r="AD2606"/>
      <c r="AE2606"/>
    </row>
    <row r="2607" spans="28:31" x14ac:dyDescent="0.25">
      <c r="AB2607"/>
      <c r="AC2607"/>
      <c r="AD2607"/>
      <c r="AE2607"/>
    </row>
    <row r="2608" spans="28:31" x14ac:dyDescent="0.25">
      <c r="AB2608"/>
      <c r="AC2608"/>
      <c r="AD2608"/>
      <c r="AE2608"/>
    </row>
    <row r="2609" spans="28:31" x14ac:dyDescent="0.25">
      <c r="AB2609"/>
      <c r="AC2609"/>
      <c r="AD2609"/>
      <c r="AE2609"/>
    </row>
    <row r="2610" spans="28:31" x14ac:dyDescent="0.25">
      <c r="AB2610"/>
      <c r="AC2610"/>
      <c r="AD2610"/>
      <c r="AE2610"/>
    </row>
    <row r="2611" spans="28:31" x14ac:dyDescent="0.25">
      <c r="AB2611"/>
      <c r="AC2611"/>
      <c r="AD2611"/>
      <c r="AE2611"/>
    </row>
    <row r="2612" spans="28:31" x14ac:dyDescent="0.25">
      <c r="AB2612"/>
      <c r="AC2612"/>
      <c r="AD2612"/>
      <c r="AE2612"/>
    </row>
    <row r="2613" spans="28:31" x14ac:dyDescent="0.25">
      <c r="AB2613"/>
      <c r="AC2613"/>
      <c r="AD2613"/>
      <c r="AE2613"/>
    </row>
    <row r="2614" spans="28:31" x14ac:dyDescent="0.25">
      <c r="AB2614"/>
      <c r="AC2614"/>
      <c r="AD2614"/>
      <c r="AE2614"/>
    </row>
    <row r="2615" spans="28:31" x14ac:dyDescent="0.25">
      <c r="AB2615"/>
      <c r="AC2615"/>
      <c r="AD2615"/>
      <c r="AE2615"/>
    </row>
    <row r="2616" spans="28:31" x14ac:dyDescent="0.25">
      <c r="AB2616"/>
      <c r="AC2616"/>
      <c r="AD2616"/>
      <c r="AE2616"/>
    </row>
    <row r="2617" spans="28:31" x14ac:dyDescent="0.25">
      <c r="AB2617"/>
      <c r="AC2617"/>
      <c r="AD2617"/>
      <c r="AE2617"/>
    </row>
    <row r="2618" spans="28:31" x14ac:dyDescent="0.25">
      <c r="AB2618"/>
      <c r="AC2618"/>
      <c r="AD2618"/>
      <c r="AE2618"/>
    </row>
    <row r="2619" spans="28:31" x14ac:dyDescent="0.25">
      <c r="AB2619"/>
      <c r="AC2619"/>
      <c r="AD2619"/>
      <c r="AE2619"/>
    </row>
    <row r="2620" spans="28:31" x14ac:dyDescent="0.25">
      <c r="AB2620"/>
      <c r="AC2620"/>
      <c r="AD2620"/>
      <c r="AE2620"/>
    </row>
    <row r="2621" spans="28:31" x14ac:dyDescent="0.25">
      <c r="AB2621"/>
      <c r="AC2621"/>
      <c r="AD2621"/>
      <c r="AE2621"/>
    </row>
    <row r="2622" spans="28:31" x14ac:dyDescent="0.25">
      <c r="AB2622"/>
      <c r="AC2622"/>
      <c r="AD2622"/>
      <c r="AE2622"/>
    </row>
    <row r="2623" spans="28:31" x14ac:dyDescent="0.25">
      <c r="AB2623"/>
      <c r="AC2623"/>
      <c r="AD2623"/>
      <c r="AE2623"/>
    </row>
    <row r="2624" spans="28:31" x14ac:dyDescent="0.25">
      <c r="AB2624"/>
      <c r="AC2624"/>
      <c r="AD2624"/>
      <c r="AE2624"/>
    </row>
    <row r="2625" spans="28:31" x14ac:dyDescent="0.25">
      <c r="AB2625"/>
      <c r="AC2625"/>
      <c r="AD2625"/>
      <c r="AE2625"/>
    </row>
    <row r="2626" spans="28:31" x14ac:dyDescent="0.25">
      <c r="AB2626"/>
      <c r="AC2626"/>
      <c r="AD2626"/>
      <c r="AE2626"/>
    </row>
    <row r="2627" spans="28:31" x14ac:dyDescent="0.25">
      <c r="AB2627"/>
      <c r="AC2627"/>
      <c r="AD2627"/>
      <c r="AE2627"/>
    </row>
    <row r="2628" spans="28:31" x14ac:dyDescent="0.25">
      <c r="AB2628"/>
      <c r="AC2628"/>
      <c r="AD2628"/>
      <c r="AE2628"/>
    </row>
    <row r="2629" spans="28:31" x14ac:dyDescent="0.25">
      <c r="AB2629"/>
      <c r="AC2629"/>
      <c r="AD2629"/>
      <c r="AE2629"/>
    </row>
    <row r="2630" spans="28:31" x14ac:dyDescent="0.25">
      <c r="AB2630"/>
      <c r="AC2630"/>
      <c r="AD2630"/>
      <c r="AE2630"/>
    </row>
    <row r="2631" spans="28:31" x14ac:dyDescent="0.25">
      <c r="AB2631"/>
      <c r="AC2631"/>
      <c r="AD2631"/>
      <c r="AE2631"/>
    </row>
    <row r="2632" spans="28:31" x14ac:dyDescent="0.25">
      <c r="AB2632"/>
      <c r="AC2632"/>
      <c r="AD2632"/>
      <c r="AE2632"/>
    </row>
    <row r="2633" spans="28:31" x14ac:dyDescent="0.25">
      <c r="AB2633"/>
      <c r="AC2633"/>
      <c r="AD2633"/>
      <c r="AE2633"/>
    </row>
    <row r="2634" spans="28:31" x14ac:dyDescent="0.25">
      <c r="AB2634"/>
      <c r="AC2634"/>
      <c r="AD2634"/>
      <c r="AE2634"/>
    </row>
    <row r="2635" spans="28:31" x14ac:dyDescent="0.25">
      <c r="AB2635"/>
      <c r="AC2635"/>
      <c r="AD2635"/>
      <c r="AE2635"/>
    </row>
    <row r="2636" spans="28:31" x14ac:dyDescent="0.25">
      <c r="AB2636"/>
      <c r="AC2636"/>
      <c r="AD2636"/>
      <c r="AE2636"/>
    </row>
    <row r="2637" spans="28:31" x14ac:dyDescent="0.25">
      <c r="AB2637"/>
      <c r="AC2637"/>
      <c r="AD2637"/>
      <c r="AE2637"/>
    </row>
    <row r="2638" spans="28:31" x14ac:dyDescent="0.25">
      <c r="AB2638"/>
      <c r="AC2638"/>
      <c r="AD2638"/>
      <c r="AE2638"/>
    </row>
    <row r="2639" spans="28:31" x14ac:dyDescent="0.25">
      <c r="AB2639"/>
      <c r="AC2639"/>
      <c r="AD2639"/>
      <c r="AE2639"/>
    </row>
    <row r="2640" spans="28:31" x14ac:dyDescent="0.25">
      <c r="AB2640"/>
      <c r="AC2640"/>
      <c r="AD2640"/>
      <c r="AE2640"/>
    </row>
    <row r="2641" spans="28:31" x14ac:dyDescent="0.25">
      <c r="AB2641"/>
      <c r="AC2641"/>
      <c r="AD2641"/>
      <c r="AE2641"/>
    </row>
    <row r="2642" spans="28:31" x14ac:dyDescent="0.25">
      <c r="AB2642"/>
      <c r="AC2642"/>
      <c r="AD2642"/>
      <c r="AE2642"/>
    </row>
    <row r="2643" spans="28:31" x14ac:dyDescent="0.25">
      <c r="AB2643"/>
      <c r="AC2643"/>
      <c r="AD2643"/>
      <c r="AE2643"/>
    </row>
    <row r="2644" spans="28:31" x14ac:dyDescent="0.25">
      <c r="AB2644"/>
      <c r="AC2644"/>
      <c r="AD2644"/>
      <c r="AE2644"/>
    </row>
    <row r="2645" spans="28:31" x14ac:dyDescent="0.25">
      <c r="AB2645"/>
      <c r="AC2645"/>
      <c r="AD2645"/>
      <c r="AE2645"/>
    </row>
    <row r="2646" spans="28:31" x14ac:dyDescent="0.25">
      <c r="AB2646"/>
      <c r="AC2646"/>
      <c r="AD2646"/>
      <c r="AE2646"/>
    </row>
    <row r="2647" spans="28:31" x14ac:dyDescent="0.25">
      <c r="AB2647"/>
      <c r="AC2647"/>
      <c r="AD2647"/>
      <c r="AE2647"/>
    </row>
    <row r="2648" spans="28:31" x14ac:dyDescent="0.25">
      <c r="AB2648"/>
      <c r="AC2648"/>
      <c r="AD2648"/>
      <c r="AE2648"/>
    </row>
    <row r="2649" spans="28:31" x14ac:dyDescent="0.25">
      <c r="AB2649"/>
      <c r="AC2649"/>
      <c r="AD2649"/>
      <c r="AE2649"/>
    </row>
    <row r="2650" spans="28:31" x14ac:dyDescent="0.25">
      <c r="AB2650"/>
      <c r="AC2650"/>
      <c r="AD2650"/>
      <c r="AE2650"/>
    </row>
    <row r="2651" spans="28:31" x14ac:dyDescent="0.25">
      <c r="AB2651"/>
      <c r="AC2651"/>
      <c r="AD2651"/>
      <c r="AE2651"/>
    </row>
    <row r="2652" spans="28:31" x14ac:dyDescent="0.25">
      <c r="AB2652"/>
      <c r="AC2652"/>
      <c r="AD2652"/>
      <c r="AE2652"/>
    </row>
    <row r="2653" spans="28:31" x14ac:dyDescent="0.25">
      <c r="AB2653"/>
      <c r="AC2653"/>
      <c r="AD2653"/>
      <c r="AE2653"/>
    </row>
    <row r="2654" spans="28:31" x14ac:dyDescent="0.25">
      <c r="AB2654"/>
      <c r="AC2654"/>
      <c r="AD2654"/>
      <c r="AE2654"/>
    </row>
    <row r="2655" spans="28:31" x14ac:dyDescent="0.25">
      <c r="AB2655"/>
      <c r="AC2655"/>
      <c r="AD2655"/>
      <c r="AE2655"/>
    </row>
    <row r="2656" spans="28:31" x14ac:dyDescent="0.25">
      <c r="AB2656"/>
      <c r="AC2656"/>
      <c r="AD2656"/>
      <c r="AE2656"/>
    </row>
    <row r="2657" spans="28:31" x14ac:dyDescent="0.25">
      <c r="AB2657"/>
      <c r="AC2657"/>
      <c r="AD2657"/>
      <c r="AE2657"/>
    </row>
    <row r="2658" spans="28:31" x14ac:dyDescent="0.25">
      <c r="AB2658"/>
      <c r="AC2658"/>
      <c r="AD2658"/>
      <c r="AE2658"/>
    </row>
    <row r="2659" spans="28:31" x14ac:dyDescent="0.25">
      <c r="AB2659"/>
      <c r="AC2659"/>
      <c r="AD2659"/>
      <c r="AE2659"/>
    </row>
    <row r="2660" spans="28:31" x14ac:dyDescent="0.25">
      <c r="AB2660"/>
      <c r="AC2660"/>
      <c r="AD2660"/>
      <c r="AE2660"/>
    </row>
    <row r="2661" spans="28:31" x14ac:dyDescent="0.25">
      <c r="AB2661"/>
      <c r="AC2661"/>
      <c r="AD2661"/>
      <c r="AE2661"/>
    </row>
    <row r="2662" spans="28:31" x14ac:dyDescent="0.25">
      <c r="AB2662"/>
      <c r="AC2662"/>
      <c r="AD2662"/>
      <c r="AE2662"/>
    </row>
    <row r="2663" spans="28:31" x14ac:dyDescent="0.25">
      <c r="AB2663"/>
      <c r="AC2663"/>
      <c r="AD2663"/>
      <c r="AE2663"/>
    </row>
    <row r="2664" spans="28:31" x14ac:dyDescent="0.25">
      <c r="AB2664"/>
      <c r="AC2664"/>
      <c r="AD2664"/>
      <c r="AE2664"/>
    </row>
    <row r="2665" spans="28:31" x14ac:dyDescent="0.25">
      <c r="AB2665"/>
      <c r="AC2665"/>
      <c r="AD2665"/>
      <c r="AE2665"/>
    </row>
    <row r="2666" spans="28:31" x14ac:dyDescent="0.25">
      <c r="AB2666"/>
      <c r="AC2666"/>
      <c r="AD2666"/>
      <c r="AE2666"/>
    </row>
    <row r="2667" spans="28:31" x14ac:dyDescent="0.25">
      <c r="AB2667"/>
      <c r="AC2667"/>
      <c r="AD2667"/>
      <c r="AE2667"/>
    </row>
    <row r="2668" spans="28:31" x14ac:dyDescent="0.25">
      <c r="AB2668"/>
      <c r="AC2668"/>
      <c r="AD2668"/>
      <c r="AE2668"/>
    </row>
    <row r="2669" spans="28:31" x14ac:dyDescent="0.25">
      <c r="AB2669"/>
      <c r="AC2669"/>
      <c r="AD2669"/>
      <c r="AE2669"/>
    </row>
    <row r="2670" spans="28:31" x14ac:dyDescent="0.25">
      <c r="AB2670"/>
      <c r="AC2670"/>
      <c r="AD2670"/>
      <c r="AE2670"/>
    </row>
    <row r="2671" spans="28:31" x14ac:dyDescent="0.25">
      <c r="AB2671"/>
      <c r="AC2671"/>
      <c r="AD2671"/>
      <c r="AE2671"/>
    </row>
    <row r="2672" spans="28:31" x14ac:dyDescent="0.25">
      <c r="AB2672"/>
      <c r="AC2672"/>
      <c r="AD2672"/>
      <c r="AE2672"/>
    </row>
    <row r="2673" spans="28:31" x14ac:dyDescent="0.25">
      <c r="AB2673"/>
      <c r="AC2673"/>
      <c r="AD2673"/>
      <c r="AE2673"/>
    </row>
    <row r="2674" spans="28:31" x14ac:dyDescent="0.25">
      <c r="AB2674"/>
      <c r="AC2674"/>
      <c r="AD2674"/>
      <c r="AE2674"/>
    </row>
    <row r="2675" spans="28:31" x14ac:dyDescent="0.25">
      <c r="AB2675"/>
      <c r="AC2675"/>
      <c r="AD2675"/>
      <c r="AE2675"/>
    </row>
    <row r="2676" spans="28:31" x14ac:dyDescent="0.25">
      <c r="AB2676"/>
      <c r="AC2676"/>
      <c r="AD2676"/>
      <c r="AE2676"/>
    </row>
    <row r="2677" spans="28:31" x14ac:dyDescent="0.25">
      <c r="AB2677"/>
      <c r="AC2677"/>
      <c r="AD2677"/>
      <c r="AE2677"/>
    </row>
    <row r="2678" spans="28:31" x14ac:dyDescent="0.25">
      <c r="AB2678"/>
      <c r="AC2678"/>
      <c r="AD2678"/>
      <c r="AE2678"/>
    </row>
    <row r="2679" spans="28:31" x14ac:dyDescent="0.25">
      <c r="AB2679"/>
      <c r="AC2679"/>
      <c r="AD2679"/>
      <c r="AE2679"/>
    </row>
    <row r="2680" spans="28:31" x14ac:dyDescent="0.25">
      <c r="AB2680"/>
      <c r="AC2680"/>
      <c r="AD2680"/>
      <c r="AE2680"/>
    </row>
    <row r="2681" spans="28:31" x14ac:dyDescent="0.25">
      <c r="AB2681"/>
      <c r="AC2681"/>
      <c r="AD2681"/>
      <c r="AE2681"/>
    </row>
    <row r="2682" spans="28:31" x14ac:dyDescent="0.25">
      <c r="AB2682"/>
      <c r="AC2682"/>
      <c r="AD2682"/>
      <c r="AE2682"/>
    </row>
    <row r="2683" spans="28:31" x14ac:dyDescent="0.25">
      <c r="AB2683"/>
      <c r="AC2683"/>
      <c r="AD2683"/>
      <c r="AE2683"/>
    </row>
    <row r="2684" spans="28:31" x14ac:dyDescent="0.25">
      <c r="AB2684"/>
      <c r="AC2684"/>
      <c r="AD2684"/>
      <c r="AE2684"/>
    </row>
    <row r="2685" spans="28:31" x14ac:dyDescent="0.25">
      <c r="AB2685"/>
      <c r="AC2685"/>
      <c r="AD2685"/>
      <c r="AE2685"/>
    </row>
    <row r="2686" spans="28:31" x14ac:dyDescent="0.25">
      <c r="AB2686"/>
      <c r="AC2686"/>
      <c r="AD2686"/>
      <c r="AE2686"/>
    </row>
    <row r="2687" spans="28:31" x14ac:dyDescent="0.25">
      <c r="AB2687"/>
      <c r="AC2687"/>
      <c r="AD2687"/>
      <c r="AE2687"/>
    </row>
    <row r="2688" spans="28:31" x14ac:dyDescent="0.25">
      <c r="AB2688"/>
      <c r="AC2688"/>
      <c r="AD2688"/>
      <c r="AE2688"/>
    </row>
    <row r="2689" spans="28:31" x14ac:dyDescent="0.25">
      <c r="AB2689"/>
      <c r="AC2689"/>
      <c r="AD2689"/>
      <c r="AE2689"/>
    </row>
    <row r="2690" spans="28:31" x14ac:dyDescent="0.25">
      <c r="AB2690"/>
      <c r="AC2690"/>
      <c r="AD2690"/>
      <c r="AE2690"/>
    </row>
    <row r="2691" spans="28:31" x14ac:dyDescent="0.25">
      <c r="AB2691"/>
      <c r="AC2691"/>
      <c r="AD2691"/>
      <c r="AE2691"/>
    </row>
    <row r="2692" spans="28:31" x14ac:dyDescent="0.25">
      <c r="AB2692"/>
      <c r="AC2692"/>
      <c r="AD2692"/>
      <c r="AE2692"/>
    </row>
    <row r="2693" spans="28:31" x14ac:dyDescent="0.25">
      <c r="AB2693"/>
      <c r="AC2693"/>
      <c r="AD2693"/>
      <c r="AE2693"/>
    </row>
    <row r="2694" spans="28:31" x14ac:dyDescent="0.25">
      <c r="AB2694"/>
      <c r="AC2694"/>
      <c r="AD2694"/>
      <c r="AE2694"/>
    </row>
    <row r="2695" spans="28:31" x14ac:dyDescent="0.25">
      <c r="AB2695"/>
      <c r="AC2695"/>
      <c r="AD2695"/>
      <c r="AE2695"/>
    </row>
    <row r="2696" spans="28:31" x14ac:dyDescent="0.25">
      <c r="AB2696"/>
      <c r="AC2696"/>
      <c r="AD2696"/>
      <c r="AE2696"/>
    </row>
    <row r="2697" spans="28:31" x14ac:dyDescent="0.25">
      <c r="AB2697"/>
      <c r="AC2697"/>
      <c r="AD2697"/>
      <c r="AE2697"/>
    </row>
    <row r="2698" spans="28:31" x14ac:dyDescent="0.25">
      <c r="AB2698"/>
      <c r="AC2698"/>
      <c r="AD2698"/>
      <c r="AE2698"/>
    </row>
    <row r="2699" spans="28:31" x14ac:dyDescent="0.25">
      <c r="AB2699"/>
      <c r="AC2699"/>
      <c r="AD2699"/>
      <c r="AE2699"/>
    </row>
    <row r="2700" spans="28:31" x14ac:dyDescent="0.25">
      <c r="AB2700"/>
      <c r="AC2700"/>
      <c r="AD2700"/>
      <c r="AE2700"/>
    </row>
    <row r="2701" spans="28:31" x14ac:dyDescent="0.25">
      <c r="AB2701"/>
      <c r="AC2701"/>
      <c r="AD2701"/>
      <c r="AE2701"/>
    </row>
    <row r="2702" spans="28:31" x14ac:dyDescent="0.25">
      <c r="AB2702"/>
      <c r="AC2702"/>
      <c r="AD2702"/>
      <c r="AE2702"/>
    </row>
    <row r="2703" spans="28:31" x14ac:dyDescent="0.25">
      <c r="AB2703"/>
      <c r="AC2703"/>
      <c r="AD2703"/>
      <c r="AE2703"/>
    </row>
    <row r="2704" spans="28:31" x14ac:dyDescent="0.25">
      <c r="AB2704"/>
      <c r="AC2704"/>
      <c r="AD2704"/>
      <c r="AE2704"/>
    </row>
    <row r="2705" spans="28:31" x14ac:dyDescent="0.25">
      <c r="AB2705"/>
      <c r="AC2705"/>
      <c r="AD2705"/>
      <c r="AE2705"/>
    </row>
    <row r="2706" spans="28:31" x14ac:dyDescent="0.25">
      <c r="AB2706"/>
      <c r="AC2706"/>
      <c r="AD2706"/>
      <c r="AE2706"/>
    </row>
    <row r="2707" spans="28:31" x14ac:dyDescent="0.25">
      <c r="AB2707"/>
      <c r="AC2707"/>
      <c r="AD2707"/>
      <c r="AE2707"/>
    </row>
    <row r="2708" spans="28:31" x14ac:dyDescent="0.25">
      <c r="AB2708"/>
      <c r="AC2708"/>
      <c r="AD2708"/>
      <c r="AE2708"/>
    </row>
    <row r="2709" spans="28:31" x14ac:dyDescent="0.25">
      <c r="AB2709"/>
      <c r="AC2709"/>
      <c r="AD2709"/>
      <c r="AE2709"/>
    </row>
    <row r="2710" spans="28:31" x14ac:dyDescent="0.25">
      <c r="AB2710"/>
      <c r="AC2710"/>
      <c r="AD2710"/>
      <c r="AE2710"/>
    </row>
    <row r="2711" spans="28:31" x14ac:dyDescent="0.25">
      <c r="AB2711"/>
      <c r="AC2711"/>
      <c r="AD2711"/>
      <c r="AE2711"/>
    </row>
    <row r="2712" spans="28:31" x14ac:dyDescent="0.25">
      <c r="AB2712"/>
      <c r="AC2712"/>
      <c r="AD2712"/>
      <c r="AE2712"/>
    </row>
    <row r="2713" spans="28:31" x14ac:dyDescent="0.25">
      <c r="AB2713"/>
      <c r="AC2713"/>
      <c r="AD2713"/>
      <c r="AE2713"/>
    </row>
    <row r="2714" spans="28:31" x14ac:dyDescent="0.25">
      <c r="AB2714"/>
      <c r="AC2714"/>
      <c r="AD2714"/>
      <c r="AE2714"/>
    </row>
    <row r="2715" spans="28:31" x14ac:dyDescent="0.25">
      <c r="AB2715"/>
      <c r="AC2715"/>
      <c r="AD2715"/>
      <c r="AE2715"/>
    </row>
    <row r="2716" spans="28:31" x14ac:dyDescent="0.25">
      <c r="AB2716"/>
      <c r="AC2716"/>
      <c r="AD2716"/>
      <c r="AE2716"/>
    </row>
    <row r="2717" spans="28:31" x14ac:dyDescent="0.25">
      <c r="AB2717"/>
      <c r="AC2717"/>
      <c r="AD2717"/>
      <c r="AE2717"/>
    </row>
    <row r="2718" spans="28:31" x14ac:dyDescent="0.25">
      <c r="AB2718"/>
      <c r="AC2718"/>
      <c r="AD2718"/>
      <c r="AE2718"/>
    </row>
    <row r="2719" spans="28:31" x14ac:dyDescent="0.25">
      <c r="AB2719"/>
      <c r="AC2719"/>
      <c r="AD2719"/>
      <c r="AE2719"/>
    </row>
    <row r="2720" spans="28:31" x14ac:dyDescent="0.25">
      <c r="AB2720"/>
      <c r="AC2720"/>
      <c r="AD2720"/>
      <c r="AE2720"/>
    </row>
    <row r="2721" spans="28:31" x14ac:dyDescent="0.25">
      <c r="AB2721"/>
      <c r="AC2721"/>
      <c r="AD2721"/>
      <c r="AE2721"/>
    </row>
    <row r="2722" spans="28:31" x14ac:dyDescent="0.25">
      <c r="AB2722"/>
      <c r="AC2722"/>
      <c r="AD2722"/>
      <c r="AE2722"/>
    </row>
    <row r="2723" spans="28:31" x14ac:dyDescent="0.25">
      <c r="AB2723"/>
      <c r="AC2723"/>
      <c r="AD2723"/>
      <c r="AE2723"/>
    </row>
    <row r="2724" spans="28:31" x14ac:dyDescent="0.25">
      <c r="AB2724"/>
      <c r="AC2724"/>
      <c r="AD2724"/>
      <c r="AE2724"/>
    </row>
    <row r="2725" spans="28:31" x14ac:dyDescent="0.25">
      <c r="AB2725"/>
      <c r="AC2725"/>
      <c r="AD2725"/>
      <c r="AE2725"/>
    </row>
    <row r="2726" spans="28:31" x14ac:dyDescent="0.25">
      <c r="AB2726"/>
      <c r="AC2726"/>
      <c r="AD2726"/>
      <c r="AE2726"/>
    </row>
    <row r="2727" spans="28:31" x14ac:dyDescent="0.25">
      <c r="AB2727"/>
      <c r="AC2727"/>
      <c r="AD2727"/>
      <c r="AE2727"/>
    </row>
    <row r="2728" spans="28:31" x14ac:dyDescent="0.25">
      <c r="AB2728"/>
      <c r="AC2728"/>
      <c r="AD2728"/>
      <c r="AE2728"/>
    </row>
    <row r="2729" spans="28:31" x14ac:dyDescent="0.25">
      <c r="AB2729"/>
      <c r="AC2729"/>
      <c r="AD2729"/>
      <c r="AE2729"/>
    </row>
    <row r="2730" spans="28:31" x14ac:dyDescent="0.25">
      <c r="AB2730"/>
      <c r="AC2730"/>
      <c r="AD2730"/>
      <c r="AE2730"/>
    </row>
    <row r="2731" spans="28:31" x14ac:dyDescent="0.25">
      <c r="AB2731"/>
      <c r="AC2731"/>
      <c r="AD2731"/>
      <c r="AE2731"/>
    </row>
    <row r="2732" spans="28:31" x14ac:dyDescent="0.25">
      <c r="AB2732"/>
      <c r="AC2732"/>
      <c r="AD2732"/>
      <c r="AE2732"/>
    </row>
    <row r="2733" spans="28:31" x14ac:dyDescent="0.25">
      <c r="AB2733"/>
      <c r="AC2733"/>
      <c r="AD2733"/>
      <c r="AE2733"/>
    </row>
    <row r="2734" spans="28:31" x14ac:dyDescent="0.25">
      <c r="AB2734"/>
      <c r="AC2734"/>
      <c r="AD2734"/>
      <c r="AE2734"/>
    </row>
    <row r="2735" spans="28:31" x14ac:dyDescent="0.25">
      <c r="AB2735"/>
      <c r="AC2735"/>
      <c r="AD2735"/>
      <c r="AE2735"/>
    </row>
    <row r="2736" spans="28:31" x14ac:dyDescent="0.25">
      <c r="AB2736"/>
      <c r="AC2736"/>
      <c r="AD2736"/>
      <c r="AE2736"/>
    </row>
    <row r="2737" spans="28:31" x14ac:dyDescent="0.25">
      <c r="AB2737"/>
      <c r="AC2737"/>
      <c r="AD2737"/>
      <c r="AE2737"/>
    </row>
    <row r="2738" spans="28:31" x14ac:dyDescent="0.25">
      <c r="AB2738"/>
      <c r="AC2738"/>
      <c r="AD2738"/>
      <c r="AE2738"/>
    </row>
    <row r="2739" spans="28:31" x14ac:dyDescent="0.25">
      <c r="AB2739"/>
      <c r="AC2739"/>
      <c r="AD2739"/>
      <c r="AE2739"/>
    </row>
    <row r="2740" spans="28:31" x14ac:dyDescent="0.25">
      <c r="AB2740"/>
      <c r="AC2740"/>
      <c r="AD2740"/>
      <c r="AE2740"/>
    </row>
    <row r="2741" spans="28:31" x14ac:dyDescent="0.25">
      <c r="AB2741"/>
      <c r="AC2741"/>
      <c r="AD2741"/>
      <c r="AE2741"/>
    </row>
    <row r="2742" spans="28:31" x14ac:dyDescent="0.25">
      <c r="AB2742"/>
      <c r="AC2742"/>
      <c r="AD2742"/>
      <c r="AE2742"/>
    </row>
    <row r="2743" spans="28:31" x14ac:dyDescent="0.25">
      <c r="AB2743"/>
      <c r="AC2743"/>
      <c r="AD2743"/>
      <c r="AE2743"/>
    </row>
    <row r="2744" spans="28:31" x14ac:dyDescent="0.25">
      <c r="AB2744"/>
      <c r="AC2744"/>
      <c r="AD2744"/>
      <c r="AE2744"/>
    </row>
    <row r="2745" spans="28:31" x14ac:dyDescent="0.25">
      <c r="AB2745"/>
      <c r="AC2745"/>
      <c r="AD2745"/>
      <c r="AE2745"/>
    </row>
    <row r="2746" spans="28:31" x14ac:dyDescent="0.25">
      <c r="AB2746"/>
      <c r="AC2746"/>
      <c r="AD2746"/>
      <c r="AE2746"/>
    </row>
    <row r="2747" spans="28:31" x14ac:dyDescent="0.25">
      <c r="AB2747"/>
      <c r="AC2747"/>
      <c r="AD2747"/>
      <c r="AE2747"/>
    </row>
    <row r="2748" spans="28:31" x14ac:dyDescent="0.25">
      <c r="AB2748"/>
      <c r="AC2748"/>
      <c r="AD2748"/>
      <c r="AE2748"/>
    </row>
    <row r="2749" spans="28:31" x14ac:dyDescent="0.25">
      <c r="AB2749"/>
      <c r="AC2749"/>
      <c r="AD2749"/>
      <c r="AE2749"/>
    </row>
    <row r="2750" spans="28:31" x14ac:dyDescent="0.25">
      <c r="AB2750"/>
      <c r="AC2750"/>
      <c r="AD2750"/>
      <c r="AE2750"/>
    </row>
    <row r="2751" spans="28:31" x14ac:dyDescent="0.25">
      <c r="AB2751"/>
      <c r="AC2751"/>
      <c r="AD2751"/>
      <c r="AE2751"/>
    </row>
    <row r="2752" spans="28:31" x14ac:dyDescent="0.25">
      <c r="AB2752"/>
      <c r="AC2752"/>
      <c r="AD2752"/>
      <c r="AE2752"/>
    </row>
    <row r="2753" spans="28:31" x14ac:dyDescent="0.25">
      <c r="AB2753"/>
      <c r="AC2753"/>
      <c r="AD2753"/>
      <c r="AE2753"/>
    </row>
    <row r="2754" spans="28:31" x14ac:dyDescent="0.25">
      <c r="AB2754"/>
      <c r="AC2754"/>
      <c r="AD2754"/>
      <c r="AE2754"/>
    </row>
    <row r="2755" spans="28:31" x14ac:dyDescent="0.25">
      <c r="AB2755"/>
      <c r="AC2755"/>
      <c r="AD2755"/>
      <c r="AE2755"/>
    </row>
    <row r="2756" spans="28:31" x14ac:dyDescent="0.25">
      <c r="AB2756"/>
      <c r="AC2756"/>
      <c r="AD2756"/>
      <c r="AE2756"/>
    </row>
    <row r="2757" spans="28:31" x14ac:dyDescent="0.25">
      <c r="AB2757"/>
      <c r="AC2757"/>
      <c r="AD2757"/>
      <c r="AE2757"/>
    </row>
    <row r="2758" spans="28:31" x14ac:dyDescent="0.25">
      <c r="AB2758"/>
      <c r="AC2758"/>
      <c r="AD2758"/>
      <c r="AE2758"/>
    </row>
    <row r="2759" spans="28:31" x14ac:dyDescent="0.25">
      <c r="AB2759"/>
      <c r="AC2759"/>
      <c r="AD2759"/>
      <c r="AE2759"/>
    </row>
    <row r="2760" spans="28:31" x14ac:dyDescent="0.25">
      <c r="AB2760"/>
      <c r="AC2760"/>
      <c r="AD2760"/>
      <c r="AE2760"/>
    </row>
    <row r="2761" spans="28:31" x14ac:dyDescent="0.25">
      <c r="AB2761"/>
      <c r="AC2761"/>
      <c r="AD2761"/>
      <c r="AE2761"/>
    </row>
    <row r="2762" spans="28:31" x14ac:dyDescent="0.25">
      <c r="AB2762"/>
      <c r="AC2762"/>
      <c r="AD2762"/>
      <c r="AE2762"/>
    </row>
    <row r="2763" spans="28:31" x14ac:dyDescent="0.25">
      <c r="AB2763"/>
      <c r="AC2763"/>
      <c r="AD2763"/>
      <c r="AE2763"/>
    </row>
    <row r="2764" spans="28:31" x14ac:dyDescent="0.25">
      <c r="AB2764"/>
      <c r="AC2764"/>
      <c r="AD2764"/>
      <c r="AE2764"/>
    </row>
    <row r="2765" spans="28:31" x14ac:dyDescent="0.25">
      <c r="AB2765"/>
      <c r="AC2765"/>
      <c r="AD2765"/>
      <c r="AE2765"/>
    </row>
    <row r="2766" spans="28:31" x14ac:dyDescent="0.25">
      <c r="AB2766"/>
      <c r="AC2766"/>
      <c r="AD2766"/>
      <c r="AE2766"/>
    </row>
    <row r="2767" spans="28:31" x14ac:dyDescent="0.25">
      <c r="AB2767"/>
      <c r="AC2767"/>
      <c r="AD2767"/>
      <c r="AE2767"/>
    </row>
    <row r="2768" spans="28:31" x14ac:dyDescent="0.25">
      <c r="AB2768"/>
      <c r="AC2768"/>
      <c r="AD2768"/>
      <c r="AE2768"/>
    </row>
    <row r="2769" spans="28:31" x14ac:dyDescent="0.25">
      <c r="AB2769"/>
      <c r="AC2769"/>
      <c r="AD2769"/>
      <c r="AE2769"/>
    </row>
    <row r="2770" spans="28:31" x14ac:dyDescent="0.25">
      <c r="AB2770"/>
      <c r="AC2770"/>
      <c r="AD2770"/>
      <c r="AE2770"/>
    </row>
    <row r="2771" spans="28:31" x14ac:dyDescent="0.25">
      <c r="AB2771"/>
      <c r="AC2771"/>
      <c r="AD2771"/>
      <c r="AE2771"/>
    </row>
    <row r="2772" spans="28:31" x14ac:dyDescent="0.25">
      <c r="AB2772"/>
      <c r="AC2772"/>
      <c r="AD2772"/>
      <c r="AE2772"/>
    </row>
    <row r="2773" spans="28:31" x14ac:dyDescent="0.25">
      <c r="AB2773"/>
      <c r="AC2773"/>
      <c r="AD2773"/>
      <c r="AE2773"/>
    </row>
    <row r="2774" spans="28:31" x14ac:dyDescent="0.25">
      <c r="AB2774"/>
      <c r="AC2774"/>
      <c r="AD2774"/>
      <c r="AE2774"/>
    </row>
    <row r="2775" spans="28:31" x14ac:dyDescent="0.25">
      <c r="AB2775"/>
      <c r="AC2775"/>
      <c r="AD2775"/>
      <c r="AE2775"/>
    </row>
    <row r="2776" spans="28:31" x14ac:dyDescent="0.25">
      <c r="AB2776"/>
      <c r="AC2776"/>
      <c r="AD2776"/>
      <c r="AE2776"/>
    </row>
    <row r="2777" spans="28:31" x14ac:dyDescent="0.25">
      <c r="AB2777"/>
      <c r="AC2777"/>
      <c r="AD2777"/>
      <c r="AE2777"/>
    </row>
    <row r="2778" spans="28:31" x14ac:dyDescent="0.25">
      <c r="AB2778"/>
      <c r="AC2778"/>
      <c r="AD2778"/>
      <c r="AE2778"/>
    </row>
    <row r="2779" spans="28:31" x14ac:dyDescent="0.25">
      <c r="AB2779"/>
      <c r="AC2779"/>
      <c r="AD2779"/>
      <c r="AE2779"/>
    </row>
    <row r="2780" spans="28:31" x14ac:dyDescent="0.25">
      <c r="AB2780"/>
      <c r="AC2780"/>
      <c r="AD2780"/>
      <c r="AE2780"/>
    </row>
    <row r="2781" spans="28:31" x14ac:dyDescent="0.25">
      <c r="AB2781"/>
      <c r="AC2781"/>
      <c r="AD2781"/>
      <c r="AE2781"/>
    </row>
    <row r="2782" spans="28:31" x14ac:dyDescent="0.25">
      <c r="AB2782"/>
      <c r="AC2782"/>
      <c r="AD2782"/>
      <c r="AE2782"/>
    </row>
    <row r="2783" spans="28:31" x14ac:dyDescent="0.25">
      <c r="AB2783"/>
      <c r="AC2783"/>
      <c r="AD2783"/>
      <c r="AE2783"/>
    </row>
    <row r="2784" spans="28:31" x14ac:dyDescent="0.25">
      <c r="AB2784"/>
      <c r="AC2784"/>
      <c r="AD2784"/>
      <c r="AE2784"/>
    </row>
    <row r="2785" spans="28:31" x14ac:dyDescent="0.25">
      <c r="AB2785"/>
      <c r="AC2785"/>
      <c r="AD2785"/>
      <c r="AE2785"/>
    </row>
    <row r="2786" spans="28:31" x14ac:dyDescent="0.25">
      <c r="AB2786"/>
      <c r="AC2786"/>
      <c r="AD2786"/>
      <c r="AE2786"/>
    </row>
    <row r="2787" spans="28:31" x14ac:dyDescent="0.25">
      <c r="AB2787"/>
      <c r="AC2787"/>
      <c r="AD2787"/>
      <c r="AE2787"/>
    </row>
    <row r="2788" spans="28:31" x14ac:dyDescent="0.25">
      <c r="AB2788"/>
      <c r="AC2788"/>
      <c r="AD2788"/>
      <c r="AE2788"/>
    </row>
    <row r="2789" spans="28:31" x14ac:dyDescent="0.25">
      <c r="AB2789"/>
      <c r="AC2789"/>
      <c r="AD2789"/>
      <c r="AE2789"/>
    </row>
    <row r="2790" spans="28:31" x14ac:dyDescent="0.25">
      <c r="AB2790"/>
      <c r="AC2790"/>
      <c r="AD2790"/>
      <c r="AE2790"/>
    </row>
    <row r="2791" spans="28:31" x14ac:dyDescent="0.25">
      <c r="AB2791"/>
      <c r="AC2791"/>
      <c r="AD2791"/>
      <c r="AE2791"/>
    </row>
    <row r="2792" spans="28:31" x14ac:dyDescent="0.25">
      <c r="AB2792"/>
      <c r="AC2792"/>
      <c r="AD2792"/>
      <c r="AE2792"/>
    </row>
    <row r="2793" spans="28:31" x14ac:dyDescent="0.25">
      <c r="AB2793"/>
      <c r="AC2793"/>
      <c r="AD2793"/>
      <c r="AE2793"/>
    </row>
    <row r="2794" spans="28:31" x14ac:dyDescent="0.25">
      <c r="AB2794"/>
      <c r="AC2794"/>
      <c r="AD2794"/>
      <c r="AE2794"/>
    </row>
    <row r="2795" spans="28:31" x14ac:dyDescent="0.25">
      <c r="AB2795"/>
      <c r="AC2795"/>
      <c r="AD2795"/>
      <c r="AE2795"/>
    </row>
    <row r="2796" spans="28:31" x14ac:dyDescent="0.25">
      <c r="AB2796"/>
      <c r="AC2796"/>
      <c r="AD2796"/>
      <c r="AE2796"/>
    </row>
    <row r="2797" spans="28:31" x14ac:dyDescent="0.25">
      <c r="AB2797"/>
      <c r="AC2797"/>
      <c r="AD2797"/>
      <c r="AE2797"/>
    </row>
    <row r="2798" spans="28:31" x14ac:dyDescent="0.25">
      <c r="AB2798"/>
      <c r="AC2798"/>
      <c r="AD2798"/>
      <c r="AE2798"/>
    </row>
    <row r="2799" spans="28:31" x14ac:dyDescent="0.25">
      <c r="AB2799"/>
      <c r="AC2799"/>
      <c r="AD2799"/>
      <c r="AE2799"/>
    </row>
    <row r="2800" spans="28:31" x14ac:dyDescent="0.25">
      <c r="AB2800"/>
      <c r="AC2800"/>
      <c r="AD2800"/>
      <c r="AE2800"/>
    </row>
    <row r="2801" spans="28:31" x14ac:dyDescent="0.25">
      <c r="AB2801"/>
      <c r="AC2801"/>
      <c r="AD2801"/>
      <c r="AE2801"/>
    </row>
    <row r="2802" spans="28:31" x14ac:dyDescent="0.25">
      <c r="AB2802"/>
      <c r="AC2802"/>
      <c r="AD2802"/>
      <c r="AE2802"/>
    </row>
    <row r="2803" spans="28:31" x14ac:dyDescent="0.25">
      <c r="AB2803"/>
      <c r="AC2803"/>
      <c r="AD2803"/>
      <c r="AE2803"/>
    </row>
    <row r="2804" spans="28:31" x14ac:dyDescent="0.25">
      <c r="AB2804"/>
      <c r="AC2804"/>
      <c r="AD2804"/>
      <c r="AE2804"/>
    </row>
    <row r="2805" spans="28:31" x14ac:dyDescent="0.25">
      <c r="AB2805"/>
      <c r="AC2805"/>
      <c r="AD2805"/>
      <c r="AE2805"/>
    </row>
    <row r="2806" spans="28:31" x14ac:dyDescent="0.25">
      <c r="AB2806"/>
      <c r="AC2806"/>
      <c r="AD2806"/>
      <c r="AE2806"/>
    </row>
    <row r="2807" spans="28:31" x14ac:dyDescent="0.25">
      <c r="AB2807"/>
      <c r="AC2807"/>
      <c r="AD2807"/>
      <c r="AE2807"/>
    </row>
    <row r="2808" spans="28:31" x14ac:dyDescent="0.25">
      <c r="AB2808"/>
      <c r="AC2808"/>
      <c r="AD2808"/>
      <c r="AE2808"/>
    </row>
    <row r="2809" spans="28:31" x14ac:dyDescent="0.25">
      <c r="AB2809"/>
      <c r="AC2809"/>
      <c r="AD2809"/>
      <c r="AE2809"/>
    </row>
    <row r="2810" spans="28:31" x14ac:dyDescent="0.25">
      <c r="AB2810"/>
      <c r="AC2810"/>
      <c r="AD2810"/>
      <c r="AE2810"/>
    </row>
    <row r="2811" spans="28:31" x14ac:dyDescent="0.25">
      <c r="AB2811"/>
      <c r="AC2811"/>
      <c r="AD2811"/>
      <c r="AE2811"/>
    </row>
    <row r="2812" spans="28:31" x14ac:dyDescent="0.25">
      <c r="AB2812"/>
      <c r="AC2812"/>
      <c r="AD2812"/>
      <c r="AE2812"/>
    </row>
    <row r="2813" spans="28:31" x14ac:dyDescent="0.25">
      <c r="AB2813"/>
      <c r="AC2813"/>
      <c r="AD2813"/>
      <c r="AE2813"/>
    </row>
    <row r="2814" spans="28:31" x14ac:dyDescent="0.25">
      <c r="AB2814"/>
      <c r="AC2814"/>
      <c r="AD2814"/>
      <c r="AE2814"/>
    </row>
    <row r="2815" spans="28:31" x14ac:dyDescent="0.25">
      <c r="AB2815"/>
      <c r="AC2815"/>
      <c r="AD2815"/>
      <c r="AE2815"/>
    </row>
    <row r="2816" spans="28:31" x14ac:dyDescent="0.25">
      <c r="AB2816"/>
      <c r="AC2816"/>
      <c r="AD2816"/>
      <c r="AE2816"/>
    </row>
    <row r="2817" spans="28:31" x14ac:dyDescent="0.25">
      <c r="AB2817"/>
      <c r="AC2817"/>
      <c r="AD2817"/>
      <c r="AE2817"/>
    </row>
    <row r="2818" spans="28:31" x14ac:dyDescent="0.25">
      <c r="AB2818"/>
      <c r="AC2818"/>
      <c r="AD2818"/>
      <c r="AE2818"/>
    </row>
    <row r="2819" spans="28:31" x14ac:dyDescent="0.25">
      <c r="AB2819"/>
      <c r="AC2819"/>
      <c r="AD2819"/>
      <c r="AE2819"/>
    </row>
    <row r="2820" spans="28:31" x14ac:dyDescent="0.25">
      <c r="AB2820"/>
      <c r="AC2820"/>
      <c r="AD2820"/>
      <c r="AE2820"/>
    </row>
    <row r="2821" spans="28:31" x14ac:dyDescent="0.25">
      <c r="AB2821"/>
      <c r="AC2821"/>
      <c r="AD2821"/>
      <c r="AE2821"/>
    </row>
    <row r="2822" spans="28:31" x14ac:dyDescent="0.25">
      <c r="AB2822"/>
      <c r="AC2822"/>
      <c r="AD2822"/>
      <c r="AE2822"/>
    </row>
    <row r="2823" spans="28:31" x14ac:dyDescent="0.25">
      <c r="AB2823"/>
      <c r="AC2823"/>
      <c r="AD2823"/>
      <c r="AE2823"/>
    </row>
    <row r="2824" spans="28:31" x14ac:dyDescent="0.25">
      <c r="AB2824"/>
      <c r="AC2824"/>
      <c r="AD2824"/>
      <c r="AE2824"/>
    </row>
    <row r="2825" spans="28:31" x14ac:dyDescent="0.25">
      <c r="AB2825"/>
      <c r="AC2825"/>
      <c r="AD2825"/>
      <c r="AE2825"/>
    </row>
    <row r="2826" spans="28:31" x14ac:dyDescent="0.25">
      <c r="AB2826"/>
      <c r="AC2826"/>
      <c r="AD2826"/>
      <c r="AE2826"/>
    </row>
    <row r="2827" spans="28:31" x14ac:dyDescent="0.25">
      <c r="AB2827"/>
      <c r="AC2827"/>
      <c r="AD2827"/>
      <c r="AE2827"/>
    </row>
    <row r="2828" spans="28:31" x14ac:dyDescent="0.25">
      <c r="AB2828"/>
      <c r="AC2828"/>
      <c r="AD2828"/>
      <c r="AE2828"/>
    </row>
    <row r="2829" spans="28:31" x14ac:dyDescent="0.25">
      <c r="AB2829"/>
      <c r="AC2829"/>
      <c r="AD2829"/>
      <c r="AE2829"/>
    </row>
    <row r="2830" spans="28:31" x14ac:dyDescent="0.25">
      <c r="AB2830"/>
      <c r="AC2830"/>
      <c r="AD2830"/>
      <c r="AE2830"/>
    </row>
    <row r="2831" spans="28:31" x14ac:dyDescent="0.25">
      <c r="AB2831"/>
      <c r="AC2831"/>
      <c r="AD2831"/>
      <c r="AE2831"/>
    </row>
    <row r="2832" spans="28:31" x14ac:dyDescent="0.25">
      <c r="AB2832"/>
      <c r="AC2832"/>
      <c r="AD2832"/>
      <c r="AE2832"/>
    </row>
    <row r="2833" spans="28:31" x14ac:dyDescent="0.25">
      <c r="AB2833"/>
      <c r="AC2833"/>
      <c r="AD2833"/>
      <c r="AE2833"/>
    </row>
    <row r="2834" spans="28:31" x14ac:dyDescent="0.25">
      <c r="AB2834"/>
      <c r="AC2834"/>
      <c r="AD2834"/>
      <c r="AE2834"/>
    </row>
    <row r="2835" spans="28:31" x14ac:dyDescent="0.25">
      <c r="AB2835"/>
      <c r="AC2835"/>
      <c r="AD2835"/>
      <c r="AE2835"/>
    </row>
    <row r="2836" spans="28:31" x14ac:dyDescent="0.25">
      <c r="AB2836"/>
      <c r="AC2836"/>
      <c r="AD2836"/>
      <c r="AE2836"/>
    </row>
    <row r="2837" spans="28:31" x14ac:dyDescent="0.25">
      <c r="AB2837"/>
      <c r="AC2837"/>
      <c r="AD2837"/>
      <c r="AE2837"/>
    </row>
    <row r="2838" spans="28:31" x14ac:dyDescent="0.25">
      <c r="AB2838"/>
      <c r="AC2838"/>
      <c r="AD2838"/>
      <c r="AE2838"/>
    </row>
    <row r="2839" spans="28:31" x14ac:dyDescent="0.25">
      <c r="AB2839"/>
      <c r="AC2839"/>
      <c r="AD2839"/>
      <c r="AE2839"/>
    </row>
    <row r="2840" spans="28:31" x14ac:dyDescent="0.25">
      <c r="AB2840"/>
      <c r="AC2840"/>
      <c r="AD2840"/>
      <c r="AE2840"/>
    </row>
    <row r="2841" spans="28:31" x14ac:dyDescent="0.25">
      <c r="AB2841"/>
      <c r="AC2841"/>
      <c r="AD2841"/>
      <c r="AE2841"/>
    </row>
    <row r="2842" spans="28:31" x14ac:dyDescent="0.25">
      <c r="AB2842"/>
      <c r="AC2842"/>
      <c r="AD2842"/>
      <c r="AE2842"/>
    </row>
    <row r="2843" spans="28:31" x14ac:dyDescent="0.25">
      <c r="AB2843"/>
      <c r="AC2843"/>
      <c r="AD2843"/>
      <c r="AE2843"/>
    </row>
    <row r="2844" spans="28:31" x14ac:dyDescent="0.25">
      <c r="AB2844"/>
      <c r="AC2844"/>
      <c r="AD2844"/>
      <c r="AE2844"/>
    </row>
    <row r="2845" spans="28:31" x14ac:dyDescent="0.25">
      <c r="AB2845"/>
      <c r="AC2845"/>
      <c r="AD2845"/>
      <c r="AE2845"/>
    </row>
    <row r="2846" spans="28:31" x14ac:dyDescent="0.25">
      <c r="AB2846"/>
      <c r="AC2846"/>
      <c r="AD2846"/>
      <c r="AE2846"/>
    </row>
    <row r="2847" spans="28:31" x14ac:dyDescent="0.25">
      <c r="AB2847"/>
      <c r="AC2847"/>
      <c r="AD2847"/>
      <c r="AE2847"/>
    </row>
    <row r="2848" spans="28:31" x14ac:dyDescent="0.25">
      <c r="AB2848"/>
      <c r="AC2848"/>
      <c r="AD2848"/>
      <c r="AE2848"/>
    </row>
    <row r="2849" spans="28:31" x14ac:dyDescent="0.25">
      <c r="AB2849"/>
      <c r="AC2849"/>
      <c r="AD2849"/>
      <c r="AE2849"/>
    </row>
    <row r="2850" spans="28:31" x14ac:dyDescent="0.25">
      <c r="AB2850"/>
      <c r="AC2850"/>
      <c r="AD2850"/>
      <c r="AE2850"/>
    </row>
    <row r="2851" spans="28:31" x14ac:dyDescent="0.25">
      <c r="AB2851"/>
      <c r="AC2851"/>
      <c r="AD2851"/>
      <c r="AE2851"/>
    </row>
    <row r="2852" spans="28:31" x14ac:dyDescent="0.25">
      <c r="AB2852"/>
      <c r="AC2852"/>
      <c r="AD2852"/>
      <c r="AE2852"/>
    </row>
    <row r="2853" spans="28:31" x14ac:dyDescent="0.25">
      <c r="AB2853"/>
      <c r="AC2853"/>
      <c r="AD2853"/>
      <c r="AE2853"/>
    </row>
    <row r="2854" spans="28:31" x14ac:dyDescent="0.25">
      <c r="AB2854"/>
      <c r="AC2854"/>
      <c r="AD2854"/>
      <c r="AE2854"/>
    </row>
    <row r="2855" spans="28:31" x14ac:dyDescent="0.25">
      <c r="AB2855"/>
      <c r="AC2855"/>
      <c r="AD2855"/>
      <c r="AE2855"/>
    </row>
    <row r="2856" spans="28:31" x14ac:dyDescent="0.25">
      <c r="AB2856"/>
      <c r="AC2856"/>
      <c r="AD2856"/>
      <c r="AE2856"/>
    </row>
    <row r="2857" spans="28:31" x14ac:dyDescent="0.25">
      <c r="AB2857"/>
      <c r="AC2857"/>
      <c r="AD2857"/>
      <c r="AE2857"/>
    </row>
    <row r="2858" spans="28:31" x14ac:dyDescent="0.25">
      <c r="AB2858"/>
      <c r="AC2858"/>
      <c r="AD2858"/>
      <c r="AE2858"/>
    </row>
    <row r="2859" spans="28:31" x14ac:dyDescent="0.25">
      <c r="AB2859"/>
      <c r="AC2859"/>
      <c r="AD2859"/>
      <c r="AE2859"/>
    </row>
    <row r="2860" spans="28:31" x14ac:dyDescent="0.25">
      <c r="AB2860"/>
      <c r="AC2860"/>
      <c r="AD2860"/>
      <c r="AE2860"/>
    </row>
    <row r="2861" spans="28:31" x14ac:dyDescent="0.25">
      <c r="AB2861"/>
      <c r="AC2861"/>
      <c r="AD2861"/>
      <c r="AE2861"/>
    </row>
    <row r="2862" spans="28:31" x14ac:dyDescent="0.25">
      <c r="AB2862"/>
      <c r="AC2862"/>
      <c r="AD2862"/>
      <c r="AE2862"/>
    </row>
    <row r="2863" spans="28:31" x14ac:dyDescent="0.25">
      <c r="AB2863"/>
      <c r="AC2863"/>
      <c r="AD2863"/>
      <c r="AE2863"/>
    </row>
    <row r="2864" spans="28:31" x14ac:dyDescent="0.25">
      <c r="AB2864"/>
      <c r="AC2864"/>
      <c r="AD2864"/>
      <c r="AE2864"/>
    </row>
    <row r="2865" spans="28:31" x14ac:dyDescent="0.25">
      <c r="AB2865"/>
      <c r="AC2865"/>
      <c r="AD2865"/>
      <c r="AE2865"/>
    </row>
    <row r="2866" spans="28:31" x14ac:dyDescent="0.25">
      <c r="AB2866"/>
      <c r="AC2866"/>
      <c r="AD2866"/>
      <c r="AE2866"/>
    </row>
    <row r="2867" spans="28:31" x14ac:dyDescent="0.25">
      <c r="AB2867"/>
      <c r="AC2867"/>
      <c r="AD2867"/>
      <c r="AE2867"/>
    </row>
    <row r="2868" spans="28:31" x14ac:dyDescent="0.25">
      <c r="AB2868"/>
      <c r="AC2868"/>
      <c r="AD2868"/>
      <c r="AE2868"/>
    </row>
    <row r="2869" spans="28:31" x14ac:dyDescent="0.25">
      <c r="AB2869"/>
      <c r="AC2869"/>
      <c r="AD2869"/>
      <c r="AE2869"/>
    </row>
    <row r="2870" spans="28:31" x14ac:dyDescent="0.25">
      <c r="AB2870"/>
      <c r="AC2870"/>
      <c r="AD2870"/>
      <c r="AE2870"/>
    </row>
    <row r="2871" spans="28:31" x14ac:dyDescent="0.25">
      <c r="AB2871"/>
      <c r="AC2871"/>
      <c r="AD2871"/>
      <c r="AE2871"/>
    </row>
    <row r="2872" spans="28:31" x14ac:dyDescent="0.25">
      <c r="AB2872"/>
      <c r="AC2872"/>
      <c r="AD2872"/>
      <c r="AE2872"/>
    </row>
    <row r="2873" spans="28:31" x14ac:dyDescent="0.25">
      <c r="AB2873"/>
      <c r="AC2873"/>
      <c r="AD2873"/>
      <c r="AE2873"/>
    </row>
    <row r="2874" spans="28:31" x14ac:dyDescent="0.25">
      <c r="AB2874"/>
      <c r="AC2874"/>
      <c r="AD2874"/>
      <c r="AE2874"/>
    </row>
    <row r="2875" spans="28:31" x14ac:dyDescent="0.25">
      <c r="AB2875"/>
      <c r="AC2875"/>
      <c r="AD2875"/>
      <c r="AE2875"/>
    </row>
    <row r="2876" spans="28:31" x14ac:dyDescent="0.25">
      <c r="AB2876"/>
      <c r="AC2876"/>
      <c r="AD2876"/>
      <c r="AE2876"/>
    </row>
    <row r="2877" spans="28:31" x14ac:dyDescent="0.25">
      <c r="AB2877"/>
      <c r="AC2877"/>
      <c r="AD2877"/>
      <c r="AE2877"/>
    </row>
    <row r="2878" spans="28:31" x14ac:dyDescent="0.25">
      <c r="AB2878"/>
      <c r="AC2878"/>
      <c r="AD2878"/>
      <c r="AE2878"/>
    </row>
    <row r="2879" spans="28:31" x14ac:dyDescent="0.25">
      <c r="AB2879"/>
      <c r="AC2879"/>
      <c r="AD2879"/>
      <c r="AE2879"/>
    </row>
    <row r="2880" spans="28:31" x14ac:dyDescent="0.25">
      <c r="AB2880"/>
      <c r="AC2880"/>
      <c r="AD2880"/>
      <c r="AE2880"/>
    </row>
    <row r="2881" spans="28:31" x14ac:dyDescent="0.25">
      <c r="AB2881"/>
      <c r="AC2881"/>
      <c r="AD2881"/>
      <c r="AE2881"/>
    </row>
    <row r="2882" spans="28:31" x14ac:dyDescent="0.25">
      <c r="AB2882"/>
      <c r="AC2882"/>
      <c r="AD2882"/>
      <c r="AE2882"/>
    </row>
    <row r="2883" spans="28:31" x14ac:dyDescent="0.25">
      <c r="AB2883"/>
      <c r="AC2883"/>
      <c r="AD2883"/>
      <c r="AE2883"/>
    </row>
    <row r="2884" spans="28:31" x14ac:dyDescent="0.25">
      <c r="AB2884"/>
      <c r="AC2884"/>
      <c r="AD2884"/>
      <c r="AE2884"/>
    </row>
    <row r="2885" spans="28:31" x14ac:dyDescent="0.25">
      <c r="AB2885"/>
      <c r="AC2885"/>
      <c r="AD2885"/>
      <c r="AE2885"/>
    </row>
    <row r="2886" spans="28:31" x14ac:dyDescent="0.25">
      <c r="AB2886"/>
      <c r="AC2886"/>
      <c r="AD2886"/>
      <c r="AE2886"/>
    </row>
    <row r="2887" spans="28:31" x14ac:dyDescent="0.25">
      <c r="AB2887"/>
      <c r="AC2887"/>
      <c r="AD2887"/>
      <c r="AE2887"/>
    </row>
    <row r="2888" spans="28:31" x14ac:dyDescent="0.25">
      <c r="AB2888"/>
      <c r="AC2888"/>
      <c r="AD2888"/>
      <c r="AE2888"/>
    </row>
    <row r="2889" spans="28:31" x14ac:dyDescent="0.25">
      <c r="AB2889"/>
      <c r="AC2889"/>
      <c r="AD2889"/>
      <c r="AE2889"/>
    </row>
    <row r="2890" spans="28:31" x14ac:dyDescent="0.25">
      <c r="AB2890"/>
      <c r="AC2890"/>
      <c r="AD2890"/>
      <c r="AE2890"/>
    </row>
    <row r="2891" spans="28:31" x14ac:dyDescent="0.25">
      <c r="AB2891"/>
      <c r="AC2891"/>
      <c r="AD2891"/>
      <c r="AE2891"/>
    </row>
    <row r="2892" spans="28:31" x14ac:dyDescent="0.25">
      <c r="AB2892"/>
      <c r="AC2892"/>
      <c r="AD2892"/>
      <c r="AE2892"/>
    </row>
    <row r="2893" spans="28:31" x14ac:dyDescent="0.25">
      <c r="AB2893"/>
      <c r="AC2893"/>
      <c r="AD2893"/>
      <c r="AE2893"/>
    </row>
    <row r="2894" spans="28:31" x14ac:dyDescent="0.25">
      <c r="AB2894"/>
      <c r="AC2894"/>
      <c r="AD2894"/>
      <c r="AE2894"/>
    </row>
    <row r="2895" spans="28:31" x14ac:dyDescent="0.25">
      <c r="AB2895"/>
      <c r="AC2895"/>
      <c r="AD2895"/>
      <c r="AE2895"/>
    </row>
    <row r="2896" spans="28:31" x14ac:dyDescent="0.25">
      <c r="AB2896"/>
      <c r="AC2896"/>
      <c r="AD2896"/>
      <c r="AE2896"/>
    </row>
    <row r="2897" spans="28:31" x14ac:dyDescent="0.25">
      <c r="AB2897"/>
      <c r="AC2897"/>
      <c r="AD2897"/>
      <c r="AE2897"/>
    </row>
    <row r="2898" spans="28:31" x14ac:dyDescent="0.25">
      <c r="AB2898"/>
      <c r="AC2898"/>
      <c r="AD2898"/>
      <c r="AE2898"/>
    </row>
    <row r="2899" spans="28:31" x14ac:dyDescent="0.25">
      <c r="AB2899"/>
      <c r="AC2899"/>
      <c r="AD2899"/>
      <c r="AE2899"/>
    </row>
    <row r="2900" spans="28:31" x14ac:dyDescent="0.25">
      <c r="AB2900"/>
      <c r="AC2900"/>
      <c r="AD2900"/>
      <c r="AE2900"/>
    </row>
    <row r="2901" spans="28:31" x14ac:dyDescent="0.25">
      <c r="AB2901"/>
      <c r="AC2901"/>
      <c r="AD2901"/>
      <c r="AE2901"/>
    </row>
    <row r="2902" spans="28:31" x14ac:dyDescent="0.25">
      <c r="AB2902"/>
      <c r="AC2902"/>
      <c r="AD2902"/>
      <c r="AE2902"/>
    </row>
    <row r="2903" spans="28:31" x14ac:dyDescent="0.25">
      <c r="AB2903"/>
      <c r="AC2903"/>
      <c r="AD2903"/>
      <c r="AE2903"/>
    </row>
    <row r="2904" spans="28:31" x14ac:dyDescent="0.25">
      <c r="AB2904"/>
      <c r="AC2904"/>
      <c r="AD2904"/>
      <c r="AE2904"/>
    </row>
    <row r="2905" spans="28:31" x14ac:dyDescent="0.25">
      <c r="AB2905"/>
      <c r="AC2905"/>
      <c r="AD2905"/>
      <c r="AE2905"/>
    </row>
    <row r="2906" spans="28:31" x14ac:dyDescent="0.25">
      <c r="AB2906"/>
      <c r="AC2906"/>
      <c r="AD2906"/>
      <c r="AE2906"/>
    </row>
    <row r="2907" spans="28:31" x14ac:dyDescent="0.25">
      <c r="AB2907"/>
      <c r="AC2907"/>
      <c r="AD2907"/>
      <c r="AE2907"/>
    </row>
    <row r="2908" spans="28:31" x14ac:dyDescent="0.25">
      <c r="AB2908"/>
      <c r="AC2908"/>
      <c r="AD2908"/>
      <c r="AE2908"/>
    </row>
    <row r="2909" spans="28:31" x14ac:dyDescent="0.25">
      <c r="AB2909"/>
      <c r="AC2909"/>
      <c r="AD2909"/>
      <c r="AE2909"/>
    </row>
    <row r="2910" spans="28:31" x14ac:dyDescent="0.25">
      <c r="AB2910"/>
      <c r="AC2910"/>
      <c r="AD2910"/>
      <c r="AE2910"/>
    </row>
    <row r="2911" spans="28:31" x14ac:dyDescent="0.25">
      <c r="AB2911"/>
      <c r="AC2911"/>
      <c r="AD2911"/>
      <c r="AE2911"/>
    </row>
    <row r="2912" spans="28:31" x14ac:dyDescent="0.25">
      <c r="AB2912"/>
      <c r="AC2912"/>
      <c r="AD2912"/>
      <c r="AE2912"/>
    </row>
    <row r="2913" spans="28:31" x14ac:dyDescent="0.25">
      <c r="AB2913"/>
      <c r="AC2913"/>
      <c r="AD2913"/>
      <c r="AE2913"/>
    </row>
    <row r="2914" spans="28:31" x14ac:dyDescent="0.25">
      <c r="AB2914"/>
      <c r="AC2914"/>
      <c r="AD2914"/>
      <c r="AE2914"/>
    </row>
    <row r="2915" spans="28:31" x14ac:dyDescent="0.25">
      <c r="AB2915"/>
      <c r="AC2915"/>
      <c r="AD2915"/>
      <c r="AE2915"/>
    </row>
    <row r="2916" spans="28:31" x14ac:dyDescent="0.25">
      <c r="AB2916"/>
      <c r="AC2916"/>
      <c r="AD2916"/>
      <c r="AE2916"/>
    </row>
    <row r="2917" spans="28:31" x14ac:dyDescent="0.25">
      <c r="AB2917"/>
      <c r="AC2917"/>
      <c r="AD2917"/>
      <c r="AE2917"/>
    </row>
    <row r="2918" spans="28:31" x14ac:dyDescent="0.25">
      <c r="AB2918"/>
      <c r="AC2918"/>
      <c r="AD2918"/>
      <c r="AE2918"/>
    </row>
    <row r="2919" spans="28:31" x14ac:dyDescent="0.25">
      <c r="AB2919"/>
      <c r="AC2919"/>
      <c r="AD2919"/>
      <c r="AE2919"/>
    </row>
    <row r="2920" spans="28:31" x14ac:dyDescent="0.25">
      <c r="AB2920"/>
      <c r="AC2920"/>
      <c r="AD2920"/>
      <c r="AE2920"/>
    </row>
    <row r="2921" spans="28:31" x14ac:dyDescent="0.25">
      <c r="AB2921"/>
      <c r="AC2921"/>
      <c r="AD2921"/>
      <c r="AE2921"/>
    </row>
    <row r="2922" spans="28:31" x14ac:dyDescent="0.25">
      <c r="AB2922"/>
      <c r="AC2922"/>
      <c r="AD2922"/>
      <c r="AE2922"/>
    </row>
    <row r="2923" spans="28:31" x14ac:dyDescent="0.25">
      <c r="AB2923"/>
      <c r="AC2923"/>
      <c r="AD2923"/>
      <c r="AE2923"/>
    </row>
    <row r="2924" spans="28:31" x14ac:dyDescent="0.25">
      <c r="AB2924"/>
      <c r="AC2924"/>
      <c r="AD2924"/>
      <c r="AE2924"/>
    </row>
    <row r="2925" spans="28:31" x14ac:dyDescent="0.25">
      <c r="AB2925"/>
      <c r="AC2925"/>
      <c r="AD2925"/>
      <c r="AE2925"/>
    </row>
    <row r="2926" spans="28:31" x14ac:dyDescent="0.25">
      <c r="AB2926"/>
      <c r="AC2926"/>
      <c r="AD2926"/>
      <c r="AE2926"/>
    </row>
    <row r="2927" spans="28:31" x14ac:dyDescent="0.25">
      <c r="AB2927"/>
      <c r="AC2927"/>
      <c r="AD2927"/>
      <c r="AE2927"/>
    </row>
    <row r="2928" spans="28:31" x14ac:dyDescent="0.25">
      <c r="AB2928"/>
      <c r="AC2928"/>
      <c r="AD2928"/>
      <c r="AE2928"/>
    </row>
    <row r="2929" spans="28:31" x14ac:dyDescent="0.25">
      <c r="AB2929"/>
      <c r="AC2929"/>
      <c r="AD2929"/>
      <c r="AE2929"/>
    </row>
    <row r="2930" spans="28:31" x14ac:dyDescent="0.25">
      <c r="AB2930"/>
      <c r="AC2930"/>
      <c r="AD2930"/>
      <c r="AE2930"/>
    </row>
    <row r="2931" spans="28:31" x14ac:dyDescent="0.25">
      <c r="AB2931"/>
      <c r="AC2931"/>
      <c r="AD2931"/>
      <c r="AE2931"/>
    </row>
    <row r="2932" spans="28:31" x14ac:dyDescent="0.25">
      <c r="AB2932"/>
      <c r="AC2932"/>
      <c r="AD2932"/>
      <c r="AE2932"/>
    </row>
    <row r="2933" spans="28:31" x14ac:dyDescent="0.25">
      <c r="AB2933"/>
      <c r="AC2933"/>
      <c r="AD2933"/>
      <c r="AE2933"/>
    </row>
    <row r="2934" spans="28:31" x14ac:dyDescent="0.25">
      <c r="AB2934"/>
      <c r="AC2934"/>
      <c r="AD2934"/>
      <c r="AE2934"/>
    </row>
    <row r="2935" spans="28:31" x14ac:dyDescent="0.25">
      <c r="AB2935"/>
      <c r="AC2935"/>
      <c r="AD2935"/>
      <c r="AE2935"/>
    </row>
    <row r="2936" spans="28:31" x14ac:dyDescent="0.25">
      <c r="AB2936"/>
      <c r="AC2936"/>
      <c r="AD2936"/>
      <c r="AE2936"/>
    </row>
    <row r="2937" spans="28:31" x14ac:dyDescent="0.25">
      <c r="AB2937"/>
      <c r="AC2937"/>
      <c r="AD2937"/>
      <c r="AE2937"/>
    </row>
    <row r="2938" spans="28:31" x14ac:dyDescent="0.25">
      <c r="AB2938"/>
      <c r="AC2938"/>
      <c r="AD2938"/>
      <c r="AE2938"/>
    </row>
    <row r="2939" spans="28:31" x14ac:dyDescent="0.25">
      <c r="AB2939"/>
      <c r="AC2939"/>
      <c r="AD2939"/>
      <c r="AE2939"/>
    </row>
    <row r="2940" spans="28:31" x14ac:dyDescent="0.25">
      <c r="AB2940"/>
      <c r="AC2940"/>
      <c r="AD2940"/>
      <c r="AE2940"/>
    </row>
    <row r="2941" spans="28:31" x14ac:dyDescent="0.25">
      <c r="AB2941"/>
      <c r="AC2941"/>
      <c r="AD2941"/>
      <c r="AE2941"/>
    </row>
    <row r="2942" spans="28:31" x14ac:dyDescent="0.25">
      <c r="AB2942"/>
      <c r="AC2942"/>
      <c r="AD2942"/>
      <c r="AE2942"/>
    </row>
    <row r="2943" spans="28:31" x14ac:dyDescent="0.25">
      <c r="AB2943"/>
      <c r="AC2943"/>
      <c r="AD2943"/>
      <c r="AE2943"/>
    </row>
    <row r="2944" spans="28:31" x14ac:dyDescent="0.25">
      <c r="AB2944"/>
      <c r="AC2944"/>
      <c r="AD2944"/>
      <c r="AE2944"/>
    </row>
    <row r="2945" spans="28:31" x14ac:dyDescent="0.25">
      <c r="AB2945"/>
      <c r="AC2945"/>
      <c r="AD2945"/>
      <c r="AE2945"/>
    </row>
    <row r="2946" spans="28:31" x14ac:dyDescent="0.25">
      <c r="AB2946"/>
      <c r="AC2946"/>
      <c r="AD2946"/>
      <c r="AE2946"/>
    </row>
    <row r="2947" spans="28:31" x14ac:dyDescent="0.25">
      <c r="AB2947"/>
      <c r="AC2947"/>
      <c r="AD2947"/>
      <c r="AE2947"/>
    </row>
    <row r="2948" spans="28:31" x14ac:dyDescent="0.25">
      <c r="AB2948"/>
      <c r="AC2948"/>
      <c r="AD2948"/>
      <c r="AE2948"/>
    </row>
    <row r="2949" spans="28:31" x14ac:dyDescent="0.25">
      <c r="AB2949"/>
      <c r="AC2949"/>
      <c r="AD2949"/>
      <c r="AE2949"/>
    </row>
    <row r="2950" spans="28:31" x14ac:dyDescent="0.25">
      <c r="AB2950"/>
      <c r="AC2950"/>
      <c r="AD2950"/>
      <c r="AE2950"/>
    </row>
    <row r="2951" spans="28:31" x14ac:dyDescent="0.25">
      <c r="AB2951"/>
      <c r="AC2951"/>
      <c r="AD2951"/>
      <c r="AE2951"/>
    </row>
    <row r="2952" spans="28:31" x14ac:dyDescent="0.25">
      <c r="AB2952"/>
      <c r="AC2952"/>
      <c r="AD2952"/>
      <c r="AE2952"/>
    </row>
    <row r="2953" spans="28:31" x14ac:dyDescent="0.25">
      <c r="AB2953"/>
      <c r="AC2953"/>
      <c r="AD2953"/>
      <c r="AE2953"/>
    </row>
    <row r="2954" spans="28:31" x14ac:dyDescent="0.25">
      <c r="AB2954"/>
      <c r="AC2954"/>
      <c r="AD2954"/>
      <c r="AE2954"/>
    </row>
    <row r="2955" spans="28:31" x14ac:dyDescent="0.25">
      <c r="AB2955"/>
      <c r="AC2955"/>
      <c r="AD2955"/>
      <c r="AE2955"/>
    </row>
    <row r="2956" spans="28:31" x14ac:dyDescent="0.25">
      <c r="AB2956"/>
      <c r="AC2956"/>
      <c r="AD2956"/>
      <c r="AE2956"/>
    </row>
    <row r="2957" spans="28:31" x14ac:dyDescent="0.25">
      <c r="AB2957"/>
      <c r="AC2957"/>
      <c r="AD2957"/>
      <c r="AE2957"/>
    </row>
    <row r="2958" spans="28:31" x14ac:dyDescent="0.25">
      <c r="AB2958"/>
      <c r="AC2958"/>
      <c r="AD2958"/>
      <c r="AE2958"/>
    </row>
    <row r="2959" spans="28:31" x14ac:dyDescent="0.25">
      <c r="AB2959"/>
      <c r="AC2959"/>
      <c r="AD2959"/>
      <c r="AE2959"/>
    </row>
    <row r="2960" spans="28:31" x14ac:dyDescent="0.25">
      <c r="AB2960"/>
      <c r="AC2960"/>
      <c r="AD2960"/>
      <c r="AE2960"/>
    </row>
    <row r="2961" spans="28:31" x14ac:dyDescent="0.25">
      <c r="AB2961"/>
      <c r="AC2961"/>
      <c r="AD2961"/>
      <c r="AE2961"/>
    </row>
    <row r="2962" spans="28:31" x14ac:dyDescent="0.25">
      <c r="AB2962"/>
      <c r="AC2962"/>
      <c r="AD2962"/>
      <c r="AE2962"/>
    </row>
    <row r="2963" spans="28:31" x14ac:dyDescent="0.25">
      <c r="AB2963"/>
      <c r="AC2963"/>
      <c r="AD2963"/>
      <c r="AE2963"/>
    </row>
    <row r="2964" spans="28:31" x14ac:dyDescent="0.25">
      <c r="AB2964"/>
      <c r="AC2964"/>
      <c r="AD2964"/>
      <c r="AE2964"/>
    </row>
    <row r="2965" spans="28:31" x14ac:dyDescent="0.25">
      <c r="AB2965"/>
      <c r="AC2965"/>
      <c r="AD2965"/>
      <c r="AE2965"/>
    </row>
    <row r="2966" spans="28:31" x14ac:dyDescent="0.25">
      <c r="AB2966"/>
      <c r="AC2966"/>
      <c r="AD2966"/>
      <c r="AE2966"/>
    </row>
    <row r="2967" spans="28:31" x14ac:dyDescent="0.25">
      <c r="AB2967"/>
      <c r="AC2967"/>
      <c r="AD2967"/>
      <c r="AE2967"/>
    </row>
    <row r="2968" spans="28:31" x14ac:dyDescent="0.25">
      <c r="AB2968"/>
      <c r="AC2968"/>
      <c r="AD2968"/>
      <c r="AE2968"/>
    </row>
    <row r="2969" spans="28:31" x14ac:dyDescent="0.25">
      <c r="AB2969"/>
      <c r="AC2969"/>
      <c r="AD2969"/>
      <c r="AE2969"/>
    </row>
    <row r="2970" spans="28:31" x14ac:dyDescent="0.25">
      <c r="AB2970"/>
      <c r="AC2970"/>
      <c r="AD2970"/>
      <c r="AE2970"/>
    </row>
    <row r="2971" spans="28:31" x14ac:dyDescent="0.25">
      <c r="AB2971"/>
      <c r="AC2971"/>
      <c r="AD2971"/>
      <c r="AE2971"/>
    </row>
    <row r="2972" spans="28:31" x14ac:dyDescent="0.25">
      <c r="AB2972"/>
      <c r="AC2972"/>
      <c r="AD2972"/>
      <c r="AE2972"/>
    </row>
    <row r="2973" spans="28:31" x14ac:dyDescent="0.25">
      <c r="AB2973"/>
      <c r="AC2973"/>
      <c r="AD2973"/>
      <c r="AE2973"/>
    </row>
    <row r="2974" spans="28:31" x14ac:dyDescent="0.25">
      <c r="AB2974"/>
      <c r="AC2974"/>
      <c r="AD2974"/>
      <c r="AE2974"/>
    </row>
    <row r="2975" spans="28:31" x14ac:dyDescent="0.25">
      <c r="AB2975"/>
      <c r="AC2975"/>
      <c r="AD2975"/>
      <c r="AE2975"/>
    </row>
    <row r="2976" spans="28:31" x14ac:dyDescent="0.25">
      <c r="AB2976"/>
      <c r="AC2976"/>
      <c r="AD2976"/>
      <c r="AE2976"/>
    </row>
    <row r="2977" spans="28:31" x14ac:dyDescent="0.25">
      <c r="AB2977"/>
      <c r="AC2977"/>
      <c r="AD2977"/>
      <c r="AE2977"/>
    </row>
    <row r="2978" spans="28:31" x14ac:dyDescent="0.25">
      <c r="AB2978"/>
      <c r="AC2978"/>
      <c r="AD2978"/>
      <c r="AE2978"/>
    </row>
    <row r="2979" spans="28:31" x14ac:dyDescent="0.25">
      <c r="AB2979"/>
      <c r="AC2979"/>
      <c r="AD2979"/>
      <c r="AE2979"/>
    </row>
    <row r="2980" spans="28:31" x14ac:dyDescent="0.25">
      <c r="AB2980"/>
      <c r="AC2980"/>
      <c r="AD2980"/>
      <c r="AE2980"/>
    </row>
    <row r="2981" spans="28:31" x14ac:dyDescent="0.25">
      <c r="AB2981"/>
      <c r="AC2981"/>
      <c r="AD2981"/>
      <c r="AE2981"/>
    </row>
    <row r="2982" spans="28:31" x14ac:dyDescent="0.25">
      <c r="AB2982"/>
      <c r="AC2982"/>
      <c r="AD2982"/>
      <c r="AE2982"/>
    </row>
    <row r="2983" spans="28:31" x14ac:dyDescent="0.25">
      <c r="AB2983"/>
      <c r="AC2983"/>
      <c r="AD2983"/>
      <c r="AE2983"/>
    </row>
    <row r="2984" spans="28:31" x14ac:dyDescent="0.25">
      <c r="AB2984"/>
      <c r="AC2984"/>
      <c r="AD2984"/>
      <c r="AE2984"/>
    </row>
    <row r="2985" spans="28:31" x14ac:dyDescent="0.25">
      <c r="AB2985"/>
      <c r="AC2985"/>
      <c r="AD2985"/>
      <c r="AE2985"/>
    </row>
    <row r="2986" spans="28:31" x14ac:dyDescent="0.25">
      <c r="AB2986"/>
      <c r="AC2986"/>
      <c r="AD2986"/>
      <c r="AE2986"/>
    </row>
    <row r="2987" spans="28:31" x14ac:dyDescent="0.25">
      <c r="AB2987"/>
      <c r="AC2987"/>
      <c r="AD2987"/>
      <c r="AE2987"/>
    </row>
    <row r="2988" spans="28:31" x14ac:dyDescent="0.25">
      <c r="AB2988"/>
      <c r="AC2988"/>
      <c r="AD2988"/>
      <c r="AE2988"/>
    </row>
    <row r="2989" spans="28:31" x14ac:dyDescent="0.25">
      <c r="AB2989"/>
      <c r="AC2989"/>
      <c r="AD2989"/>
      <c r="AE2989"/>
    </row>
    <row r="2990" spans="28:31" x14ac:dyDescent="0.25">
      <c r="AB2990"/>
      <c r="AC2990"/>
      <c r="AD2990"/>
      <c r="AE2990"/>
    </row>
    <row r="2991" spans="28:31" x14ac:dyDescent="0.25">
      <c r="AB2991"/>
      <c r="AC2991"/>
      <c r="AD2991"/>
      <c r="AE2991"/>
    </row>
    <row r="2992" spans="28:31" x14ac:dyDescent="0.25">
      <c r="AB2992"/>
      <c r="AC2992"/>
      <c r="AD2992"/>
      <c r="AE2992"/>
    </row>
    <row r="2993" spans="28:31" x14ac:dyDescent="0.25">
      <c r="AB2993"/>
      <c r="AC2993"/>
      <c r="AD2993"/>
      <c r="AE2993"/>
    </row>
    <row r="2994" spans="28:31" x14ac:dyDescent="0.25">
      <c r="AB2994"/>
      <c r="AC2994"/>
      <c r="AD2994"/>
      <c r="AE2994"/>
    </row>
    <row r="2995" spans="28:31" x14ac:dyDescent="0.25">
      <c r="AB2995"/>
      <c r="AC2995"/>
      <c r="AD2995"/>
      <c r="AE2995"/>
    </row>
    <row r="2996" spans="28:31" x14ac:dyDescent="0.25">
      <c r="AB2996"/>
      <c r="AC2996"/>
      <c r="AD2996"/>
      <c r="AE2996"/>
    </row>
    <row r="2997" spans="28:31" x14ac:dyDescent="0.25">
      <c r="AB2997"/>
      <c r="AC2997"/>
      <c r="AD2997"/>
      <c r="AE2997"/>
    </row>
    <row r="2998" spans="28:31" x14ac:dyDescent="0.25">
      <c r="AB2998"/>
      <c r="AC2998"/>
      <c r="AD2998"/>
      <c r="AE2998"/>
    </row>
    <row r="2999" spans="28:31" x14ac:dyDescent="0.25">
      <c r="AB2999"/>
      <c r="AC2999"/>
      <c r="AD2999"/>
      <c r="AE2999"/>
    </row>
    <row r="3000" spans="28:31" x14ac:dyDescent="0.25">
      <c r="AB3000"/>
      <c r="AC3000"/>
      <c r="AD3000"/>
      <c r="AE3000"/>
    </row>
    <row r="3001" spans="28:31" x14ac:dyDescent="0.25">
      <c r="AB3001"/>
      <c r="AC3001"/>
      <c r="AD3001"/>
      <c r="AE3001"/>
    </row>
    <row r="3002" spans="28:31" x14ac:dyDescent="0.25">
      <c r="AB3002"/>
      <c r="AC3002"/>
      <c r="AD3002"/>
      <c r="AE3002"/>
    </row>
    <row r="3003" spans="28:31" x14ac:dyDescent="0.25">
      <c r="AB3003"/>
      <c r="AC3003"/>
      <c r="AD3003"/>
      <c r="AE3003"/>
    </row>
    <row r="3004" spans="28:31" x14ac:dyDescent="0.25">
      <c r="AB3004"/>
      <c r="AC3004"/>
      <c r="AD3004"/>
      <c r="AE3004"/>
    </row>
    <row r="3005" spans="28:31" x14ac:dyDescent="0.25">
      <c r="AB3005"/>
      <c r="AC3005"/>
      <c r="AD3005"/>
      <c r="AE3005"/>
    </row>
    <row r="3006" spans="28:31" x14ac:dyDescent="0.25">
      <c r="AB3006"/>
      <c r="AC3006"/>
      <c r="AD3006"/>
      <c r="AE3006"/>
    </row>
    <row r="3007" spans="28:31" x14ac:dyDescent="0.25">
      <c r="AB3007"/>
      <c r="AC3007"/>
      <c r="AD3007"/>
      <c r="AE3007"/>
    </row>
    <row r="3008" spans="28:31" x14ac:dyDescent="0.25">
      <c r="AB3008"/>
      <c r="AC3008"/>
      <c r="AD3008"/>
      <c r="AE3008"/>
    </row>
    <row r="3009" spans="28:31" x14ac:dyDescent="0.25">
      <c r="AB3009"/>
      <c r="AC3009"/>
      <c r="AD3009"/>
      <c r="AE3009"/>
    </row>
    <row r="3010" spans="28:31" x14ac:dyDescent="0.25">
      <c r="AB3010"/>
      <c r="AC3010"/>
      <c r="AD3010"/>
      <c r="AE3010"/>
    </row>
    <row r="3011" spans="28:31" x14ac:dyDescent="0.25">
      <c r="AB3011"/>
      <c r="AC3011"/>
      <c r="AD3011"/>
      <c r="AE3011"/>
    </row>
    <row r="3012" spans="28:31" x14ac:dyDescent="0.25">
      <c r="AB3012"/>
      <c r="AC3012"/>
      <c r="AD3012"/>
      <c r="AE3012"/>
    </row>
    <row r="3013" spans="28:31" x14ac:dyDescent="0.25">
      <c r="AB3013"/>
      <c r="AC3013"/>
      <c r="AD3013"/>
      <c r="AE3013"/>
    </row>
    <row r="3014" spans="28:31" x14ac:dyDescent="0.25">
      <c r="AB3014"/>
      <c r="AC3014"/>
      <c r="AD3014"/>
      <c r="AE3014"/>
    </row>
    <row r="3015" spans="28:31" x14ac:dyDescent="0.25">
      <c r="AB3015"/>
      <c r="AC3015"/>
      <c r="AD3015"/>
      <c r="AE3015"/>
    </row>
    <row r="3016" spans="28:31" x14ac:dyDescent="0.25">
      <c r="AB3016"/>
      <c r="AC3016"/>
      <c r="AD3016"/>
      <c r="AE3016"/>
    </row>
    <row r="3017" spans="28:31" x14ac:dyDescent="0.25">
      <c r="AB3017"/>
      <c r="AC3017"/>
      <c r="AD3017"/>
      <c r="AE3017"/>
    </row>
    <row r="3018" spans="28:31" x14ac:dyDescent="0.25">
      <c r="AB3018"/>
      <c r="AC3018"/>
      <c r="AD3018"/>
      <c r="AE3018"/>
    </row>
    <row r="3019" spans="28:31" x14ac:dyDescent="0.25">
      <c r="AB3019"/>
      <c r="AC3019"/>
      <c r="AD3019"/>
      <c r="AE3019"/>
    </row>
    <row r="3020" spans="28:31" x14ac:dyDescent="0.25">
      <c r="AB3020"/>
      <c r="AC3020"/>
      <c r="AD3020"/>
      <c r="AE3020"/>
    </row>
    <row r="3021" spans="28:31" x14ac:dyDescent="0.25">
      <c r="AB3021"/>
      <c r="AC3021"/>
      <c r="AD3021"/>
      <c r="AE3021"/>
    </row>
    <row r="3022" spans="28:31" x14ac:dyDescent="0.25">
      <c r="AB3022"/>
      <c r="AC3022"/>
      <c r="AD3022"/>
      <c r="AE3022"/>
    </row>
    <row r="3023" spans="28:31" x14ac:dyDescent="0.25">
      <c r="AB3023"/>
      <c r="AC3023"/>
      <c r="AD3023"/>
      <c r="AE3023"/>
    </row>
    <row r="3024" spans="28:31" x14ac:dyDescent="0.25">
      <c r="AB3024"/>
      <c r="AC3024"/>
      <c r="AD3024"/>
      <c r="AE3024"/>
    </row>
    <row r="3025" spans="28:31" x14ac:dyDescent="0.25">
      <c r="AB3025"/>
      <c r="AC3025"/>
      <c r="AD3025"/>
      <c r="AE3025"/>
    </row>
    <row r="3026" spans="28:31" x14ac:dyDescent="0.25">
      <c r="AB3026"/>
      <c r="AC3026"/>
      <c r="AD3026"/>
      <c r="AE3026"/>
    </row>
    <row r="3027" spans="28:31" x14ac:dyDescent="0.25">
      <c r="AB3027"/>
      <c r="AC3027"/>
      <c r="AD3027"/>
      <c r="AE3027"/>
    </row>
    <row r="3028" spans="28:31" x14ac:dyDescent="0.25">
      <c r="AB3028"/>
      <c r="AC3028"/>
      <c r="AD3028"/>
      <c r="AE3028"/>
    </row>
    <row r="3029" spans="28:31" x14ac:dyDescent="0.25">
      <c r="AB3029"/>
      <c r="AC3029"/>
      <c r="AD3029"/>
      <c r="AE3029"/>
    </row>
    <row r="3030" spans="28:31" x14ac:dyDescent="0.25">
      <c r="AB3030"/>
      <c r="AC3030"/>
      <c r="AD3030"/>
      <c r="AE3030"/>
    </row>
    <row r="3031" spans="28:31" x14ac:dyDescent="0.25">
      <c r="AB3031"/>
      <c r="AC3031"/>
      <c r="AD3031"/>
      <c r="AE3031"/>
    </row>
    <row r="3032" spans="28:31" x14ac:dyDescent="0.25">
      <c r="AB3032"/>
      <c r="AC3032"/>
      <c r="AD3032"/>
      <c r="AE3032"/>
    </row>
    <row r="3033" spans="28:31" x14ac:dyDescent="0.25">
      <c r="AB3033"/>
      <c r="AC3033"/>
      <c r="AD3033"/>
      <c r="AE3033"/>
    </row>
    <row r="3034" spans="28:31" x14ac:dyDescent="0.25">
      <c r="AB3034"/>
      <c r="AC3034"/>
      <c r="AD3034"/>
      <c r="AE3034"/>
    </row>
    <row r="3035" spans="28:31" x14ac:dyDescent="0.25">
      <c r="AB3035"/>
      <c r="AC3035"/>
      <c r="AD3035"/>
      <c r="AE3035"/>
    </row>
    <row r="3036" spans="28:31" x14ac:dyDescent="0.25">
      <c r="AB3036"/>
      <c r="AC3036"/>
      <c r="AD3036"/>
      <c r="AE3036"/>
    </row>
    <row r="3037" spans="28:31" x14ac:dyDescent="0.25">
      <c r="AB3037"/>
      <c r="AC3037"/>
      <c r="AD3037"/>
      <c r="AE3037"/>
    </row>
    <row r="3038" spans="28:31" x14ac:dyDescent="0.25">
      <c r="AB3038"/>
      <c r="AC3038"/>
      <c r="AD3038"/>
      <c r="AE3038"/>
    </row>
    <row r="3039" spans="28:31" x14ac:dyDescent="0.25">
      <c r="AB3039"/>
      <c r="AC3039"/>
      <c r="AD3039"/>
      <c r="AE3039"/>
    </row>
    <row r="3040" spans="28:31" x14ac:dyDescent="0.25">
      <c r="AB3040"/>
      <c r="AC3040"/>
      <c r="AD3040"/>
      <c r="AE3040"/>
    </row>
    <row r="3041" spans="28:31" x14ac:dyDescent="0.25">
      <c r="AB3041"/>
      <c r="AC3041"/>
      <c r="AD3041"/>
      <c r="AE3041"/>
    </row>
    <row r="3042" spans="28:31" x14ac:dyDescent="0.25">
      <c r="AB3042"/>
      <c r="AC3042"/>
      <c r="AD3042"/>
      <c r="AE3042"/>
    </row>
    <row r="3043" spans="28:31" x14ac:dyDescent="0.25">
      <c r="AB3043"/>
      <c r="AC3043"/>
      <c r="AD3043"/>
      <c r="AE3043"/>
    </row>
    <row r="3044" spans="28:31" x14ac:dyDescent="0.25">
      <c r="AB3044"/>
      <c r="AC3044"/>
      <c r="AD3044"/>
      <c r="AE3044"/>
    </row>
    <row r="3045" spans="28:31" x14ac:dyDescent="0.25">
      <c r="AB3045"/>
      <c r="AC3045"/>
      <c r="AD3045"/>
      <c r="AE3045"/>
    </row>
    <row r="3046" spans="28:31" x14ac:dyDescent="0.25">
      <c r="AB3046"/>
      <c r="AC3046"/>
      <c r="AD3046"/>
      <c r="AE3046"/>
    </row>
    <row r="3047" spans="28:31" x14ac:dyDescent="0.25">
      <c r="AB3047"/>
      <c r="AC3047"/>
      <c r="AD3047"/>
      <c r="AE3047"/>
    </row>
    <row r="3048" spans="28:31" x14ac:dyDescent="0.25">
      <c r="AB3048"/>
      <c r="AC3048"/>
      <c r="AD3048"/>
      <c r="AE3048"/>
    </row>
    <row r="3049" spans="28:31" x14ac:dyDescent="0.25">
      <c r="AB3049"/>
      <c r="AC3049"/>
      <c r="AD3049"/>
      <c r="AE3049"/>
    </row>
    <row r="3050" spans="28:31" x14ac:dyDescent="0.25">
      <c r="AB3050"/>
      <c r="AC3050"/>
      <c r="AD3050"/>
      <c r="AE3050"/>
    </row>
    <row r="3051" spans="28:31" x14ac:dyDescent="0.25">
      <c r="AB3051"/>
      <c r="AC3051"/>
      <c r="AD3051"/>
      <c r="AE3051"/>
    </row>
    <row r="3052" spans="28:31" x14ac:dyDescent="0.25">
      <c r="AB3052"/>
      <c r="AC3052"/>
      <c r="AD3052"/>
      <c r="AE3052"/>
    </row>
    <row r="3053" spans="28:31" x14ac:dyDescent="0.25">
      <c r="AB3053"/>
      <c r="AC3053"/>
      <c r="AD3053"/>
      <c r="AE3053"/>
    </row>
    <row r="3054" spans="28:31" x14ac:dyDescent="0.25">
      <c r="AB3054"/>
      <c r="AC3054"/>
      <c r="AD3054"/>
      <c r="AE3054"/>
    </row>
    <row r="3055" spans="28:31" x14ac:dyDescent="0.25">
      <c r="AB3055"/>
      <c r="AC3055"/>
      <c r="AD3055"/>
      <c r="AE3055"/>
    </row>
    <row r="3056" spans="28:31" x14ac:dyDescent="0.25">
      <c r="AB3056"/>
      <c r="AC3056"/>
      <c r="AD3056"/>
      <c r="AE3056"/>
    </row>
    <row r="3057" spans="28:31" x14ac:dyDescent="0.25">
      <c r="AB3057"/>
      <c r="AC3057"/>
      <c r="AD3057"/>
      <c r="AE3057"/>
    </row>
    <row r="3058" spans="28:31" x14ac:dyDescent="0.25">
      <c r="AB3058"/>
      <c r="AC3058"/>
      <c r="AD3058"/>
      <c r="AE3058"/>
    </row>
    <row r="3059" spans="28:31" x14ac:dyDescent="0.25">
      <c r="AB3059"/>
      <c r="AC3059"/>
      <c r="AD3059"/>
      <c r="AE3059"/>
    </row>
    <row r="3060" spans="28:31" x14ac:dyDescent="0.25">
      <c r="AB3060"/>
      <c r="AC3060"/>
      <c r="AD3060"/>
      <c r="AE3060"/>
    </row>
    <row r="3061" spans="28:31" x14ac:dyDescent="0.25">
      <c r="AB3061"/>
      <c r="AC3061"/>
      <c r="AD3061"/>
      <c r="AE3061"/>
    </row>
    <row r="3062" spans="28:31" x14ac:dyDescent="0.25">
      <c r="AB3062"/>
      <c r="AC3062"/>
      <c r="AD3062"/>
      <c r="AE3062"/>
    </row>
    <row r="3063" spans="28:31" x14ac:dyDescent="0.25">
      <c r="AB3063"/>
      <c r="AC3063"/>
      <c r="AD3063"/>
      <c r="AE3063"/>
    </row>
    <row r="3064" spans="28:31" x14ac:dyDescent="0.25">
      <c r="AB3064"/>
      <c r="AC3064"/>
      <c r="AD3064"/>
      <c r="AE3064"/>
    </row>
    <row r="3065" spans="28:31" x14ac:dyDescent="0.25">
      <c r="AB3065"/>
      <c r="AC3065"/>
      <c r="AD3065"/>
      <c r="AE3065"/>
    </row>
    <row r="3066" spans="28:31" x14ac:dyDescent="0.25">
      <c r="AB3066"/>
      <c r="AC3066"/>
      <c r="AD3066"/>
      <c r="AE3066"/>
    </row>
    <row r="3067" spans="28:31" x14ac:dyDescent="0.25">
      <c r="AB3067"/>
      <c r="AC3067"/>
      <c r="AD3067"/>
      <c r="AE3067"/>
    </row>
    <row r="3068" spans="28:31" x14ac:dyDescent="0.25">
      <c r="AB3068"/>
      <c r="AC3068"/>
      <c r="AD3068"/>
      <c r="AE3068"/>
    </row>
    <row r="3069" spans="28:31" x14ac:dyDescent="0.25">
      <c r="AB3069"/>
      <c r="AC3069"/>
      <c r="AD3069"/>
      <c r="AE3069"/>
    </row>
    <row r="3070" spans="28:31" x14ac:dyDescent="0.25">
      <c r="AB3070"/>
      <c r="AC3070"/>
      <c r="AD3070"/>
      <c r="AE3070"/>
    </row>
    <row r="3071" spans="28:31" x14ac:dyDescent="0.25">
      <c r="AB3071"/>
      <c r="AC3071"/>
      <c r="AD3071"/>
      <c r="AE3071"/>
    </row>
    <row r="3072" spans="28:31" x14ac:dyDescent="0.25">
      <c r="AB3072"/>
      <c r="AC3072"/>
      <c r="AD3072"/>
      <c r="AE3072"/>
    </row>
    <row r="3073" spans="28:31" x14ac:dyDescent="0.25">
      <c r="AB3073"/>
      <c r="AC3073"/>
      <c r="AD3073"/>
      <c r="AE3073"/>
    </row>
    <row r="3074" spans="28:31" x14ac:dyDescent="0.25">
      <c r="AB3074"/>
      <c r="AC3074"/>
      <c r="AD3074"/>
      <c r="AE3074"/>
    </row>
    <row r="3075" spans="28:31" x14ac:dyDescent="0.25">
      <c r="AB3075"/>
      <c r="AC3075"/>
      <c r="AD3075"/>
      <c r="AE3075"/>
    </row>
    <row r="3076" spans="28:31" x14ac:dyDescent="0.25">
      <c r="AB3076"/>
      <c r="AC3076"/>
      <c r="AD3076"/>
      <c r="AE3076"/>
    </row>
    <row r="3077" spans="28:31" x14ac:dyDescent="0.25">
      <c r="AB3077"/>
      <c r="AC3077"/>
      <c r="AD3077"/>
      <c r="AE3077"/>
    </row>
    <row r="3078" spans="28:31" x14ac:dyDescent="0.25">
      <c r="AB3078"/>
      <c r="AC3078"/>
      <c r="AD3078"/>
      <c r="AE3078"/>
    </row>
    <row r="3079" spans="28:31" x14ac:dyDescent="0.25">
      <c r="AB3079"/>
      <c r="AC3079"/>
      <c r="AD3079"/>
      <c r="AE3079"/>
    </row>
    <row r="3080" spans="28:31" x14ac:dyDescent="0.25">
      <c r="AB3080"/>
      <c r="AC3080"/>
      <c r="AD3080"/>
      <c r="AE3080"/>
    </row>
    <row r="3081" spans="28:31" x14ac:dyDescent="0.25">
      <c r="AB3081"/>
      <c r="AC3081"/>
      <c r="AD3081"/>
      <c r="AE3081"/>
    </row>
    <row r="3082" spans="28:31" x14ac:dyDescent="0.25">
      <c r="AB3082"/>
      <c r="AC3082"/>
      <c r="AD3082"/>
      <c r="AE3082"/>
    </row>
    <row r="3083" spans="28:31" x14ac:dyDescent="0.25">
      <c r="AB3083"/>
      <c r="AC3083"/>
      <c r="AD3083"/>
      <c r="AE3083"/>
    </row>
    <row r="3084" spans="28:31" x14ac:dyDescent="0.25">
      <c r="AB3084"/>
      <c r="AC3084"/>
      <c r="AD3084"/>
      <c r="AE3084"/>
    </row>
    <row r="3085" spans="28:31" x14ac:dyDescent="0.25">
      <c r="AB3085"/>
      <c r="AC3085"/>
      <c r="AD3085"/>
      <c r="AE3085"/>
    </row>
    <row r="3086" spans="28:31" x14ac:dyDescent="0.25">
      <c r="AB3086"/>
      <c r="AC3086"/>
      <c r="AD3086"/>
      <c r="AE3086"/>
    </row>
    <row r="3087" spans="28:31" x14ac:dyDescent="0.25">
      <c r="AB3087"/>
      <c r="AC3087"/>
      <c r="AD3087"/>
      <c r="AE3087"/>
    </row>
    <row r="3088" spans="28:31" x14ac:dyDescent="0.25">
      <c r="AB3088"/>
      <c r="AC3088"/>
      <c r="AD3088"/>
      <c r="AE3088"/>
    </row>
    <row r="3089" spans="28:31" x14ac:dyDescent="0.25">
      <c r="AB3089"/>
      <c r="AC3089"/>
      <c r="AD3089"/>
      <c r="AE3089"/>
    </row>
    <row r="3090" spans="28:31" x14ac:dyDescent="0.25">
      <c r="AB3090"/>
      <c r="AC3090"/>
      <c r="AD3090"/>
      <c r="AE3090"/>
    </row>
    <row r="3091" spans="28:31" x14ac:dyDescent="0.25">
      <c r="AB3091"/>
      <c r="AC3091"/>
      <c r="AD3091"/>
      <c r="AE3091"/>
    </row>
    <row r="3092" spans="28:31" x14ac:dyDescent="0.25">
      <c r="AB3092"/>
      <c r="AC3092"/>
      <c r="AD3092"/>
      <c r="AE3092"/>
    </row>
    <row r="3093" spans="28:31" x14ac:dyDescent="0.25">
      <c r="AB3093"/>
      <c r="AC3093"/>
      <c r="AD3093"/>
      <c r="AE3093"/>
    </row>
    <row r="3094" spans="28:31" x14ac:dyDescent="0.25">
      <c r="AB3094"/>
      <c r="AC3094"/>
      <c r="AD3094"/>
      <c r="AE3094"/>
    </row>
    <row r="3095" spans="28:31" x14ac:dyDescent="0.25">
      <c r="AB3095"/>
      <c r="AC3095"/>
      <c r="AD3095"/>
      <c r="AE3095"/>
    </row>
    <row r="3096" spans="28:31" x14ac:dyDescent="0.25">
      <c r="AB3096"/>
      <c r="AC3096"/>
      <c r="AD3096"/>
      <c r="AE3096"/>
    </row>
    <row r="3097" spans="28:31" x14ac:dyDescent="0.25">
      <c r="AB3097"/>
      <c r="AC3097"/>
      <c r="AD3097"/>
      <c r="AE3097"/>
    </row>
    <row r="3098" spans="28:31" x14ac:dyDescent="0.25">
      <c r="AB3098"/>
      <c r="AC3098"/>
      <c r="AD3098"/>
      <c r="AE3098"/>
    </row>
    <row r="3099" spans="28:31" x14ac:dyDescent="0.25">
      <c r="AB3099"/>
      <c r="AC3099"/>
      <c r="AD3099"/>
      <c r="AE3099"/>
    </row>
    <row r="3100" spans="28:31" x14ac:dyDescent="0.25">
      <c r="AB3100"/>
      <c r="AC3100"/>
      <c r="AD3100"/>
      <c r="AE3100"/>
    </row>
    <row r="3101" spans="28:31" x14ac:dyDescent="0.25">
      <c r="AB3101"/>
      <c r="AC3101"/>
      <c r="AD3101"/>
      <c r="AE3101"/>
    </row>
    <row r="3102" spans="28:31" x14ac:dyDescent="0.25">
      <c r="AB3102"/>
      <c r="AC3102"/>
      <c r="AD3102"/>
      <c r="AE3102"/>
    </row>
    <row r="3103" spans="28:31" x14ac:dyDescent="0.25">
      <c r="AB3103"/>
      <c r="AC3103"/>
      <c r="AD3103"/>
      <c r="AE3103"/>
    </row>
    <row r="3104" spans="28:31" x14ac:dyDescent="0.25">
      <c r="AB3104"/>
      <c r="AC3104"/>
      <c r="AD3104"/>
      <c r="AE3104"/>
    </row>
    <row r="3105" spans="28:31" x14ac:dyDescent="0.25">
      <c r="AB3105"/>
      <c r="AC3105"/>
      <c r="AD3105"/>
      <c r="AE3105"/>
    </row>
    <row r="3106" spans="28:31" x14ac:dyDescent="0.25">
      <c r="AB3106"/>
      <c r="AC3106"/>
      <c r="AD3106"/>
      <c r="AE3106"/>
    </row>
    <row r="3107" spans="28:31" x14ac:dyDescent="0.25">
      <c r="AB3107"/>
      <c r="AC3107"/>
      <c r="AD3107"/>
      <c r="AE3107"/>
    </row>
    <row r="3108" spans="28:31" x14ac:dyDescent="0.25">
      <c r="AB3108"/>
      <c r="AC3108"/>
      <c r="AD3108"/>
      <c r="AE3108"/>
    </row>
    <row r="3109" spans="28:31" x14ac:dyDescent="0.25">
      <c r="AB3109"/>
      <c r="AC3109"/>
      <c r="AD3109"/>
      <c r="AE3109"/>
    </row>
    <row r="3110" spans="28:31" x14ac:dyDescent="0.25">
      <c r="AB3110"/>
      <c r="AC3110"/>
      <c r="AD3110"/>
      <c r="AE3110"/>
    </row>
    <row r="3111" spans="28:31" x14ac:dyDescent="0.25">
      <c r="AB3111"/>
      <c r="AC3111"/>
      <c r="AD3111"/>
      <c r="AE3111"/>
    </row>
    <row r="3112" spans="28:31" x14ac:dyDescent="0.25">
      <c r="AB3112"/>
      <c r="AC3112"/>
      <c r="AD3112"/>
      <c r="AE3112"/>
    </row>
    <row r="3113" spans="28:31" x14ac:dyDescent="0.25">
      <c r="AB3113"/>
      <c r="AC3113"/>
      <c r="AD3113"/>
      <c r="AE3113"/>
    </row>
    <row r="3114" spans="28:31" x14ac:dyDescent="0.25">
      <c r="AB3114"/>
      <c r="AC3114"/>
      <c r="AD3114"/>
      <c r="AE3114"/>
    </row>
    <row r="3115" spans="28:31" x14ac:dyDescent="0.25">
      <c r="AB3115"/>
      <c r="AC3115"/>
      <c r="AD3115"/>
      <c r="AE3115"/>
    </row>
    <row r="3116" spans="28:31" x14ac:dyDescent="0.25">
      <c r="AB3116"/>
      <c r="AC3116"/>
      <c r="AD3116"/>
      <c r="AE3116"/>
    </row>
    <row r="3117" spans="28:31" x14ac:dyDescent="0.25">
      <c r="AB3117"/>
      <c r="AC3117"/>
      <c r="AD3117"/>
      <c r="AE3117"/>
    </row>
    <row r="3118" spans="28:31" x14ac:dyDescent="0.25">
      <c r="AB3118"/>
      <c r="AC3118"/>
      <c r="AD3118"/>
      <c r="AE3118"/>
    </row>
    <row r="3119" spans="28:31" x14ac:dyDescent="0.25">
      <c r="AB3119"/>
      <c r="AC3119"/>
      <c r="AD3119"/>
      <c r="AE3119"/>
    </row>
    <row r="3120" spans="28:31" x14ac:dyDescent="0.25">
      <c r="AB3120"/>
      <c r="AC3120"/>
      <c r="AD3120"/>
      <c r="AE3120"/>
    </row>
    <row r="3121" spans="28:31" x14ac:dyDescent="0.25">
      <c r="AB3121"/>
      <c r="AC3121"/>
      <c r="AD3121"/>
      <c r="AE3121"/>
    </row>
    <row r="3122" spans="28:31" x14ac:dyDescent="0.25">
      <c r="AB3122"/>
      <c r="AC3122"/>
      <c r="AD3122"/>
      <c r="AE3122"/>
    </row>
    <row r="3123" spans="28:31" x14ac:dyDescent="0.25">
      <c r="AB3123"/>
      <c r="AC3123"/>
      <c r="AD3123"/>
      <c r="AE3123"/>
    </row>
    <row r="3124" spans="28:31" x14ac:dyDescent="0.25">
      <c r="AB3124"/>
      <c r="AC3124"/>
      <c r="AD3124"/>
      <c r="AE3124"/>
    </row>
    <row r="3125" spans="28:31" x14ac:dyDescent="0.25">
      <c r="AB3125"/>
      <c r="AC3125"/>
      <c r="AD3125"/>
      <c r="AE3125"/>
    </row>
    <row r="3126" spans="28:31" x14ac:dyDescent="0.25">
      <c r="AB3126"/>
      <c r="AC3126"/>
      <c r="AD3126"/>
      <c r="AE3126"/>
    </row>
    <row r="3127" spans="28:31" x14ac:dyDescent="0.25">
      <c r="AB3127"/>
      <c r="AC3127"/>
      <c r="AD3127"/>
      <c r="AE3127"/>
    </row>
    <row r="3128" spans="28:31" x14ac:dyDescent="0.25">
      <c r="AB3128"/>
      <c r="AC3128"/>
      <c r="AD3128"/>
      <c r="AE3128"/>
    </row>
    <row r="3129" spans="28:31" x14ac:dyDescent="0.25">
      <c r="AB3129"/>
      <c r="AC3129"/>
      <c r="AD3129"/>
      <c r="AE3129"/>
    </row>
    <row r="3130" spans="28:31" x14ac:dyDescent="0.25">
      <c r="AB3130"/>
      <c r="AC3130"/>
      <c r="AD3130"/>
      <c r="AE3130"/>
    </row>
    <row r="3131" spans="28:31" x14ac:dyDescent="0.25">
      <c r="AB3131"/>
      <c r="AC3131"/>
      <c r="AD3131"/>
      <c r="AE3131"/>
    </row>
    <row r="3132" spans="28:31" x14ac:dyDescent="0.25">
      <c r="AB3132"/>
      <c r="AC3132"/>
      <c r="AD3132"/>
      <c r="AE3132"/>
    </row>
    <row r="3133" spans="28:31" x14ac:dyDescent="0.25">
      <c r="AB3133"/>
      <c r="AC3133"/>
      <c r="AD3133"/>
      <c r="AE3133"/>
    </row>
    <row r="3134" spans="28:31" x14ac:dyDescent="0.25">
      <c r="AB3134"/>
      <c r="AC3134"/>
      <c r="AD3134"/>
      <c r="AE3134"/>
    </row>
    <row r="3135" spans="28:31" x14ac:dyDescent="0.25">
      <c r="AB3135"/>
      <c r="AC3135"/>
      <c r="AD3135"/>
      <c r="AE3135"/>
    </row>
    <row r="3136" spans="28:31" x14ac:dyDescent="0.25">
      <c r="AB3136"/>
      <c r="AC3136"/>
      <c r="AD3136"/>
      <c r="AE3136"/>
    </row>
    <row r="3137" spans="28:31" x14ac:dyDescent="0.25">
      <c r="AB3137"/>
      <c r="AC3137"/>
      <c r="AD3137"/>
      <c r="AE3137"/>
    </row>
    <row r="3138" spans="28:31" x14ac:dyDescent="0.25">
      <c r="AB3138"/>
      <c r="AC3138"/>
      <c r="AD3138"/>
      <c r="AE3138"/>
    </row>
    <row r="3139" spans="28:31" x14ac:dyDescent="0.25">
      <c r="AB3139"/>
      <c r="AC3139"/>
      <c r="AD3139"/>
      <c r="AE3139"/>
    </row>
    <row r="3140" spans="28:31" x14ac:dyDescent="0.25">
      <c r="AB3140"/>
      <c r="AC3140"/>
      <c r="AD3140"/>
      <c r="AE3140"/>
    </row>
    <row r="3141" spans="28:31" x14ac:dyDescent="0.25">
      <c r="AB3141"/>
      <c r="AC3141"/>
      <c r="AD3141"/>
      <c r="AE3141"/>
    </row>
    <row r="3142" spans="28:31" x14ac:dyDescent="0.25">
      <c r="AB3142"/>
      <c r="AC3142"/>
      <c r="AD3142"/>
      <c r="AE3142"/>
    </row>
    <row r="3143" spans="28:31" x14ac:dyDescent="0.25">
      <c r="AB3143"/>
      <c r="AC3143"/>
      <c r="AD3143"/>
      <c r="AE3143"/>
    </row>
    <row r="3144" spans="28:31" x14ac:dyDescent="0.25">
      <c r="AB3144"/>
      <c r="AC3144"/>
      <c r="AD3144"/>
      <c r="AE3144"/>
    </row>
    <row r="3145" spans="28:31" x14ac:dyDescent="0.25">
      <c r="AB3145"/>
      <c r="AC3145"/>
      <c r="AD3145"/>
      <c r="AE3145"/>
    </row>
    <row r="3146" spans="28:31" x14ac:dyDescent="0.25">
      <c r="AB3146"/>
      <c r="AC3146"/>
      <c r="AD3146"/>
      <c r="AE3146"/>
    </row>
    <row r="3147" spans="28:31" x14ac:dyDescent="0.25">
      <c r="AB3147"/>
      <c r="AC3147"/>
      <c r="AD3147"/>
      <c r="AE3147"/>
    </row>
    <row r="3148" spans="28:31" x14ac:dyDescent="0.25">
      <c r="AB3148"/>
      <c r="AC3148"/>
      <c r="AD3148"/>
      <c r="AE3148"/>
    </row>
    <row r="3149" spans="28:31" x14ac:dyDescent="0.25">
      <c r="AB3149"/>
      <c r="AC3149"/>
      <c r="AD3149"/>
      <c r="AE3149"/>
    </row>
    <row r="3150" spans="28:31" x14ac:dyDescent="0.25">
      <c r="AB3150"/>
      <c r="AC3150"/>
      <c r="AD3150"/>
      <c r="AE3150"/>
    </row>
    <row r="3151" spans="28:31" x14ac:dyDescent="0.25">
      <c r="AB3151"/>
      <c r="AC3151"/>
      <c r="AD3151"/>
      <c r="AE3151"/>
    </row>
    <row r="3152" spans="28:31" x14ac:dyDescent="0.25">
      <c r="AB3152"/>
      <c r="AC3152"/>
      <c r="AD3152"/>
      <c r="AE3152"/>
    </row>
    <row r="3153" spans="28:31" x14ac:dyDescent="0.25">
      <c r="AB3153"/>
      <c r="AC3153"/>
      <c r="AD3153"/>
      <c r="AE3153"/>
    </row>
    <row r="3154" spans="28:31" x14ac:dyDescent="0.25">
      <c r="AB3154"/>
      <c r="AC3154"/>
      <c r="AD3154"/>
      <c r="AE3154"/>
    </row>
    <row r="3155" spans="28:31" x14ac:dyDescent="0.25">
      <c r="AB3155"/>
      <c r="AC3155"/>
      <c r="AD3155"/>
      <c r="AE3155"/>
    </row>
    <row r="3156" spans="28:31" x14ac:dyDescent="0.25">
      <c r="AB3156"/>
      <c r="AC3156"/>
      <c r="AD3156"/>
      <c r="AE3156"/>
    </row>
    <row r="3157" spans="28:31" x14ac:dyDescent="0.25">
      <c r="AB3157"/>
      <c r="AC3157"/>
      <c r="AD3157"/>
      <c r="AE3157"/>
    </row>
    <row r="3158" spans="28:31" x14ac:dyDescent="0.25">
      <c r="AB3158"/>
      <c r="AC3158"/>
      <c r="AD3158"/>
      <c r="AE3158"/>
    </row>
    <row r="3159" spans="28:31" x14ac:dyDescent="0.25">
      <c r="AB3159"/>
      <c r="AC3159"/>
      <c r="AD3159"/>
      <c r="AE3159"/>
    </row>
    <row r="3160" spans="28:31" x14ac:dyDescent="0.25">
      <c r="AB3160"/>
      <c r="AC3160"/>
      <c r="AD3160"/>
      <c r="AE3160"/>
    </row>
    <row r="3161" spans="28:31" x14ac:dyDescent="0.25">
      <c r="AB3161"/>
      <c r="AC3161"/>
      <c r="AD3161"/>
      <c r="AE3161"/>
    </row>
    <row r="3162" spans="28:31" x14ac:dyDescent="0.25">
      <c r="AB3162"/>
      <c r="AC3162"/>
      <c r="AD3162"/>
      <c r="AE3162"/>
    </row>
    <row r="3163" spans="28:31" x14ac:dyDescent="0.25">
      <c r="AB3163"/>
      <c r="AC3163"/>
      <c r="AD3163"/>
      <c r="AE3163"/>
    </row>
    <row r="3164" spans="28:31" x14ac:dyDescent="0.25">
      <c r="AB3164"/>
      <c r="AC3164"/>
      <c r="AD3164"/>
      <c r="AE3164"/>
    </row>
    <row r="3165" spans="28:31" x14ac:dyDescent="0.25">
      <c r="AB3165"/>
      <c r="AC3165"/>
      <c r="AD3165"/>
      <c r="AE3165"/>
    </row>
    <row r="3166" spans="28:31" x14ac:dyDescent="0.25">
      <c r="AB3166"/>
      <c r="AC3166"/>
      <c r="AD3166"/>
      <c r="AE3166"/>
    </row>
    <row r="3167" spans="28:31" x14ac:dyDescent="0.25">
      <c r="AB3167"/>
      <c r="AC3167"/>
      <c r="AD3167"/>
      <c r="AE3167"/>
    </row>
    <row r="3168" spans="28:31" x14ac:dyDescent="0.25">
      <c r="AB3168"/>
      <c r="AC3168"/>
      <c r="AD3168"/>
      <c r="AE3168"/>
    </row>
    <row r="3169" spans="28:31" x14ac:dyDescent="0.25">
      <c r="AB3169"/>
      <c r="AC3169"/>
      <c r="AD3169"/>
      <c r="AE3169"/>
    </row>
    <row r="3170" spans="28:31" x14ac:dyDescent="0.25">
      <c r="AB3170"/>
      <c r="AC3170"/>
      <c r="AD3170"/>
      <c r="AE3170"/>
    </row>
    <row r="3171" spans="28:31" x14ac:dyDescent="0.25">
      <c r="AB3171"/>
      <c r="AC3171"/>
      <c r="AD3171"/>
      <c r="AE3171"/>
    </row>
    <row r="3172" spans="28:31" x14ac:dyDescent="0.25">
      <c r="AB3172"/>
      <c r="AC3172"/>
      <c r="AD3172"/>
      <c r="AE3172"/>
    </row>
    <row r="3173" spans="28:31" x14ac:dyDescent="0.25">
      <c r="AB3173"/>
      <c r="AC3173"/>
      <c r="AD3173"/>
      <c r="AE3173"/>
    </row>
    <row r="3174" spans="28:31" x14ac:dyDescent="0.25">
      <c r="AB3174"/>
      <c r="AC3174"/>
      <c r="AD3174"/>
      <c r="AE3174"/>
    </row>
    <row r="3175" spans="28:31" x14ac:dyDescent="0.25">
      <c r="AB3175"/>
      <c r="AC3175"/>
      <c r="AD3175"/>
      <c r="AE3175"/>
    </row>
    <row r="3176" spans="28:31" x14ac:dyDescent="0.25">
      <c r="AB3176"/>
      <c r="AC3176"/>
      <c r="AD3176"/>
      <c r="AE3176"/>
    </row>
    <row r="3177" spans="28:31" x14ac:dyDescent="0.25">
      <c r="AB3177"/>
      <c r="AC3177"/>
      <c r="AD3177"/>
      <c r="AE3177"/>
    </row>
    <row r="3178" spans="28:31" x14ac:dyDescent="0.25">
      <c r="AB3178"/>
      <c r="AC3178"/>
      <c r="AD3178"/>
      <c r="AE3178"/>
    </row>
    <row r="3179" spans="28:31" x14ac:dyDescent="0.25">
      <c r="AB3179"/>
      <c r="AC3179"/>
      <c r="AD3179"/>
      <c r="AE3179"/>
    </row>
    <row r="3180" spans="28:31" x14ac:dyDescent="0.25">
      <c r="AB3180"/>
      <c r="AC3180"/>
      <c r="AD3180"/>
      <c r="AE3180"/>
    </row>
    <row r="3181" spans="28:31" x14ac:dyDescent="0.25">
      <c r="AB3181"/>
      <c r="AC3181"/>
      <c r="AD3181"/>
      <c r="AE3181"/>
    </row>
    <row r="3182" spans="28:31" x14ac:dyDescent="0.25">
      <c r="AB3182"/>
      <c r="AC3182"/>
      <c r="AD3182"/>
      <c r="AE3182"/>
    </row>
    <row r="3183" spans="28:31" x14ac:dyDescent="0.25">
      <c r="AB3183"/>
      <c r="AC3183"/>
      <c r="AD3183"/>
      <c r="AE3183"/>
    </row>
    <row r="3184" spans="28:31" x14ac:dyDescent="0.25">
      <c r="AB3184"/>
      <c r="AC3184"/>
      <c r="AD3184"/>
      <c r="AE3184"/>
    </row>
    <row r="3185" spans="28:31" x14ac:dyDescent="0.25">
      <c r="AB3185"/>
      <c r="AC3185"/>
      <c r="AD3185"/>
      <c r="AE3185"/>
    </row>
    <row r="3186" spans="28:31" x14ac:dyDescent="0.25">
      <c r="AB3186"/>
      <c r="AC3186"/>
      <c r="AD3186"/>
      <c r="AE3186"/>
    </row>
    <row r="3187" spans="28:31" x14ac:dyDescent="0.25">
      <c r="AB3187"/>
      <c r="AC3187"/>
      <c r="AD3187"/>
      <c r="AE3187"/>
    </row>
    <row r="3188" spans="28:31" x14ac:dyDescent="0.25">
      <c r="AB3188"/>
      <c r="AC3188"/>
      <c r="AD3188"/>
      <c r="AE3188"/>
    </row>
    <row r="3189" spans="28:31" x14ac:dyDescent="0.25">
      <c r="AB3189"/>
      <c r="AC3189"/>
      <c r="AD3189"/>
      <c r="AE3189"/>
    </row>
    <row r="3190" spans="28:31" x14ac:dyDescent="0.25">
      <c r="AB3190"/>
      <c r="AC3190"/>
      <c r="AD3190"/>
      <c r="AE3190"/>
    </row>
    <row r="3191" spans="28:31" x14ac:dyDescent="0.25">
      <c r="AB3191"/>
      <c r="AC3191"/>
      <c r="AD3191"/>
      <c r="AE3191"/>
    </row>
    <row r="3192" spans="28:31" x14ac:dyDescent="0.25">
      <c r="AB3192"/>
      <c r="AC3192"/>
      <c r="AD3192"/>
      <c r="AE3192"/>
    </row>
    <row r="3193" spans="28:31" x14ac:dyDescent="0.25">
      <c r="AB3193"/>
      <c r="AC3193"/>
      <c r="AD3193"/>
      <c r="AE3193"/>
    </row>
    <row r="3194" spans="28:31" x14ac:dyDescent="0.25">
      <c r="AB3194"/>
      <c r="AC3194"/>
      <c r="AD3194"/>
      <c r="AE3194"/>
    </row>
    <row r="3195" spans="28:31" x14ac:dyDescent="0.25">
      <c r="AB3195"/>
      <c r="AC3195"/>
      <c r="AD3195"/>
      <c r="AE3195"/>
    </row>
    <row r="3196" spans="28:31" x14ac:dyDescent="0.25">
      <c r="AB3196"/>
      <c r="AC3196"/>
      <c r="AD3196"/>
      <c r="AE3196"/>
    </row>
    <row r="3197" spans="28:31" x14ac:dyDescent="0.25">
      <c r="AB3197"/>
      <c r="AC3197"/>
      <c r="AD3197"/>
      <c r="AE3197"/>
    </row>
    <row r="3198" spans="28:31" x14ac:dyDescent="0.25">
      <c r="AB3198"/>
      <c r="AC3198"/>
      <c r="AD3198"/>
      <c r="AE3198"/>
    </row>
    <row r="3199" spans="28:31" x14ac:dyDescent="0.25">
      <c r="AB3199"/>
      <c r="AC3199"/>
      <c r="AD3199"/>
      <c r="AE3199"/>
    </row>
    <row r="3200" spans="28:31" x14ac:dyDescent="0.25">
      <c r="AB3200"/>
      <c r="AC3200"/>
      <c r="AD3200"/>
      <c r="AE3200"/>
    </row>
    <row r="3201" spans="28:31" x14ac:dyDescent="0.25">
      <c r="AB3201"/>
      <c r="AC3201"/>
      <c r="AD3201"/>
      <c r="AE3201"/>
    </row>
    <row r="3202" spans="28:31" x14ac:dyDescent="0.25">
      <c r="AB3202"/>
      <c r="AC3202"/>
      <c r="AD3202"/>
      <c r="AE3202"/>
    </row>
    <row r="3203" spans="28:31" x14ac:dyDescent="0.25">
      <c r="AB3203"/>
      <c r="AC3203"/>
      <c r="AD3203"/>
      <c r="AE3203"/>
    </row>
    <row r="3204" spans="28:31" x14ac:dyDescent="0.25">
      <c r="AB3204"/>
      <c r="AC3204"/>
      <c r="AD3204"/>
      <c r="AE3204"/>
    </row>
    <row r="3205" spans="28:31" x14ac:dyDescent="0.25">
      <c r="AB3205"/>
      <c r="AC3205"/>
      <c r="AD3205"/>
      <c r="AE3205"/>
    </row>
    <row r="3206" spans="28:31" x14ac:dyDescent="0.25">
      <c r="AB3206"/>
      <c r="AC3206"/>
      <c r="AD3206"/>
      <c r="AE3206"/>
    </row>
    <row r="3207" spans="28:31" x14ac:dyDescent="0.25">
      <c r="AB3207"/>
      <c r="AC3207"/>
      <c r="AD3207"/>
      <c r="AE3207"/>
    </row>
    <row r="3208" spans="28:31" x14ac:dyDescent="0.25">
      <c r="AB3208"/>
      <c r="AC3208"/>
      <c r="AD3208"/>
      <c r="AE3208"/>
    </row>
    <row r="3209" spans="28:31" x14ac:dyDescent="0.25">
      <c r="AB3209"/>
      <c r="AC3209"/>
      <c r="AD3209"/>
      <c r="AE3209"/>
    </row>
    <row r="3210" spans="28:31" x14ac:dyDescent="0.25">
      <c r="AB3210"/>
      <c r="AC3210"/>
      <c r="AD3210"/>
      <c r="AE3210"/>
    </row>
    <row r="3211" spans="28:31" x14ac:dyDescent="0.25">
      <c r="AB3211"/>
      <c r="AC3211"/>
      <c r="AD3211"/>
      <c r="AE3211"/>
    </row>
    <row r="3212" spans="28:31" x14ac:dyDescent="0.25">
      <c r="AB3212"/>
      <c r="AC3212"/>
      <c r="AD3212"/>
      <c r="AE3212"/>
    </row>
    <row r="3213" spans="28:31" x14ac:dyDescent="0.25">
      <c r="AB3213"/>
      <c r="AC3213"/>
      <c r="AD3213"/>
      <c r="AE3213"/>
    </row>
    <row r="3214" spans="28:31" x14ac:dyDescent="0.25">
      <c r="AB3214"/>
      <c r="AC3214"/>
      <c r="AD3214"/>
      <c r="AE3214"/>
    </row>
    <row r="3215" spans="28:31" x14ac:dyDescent="0.25">
      <c r="AB3215"/>
      <c r="AC3215"/>
      <c r="AD3215"/>
      <c r="AE3215"/>
    </row>
    <row r="3216" spans="28:31" x14ac:dyDescent="0.25">
      <c r="AB3216"/>
      <c r="AC3216"/>
      <c r="AD3216"/>
      <c r="AE3216"/>
    </row>
    <row r="3217" spans="28:31" x14ac:dyDescent="0.25">
      <c r="AB3217"/>
      <c r="AC3217"/>
      <c r="AD3217"/>
      <c r="AE3217"/>
    </row>
    <row r="3218" spans="28:31" x14ac:dyDescent="0.25">
      <c r="AB3218"/>
      <c r="AC3218"/>
      <c r="AD3218"/>
      <c r="AE3218"/>
    </row>
    <row r="3219" spans="28:31" x14ac:dyDescent="0.25">
      <c r="AB3219"/>
      <c r="AC3219"/>
      <c r="AD3219"/>
      <c r="AE3219"/>
    </row>
    <row r="3220" spans="28:31" x14ac:dyDescent="0.25">
      <c r="AB3220"/>
      <c r="AC3220"/>
      <c r="AD3220"/>
      <c r="AE3220"/>
    </row>
    <row r="3221" spans="28:31" x14ac:dyDescent="0.25">
      <c r="AB3221"/>
      <c r="AC3221"/>
      <c r="AD3221"/>
      <c r="AE3221"/>
    </row>
    <row r="3222" spans="28:31" x14ac:dyDescent="0.25">
      <c r="AB3222"/>
      <c r="AC3222"/>
      <c r="AD3222"/>
      <c r="AE3222"/>
    </row>
    <row r="3223" spans="28:31" x14ac:dyDescent="0.25">
      <c r="AB3223"/>
      <c r="AC3223"/>
      <c r="AD3223"/>
      <c r="AE3223"/>
    </row>
    <row r="3224" spans="28:31" x14ac:dyDescent="0.25">
      <c r="AB3224"/>
      <c r="AC3224"/>
      <c r="AD3224"/>
      <c r="AE3224"/>
    </row>
    <row r="3225" spans="28:31" x14ac:dyDescent="0.25">
      <c r="AB3225"/>
      <c r="AC3225"/>
      <c r="AD3225"/>
      <c r="AE3225"/>
    </row>
    <row r="3226" spans="28:31" x14ac:dyDescent="0.25">
      <c r="AB3226"/>
      <c r="AC3226"/>
      <c r="AD3226"/>
      <c r="AE3226"/>
    </row>
    <row r="3227" spans="28:31" x14ac:dyDescent="0.25">
      <c r="AB3227"/>
      <c r="AC3227"/>
      <c r="AD3227"/>
      <c r="AE3227"/>
    </row>
    <row r="3228" spans="28:31" x14ac:dyDescent="0.25">
      <c r="AB3228"/>
      <c r="AC3228"/>
      <c r="AD3228"/>
      <c r="AE3228"/>
    </row>
    <row r="3229" spans="28:31" x14ac:dyDescent="0.25">
      <c r="AB3229"/>
      <c r="AC3229"/>
      <c r="AD3229"/>
      <c r="AE3229"/>
    </row>
    <row r="3230" spans="28:31" x14ac:dyDescent="0.25">
      <c r="AB3230"/>
      <c r="AC3230"/>
      <c r="AD3230"/>
      <c r="AE3230"/>
    </row>
    <row r="3231" spans="28:31" x14ac:dyDescent="0.25">
      <c r="AB3231"/>
      <c r="AC3231"/>
      <c r="AD3231"/>
      <c r="AE3231"/>
    </row>
    <row r="3232" spans="28:31" x14ac:dyDescent="0.25">
      <c r="AB3232"/>
      <c r="AC3232"/>
      <c r="AD3232"/>
      <c r="AE3232"/>
    </row>
    <row r="3233" spans="28:31" x14ac:dyDescent="0.25">
      <c r="AB3233"/>
      <c r="AC3233"/>
      <c r="AD3233"/>
      <c r="AE3233"/>
    </row>
    <row r="3234" spans="28:31" x14ac:dyDescent="0.25">
      <c r="AB3234"/>
      <c r="AC3234"/>
      <c r="AD3234"/>
      <c r="AE3234"/>
    </row>
    <row r="3235" spans="28:31" x14ac:dyDescent="0.25">
      <c r="AB3235"/>
      <c r="AC3235"/>
      <c r="AD3235"/>
      <c r="AE3235"/>
    </row>
    <row r="3236" spans="28:31" x14ac:dyDescent="0.25">
      <c r="AB3236"/>
      <c r="AC3236"/>
      <c r="AD3236"/>
      <c r="AE3236"/>
    </row>
    <row r="3237" spans="28:31" x14ac:dyDescent="0.25">
      <c r="AB3237"/>
      <c r="AC3237"/>
      <c r="AD3237"/>
      <c r="AE3237"/>
    </row>
    <row r="3238" spans="28:31" x14ac:dyDescent="0.25">
      <c r="AB3238"/>
      <c r="AC3238"/>
      <c r="AD3238"/>
      <c r="AE3238"/>
    </row>
    <row r="3239" spans="28:31" x14ac:dyDescent="0.25">
      <c r="AB3239"/>
      <c r="AC3239"/>
      <c r="AD3239"/>
      <c r="AE3239"/>
    </row>
    <row r="3240" spans="28:31" x14ac:dyDescent="0.25">
      <c r="AB3240"/>
      <c r="AC3240"/>
      <c r="AD3240"/>
      <c r="AE3240"/>
    </row>
    <row r="3241" spans="28:31" x14ac:dyDescent="0.25">
      <c r="AB3241"/>
      <c r="AC3241"/>
      <c r="AD3241"/>
      <c r="AE3241"/>
    </row>
    <row r="3242" spans="28:31" x14ac:dyDescent="0.25">
      <c r="AB3242"/>
      <c r="AC3242"/>
      <c r="AD3242"/>
      <c r="AE3242"/>
    </row>
    <row r="3243" spans="28:31" x14ac:dyDescent="0.25">
      <c r="AB3243"/>
      <c r="AC3243"/>
      <c r="AD3243"/>
      <c r="AE3243"/>
    </row>
    <row r="3244" spans="28:31" x14ac:dyDescent="0.25">
      <c r="AB3244"/>
      <c r="AC3244"/>
      <c r="AD3244"/>
      <c r="AE3244"/>
    </row>
    <row r="3245" spans="28:31" x14ac:dyDescent="0.25">
      <c r="AB3245"/>
      <c r="AC3245"/>
      <c r="AD3245"/>
      <c r="AE3245"/>
    </row>
    <row r="3246" spans="28:31" x14ac:dyDescent="0.25">
      <c r="AB3246"/>
      <c r="AC3246"/>
      <c r="AD3246"/>
      <c r="AE3246"/>
    </row>
    <row r="3247" spans="28:31" x14ac:dyDescent="0.25">
      <c r="AB3247"/>
      <c r="AC3247"/>
      <c r="AD3247"/>
      <c r="AE3247"/>
    </row>
    <row r="3248" spans="28:31" x14ac:dyDescent="0.25">
      <c r="AB3248"/>
      <c r="AC3248"/>
      <c r="AD3248"/>
      <c r="AE3248"/>
    </row>
    <row r="3249" spans="28:31" x14ac:dyDescent="0.25">
      <c r="AB3249"/>
      <c r="AC3249"/>
      <c r="AD3249"/>
      <c r="AE3249"/>
    </row>
    <row r="3250" spans="28:31" x14ac:dyDescent="0.25">
      <c r="AB3250"/>
      <c r="AC3250"/>
      <c r="AD3250"/>
      <c r="AE3250"/>
    </row>
    <row r="3251" spans="28:31" x14ac:dyDescent="0.25">
      <c r="AB3251"/>
      <c r="AC3251"/>
      <c r="AD3251"/>
      <c r="AE3251"/>
    </row>
    <row r="3252" spans="28:31" x14ac:dyDescent="0.25">
      <c r="AB3252"/>
      <c r="AC3252"/>
      <c r="AD3252"/>
      <c r="AE3252"/>
    </row>
    <row r="3253" spans="28:31" x14ac:dyDescent="0.25">
      <c r="AB3253"/>
      <c r="AC3253"/>
      <c r="AD3253"/>
      <c r="AE3253"/>
    </row>
    <row r="3254" spans="28:31" x14ac:dyDescent="0.25">
      <c r="AB3254"/>
      <c r="AC3254"/>
      <c r="AD3254"/>
      <c r="AE3254"/>
    </row>
    <row r="3255" spans="28:31" x14ac:dyDescent="0.25">
      <c r="AB3255"/>
      <c r="AC3255"/>
      <c r="AD3255"/>
      <c r="AE3255"/>
    </row>
    <row r="3256" spans="28:31" x14ac:dyDescent="0.25">
      <c r="AB3256"/>
      <c r="AC3256"/>
      <c r="AD3256"/>
      <c r="AE3256"/>
    </row>
    <row r="3257" spans="28:31" x14ac:dyDescent="0.25">
      <c r="AB3257"/>
      <c r="AC3257"/>
      <c r="AD3257"/>
      <c r="AE3257"/>
    </row>
    <row r="3258" spans="28:31" x14ac:dyDescent="0.25">
      <c r="AB3258"/>
      <c r="AC3258"/>
      <c r="AD3258"/>
      <c r="AE3258"/>
    </row>
    <row r="3259" spans="28:31" x14ac:dyDescent="0.25">
      <c r="AB3259"/>
      <c r="AC3259"/>
      <c r="AD3259"/>
      <c r="AE3259"/>
    </row>
    <row r="3260" spans="28:31" x14ac:dyDescent="0.25">
      <c r="AB3260"/>
      <c r="AC3260"/>
      <c r="AD3260"/>
      <c r="AE3260"/>
    </row>
    <row r="3261" spans="28:31" x14ac:dyDescent="0.25">
      <c r="AB3261"/>
      <c r="AC3261"/>
      <c r="AD3261"/>
      <c r="AE3261"/>
    </row>
    <row r="3262" spans="28:31" x14ac:dyDescent="0.25">
      <c r="AB3262"/>
      <c r="AC3262"/>
      <c r="AD3262"/>
      <c r="AE3262"/>
    </row>
    <row r="3263" spans="28:31" x14ac:dyDescent="0.25">
      <c r="AB3263"/>
      <c r="AC3263"/>
      <c r="AD3263"/>
      <c r="AE3263"/>
    </row>
    <row r="3264" spans="28:31" x14ac:dyDescent="0.25">
      <c r="AB3264"/>
      <c r="AC3264"/>
      <c r="AD3264"/>
      <c r="AE3264"/>
    </row>
    <row r="3265" spans="28:31" x14ac:dyDescent="0.25">
      <c r="AB3265"/>
      <c r="AC3265"/>
      <c r="AD3265"/>
      <c r="AE3265"/>
    </row>
    <row r="3266" spans="28:31" x14ac:dyDescent="0.25">
      <c r="AB3266"/>
      <c r="AC3266"/>
      <c r="AD3266"/>
      <c r="AE3266"/>
    </row>
    <row r="3267" spans="28:31" x14ac:dyDescent="0.25">
      <c r="AB3267"/>
      <c r="AC3267"/>
      <c r="AD3267"/>
      <c r="AE3267"/>
    </row>
    <row r="3268" spans="28:31" x14ac:dyDescent="0.25">
      <c r="AB3268"/>
      <c r="AC3268"/>
      <c r="AD3268"/>
      <c r="AE3268"/>
    </row>
    <row r="3269" spans="28:31" x14ac:dyDescent="0.25">
      <c r="AB3269"/>
      <c r="AC3269"/>
      <c r="AD3269"/>
      <c r="AE3269"/>
    </row>
    <row r="3270" spans="28:31" x14ac:dyDescent="0.25">
      <c r="AB3270"/>
      <c r="AC3270"/>
      <c r="AD3270"/>
      <c r="AE3270"/>
    </row>
    <row r="3271" spans="28:31" x14ac:dyDescent="0.25">
      <c r="AB3271"/>
      <c r="AC3271"/>
      <c r="AD3271"/>
      <c r="AE3271"/>
    </row>
    <row r="3272" spans="28:31" x14ac:dyDescent="0.25">
      <c r="AB3272"/>
      <c r="AC3272"/>
      <c r="AD3272"/>
      <c r="AE3272"/>
    </row>
    <row r="3273" spans="28:31" x14ac:dyDescent="0.25">
      <c r="AB3273"/>
      <c r="AC3273"/>
      <c r="AD3273"/>
      <c r="AE3273"/>
    </row>
    <row r="3274" spans="28:31" x14ac:dyDescent="0.25">
      <c r="AB3274"/>
      <c r="AC3274"/>
      <c r="AD3274"/>
      <c r="AE3274"/>
    </row>
    <row r="3275" spans="28:31" x14ac:dyDescent="0.25">
      <c r="AB3275"/>
      <c r="AC3275"/>
      <c r="AD3275"/>
      <c r="AE3275"/>
    </row>
    <row r="3276" spans="28:31" x14ac:dyDescent="0.25">
      <c r="AB3276"/>
      <c r="AC3276"/>
      <c r="AD3276"/>
      <c r="AE3276"/>
    </row>
    <row r="3277" spans="28:31" x14ac:dyDescent="0.25">
      <c r="AB3277"/>
      <c r="AC3277"/>
      <c r="AD3277"/>
      <c r="AE3277"/>
    </row>
    <row r="3278" spans="28:31" x14ac:dyDescent="0.25">
      <c r="AB3278"/>
      <c r="AC3278"/>
      <c r="AD3278"/>
      <c r="AE3278"/>
    </row>
    <row r="3279" spans="28:31" x14ac:dyDescent="0.25">
      <c r="AB3279"/>
      <c r="AC3279"/>
      <c r="AD3279"/>
      <c r="AE3279"/>
    </row>
    <row r="3280" spans="28:31" x14ac:dyDescent="0.25">
      <c r="AB3280"/>
      <c r="AC3280"/>
      <c r="AD3280"/>
      <c r="AE3280"/>
    </row>
    <row r="3281" spans="28:31" x14ac:dyDescent="0.25">
      <c r="AB3281"/>
      <c r="AC3281"/>
      <c r="AD3281"/>
      <c r="AE3281"/>
    </row>
    <row r="3282" spans="28:31" x14ac:dyDescent="0.25">
      <c r="AB3282"/>
      <c r="AC3282"/>
      <c r="AD3282"/>
      <c r="AE3282"/>
    </row>
    <row r="3283" spans="28:31" x14ac:dyDescent="0.25">
      <c r="AB3283"/>
      <c r="AC3283"/>
      <c r="AD3283"/>
      <c r="AE3283"/>
    </row>
    <row r="3284" spans="28:31" x14ac:dyDescent="0.25">
      <c r="AB3284"/>
      <c r="AC3284"/>
      <c r="AD3284"/>
      <c r="AE3284"/>
    </row>
    <row r="3285" spans="28:31" x14ac:dyDescent="0.25">
      <c r="AB3285"/>
      <c r="AC3285"/>
      <c r="AD3285"/>
      <c r="AE3285"/>
    </row>
    <row r="3286" spans="28:31" x14ac:dyDescent="0.25">
      <c r="AB3286"/>
      <c r="AC3286"/>
      <c r="AD3286"/>
      <c r="AE3286"/>
    </row>
    <row r="3287" spans="28:31" x14ac:dyDescent="0.25">
      <c r="AB3287"/>
      <c r="AC3287"/>
      <c r="AD3287"/>
      <c r="AE3287"/>
    </row>
    <row r="3288" spans="28:31" x14ac:dyDescent="0.25">
      <c r="AB3288"/>
      <c r="AC3288"/>
      <c r="AD3288"/>
      <c r="AE3288"/>
    </row>
    <row r="3289" spans="28:31" x14ac:dyDescent="0.25">
      <c r="AB3289"/>
      <c r="AC3289"/>
      <c r="AD3289"/>
      <c r="AE3289"/>
    </row>
    <row r="3290" spans="28:31" x14ac:dyDescent="0.25">
      <c r="AB3290"/>
      <c r="AC3290"/>
      <c r="AD3290"/>
      <c r="AE3290"/>
    </row>
    <row r="3291" spans="28:31" x14ac:dyDescent="0.25">
      <c r="AB3291"/>
      <c r="AC3291"/>
      <c r="AD3291"/>
      <c r="AE3291"/>
    </row>
    <row r="3292" spans="28:31" x14ac:dyDescent="0.25">
      <c r="AB3292"/>
      <c r="AC3292"/>
      <c r="AD3292"/>
      <c r="AE3292"/>
    </row>
    <row r="3293" spans="28:31" x14ac:dyDescent="0.25">
      <c r="AB3293"/>
      <c r="AC3293"/>
      <c r="AD3293"/>
      <c r="AE3293"/>
    </row>
    <row r="3294" spans="28:31" x14ac:dyDescent="0.25">
      <c r="AB3294"/>
      <c r="AC3294"/>
      <c r="AD3294"/>
      <c r="AE3294"/>
    </row>
    <row r="3295" spans="28:31" x14ac:dyDescent="0.25">
      <c r="AB3295"/>
      <c r="AC3295"/>
      <c r="AD3295"/>
      <c r="AE3295"/>
    </row>
    <row r="3296" spans="28:31" x14ac:dyDescent="0.25">
      <c r="AB3296"/>
      <c r="AC3296"/>
      <c r="AD3296"/>
      <c r="AE3296"/>
    </row>
    <row r="3297" spans="28:31" x14ac:dyDescent="0.25">
      <c r="AB3297"/>
      <c r="AC3297"/>
      <c r="AD3297"/>
      <c r="AE3297"/>
    </row>
    <row r="3298" spans="28:31" x14ac:dyDescent="0.25">
      <c r="AB3298"/>
      <c r="AC3298"/>
      <c r="AD3298"/>
      <c r="AE3298"/>
    </row>
    <row r="3299" spans="28:31" x14ac:dyDescent="0.25">
      <c r="AB3299"/>
      <c r="AC3299"/>
      <c r="AD3299"/>
      <c r="AE3299"/>
    </row>
    <row r="3300" spans="28:31" x14ac:dyDescent="0.25">
      <c r="AB3300"/>
      <c r="AC3300"/>
      <c r="AD3300"/>
      <c r="AE3300"/>
    </row>
    <row r="3301" spans="28:31" x14ac:dyDescent="0.25">
      <c r="AB3301"/>
      <c r="AC3301"/>
      <c r="AD3301"/>
      <c r="AE3301"/>
    </row>
    <row r="3302" spans="28:31" x14ac:dyDescent="0.25">
      <c r="AB3302"/>
      <c r="AC3302"/>
      <c r="AD3302"/>
      <c r="AE3302"/>
    </row>
    <row r="3303" spans="28:31" x14ac:dyDescent="0.25">
      <c r="AB3303"/>
      <c r="AC3303"/>
      <c r="AD3303"/>
      <c r="AE3303"/>
    </row>
    <row r="3304" spans="28:31" x14ac:dyDescent="0.25">
      <c r="AB3304"/>
      <c r="AC3304"/>
      <c r="AD3304"/>
      <c r="AE3304"/>
    </row>
    <row r="3305" spans="28:31" x14ac:dyDescent="0.25">
      <c r="AB3305"/>
      <c r="AC3305"/>
      <c r="AD3305"/>
      <c r="AE3305"/>
    </row>
    <row r="3306" spans="28:31" x14ac:dyDescent="0.25">
      <c r="AB3306"/>
      <c r="AC3306"/>
      <c r="AD3306"/>
      <c r="AE3306"/>
    </row>
    <row r="3307" spans="28:31" x14ac:dyDescent="0.25">
      <c r="AB3307"/>
      <c r="AC3307"/>
      <c r="AD3307"/>
      <c r="AE3307"/>
    </row>
    <row r="3308" spans="28:31" x14ac:dyDescent="0.25">
      <c r="AB3308"/>
      <c r="AC3308"/>
      <c r="AD3308"/>
      <c r="AE3308"/>
    </row>
    <row r="3309" spans="28:31" x14ac:dyDescent="0.25">
      <c r="AB3309"/>
      <c r="AC3309"/>
      <c r="AD3309"/>
      <c r="AE3309"/>
    </row>
    <row r="3310" spans="28:31" x14ac:dyDescent="0.25">
      <c r="AB3310"/>
      <c r="AC3310"/>
      <c r="AD3310"/>
      <c r="AE3310"/>
    </row>
    <row r="3311" spans="28:31" x14ac:dyDescent="0.25">
      <c r="AB3311"/>
      <c r="AC3311"/>
      <c r="AD3311"/>
      <c r="AE3311"/>
    </row>
    <row r="3312" spans="28:31" x14ac:dyDescent="0.25">
      <c r="AB3312"/>
      <c r="AC3312"/>
      <c r="AD3312"/>
      <c r="AE3312"/>
    </row>
    <row r="3313" spans="28:31" x14ac:dyDescent="0.25">
      <c r="AB3313"/>
      <c r="AC3313"/>
      <c r="AD3313"/>
      <c r="AE3313"/>
    </row>
    <row r="3314" spans="28:31" x14ac:dyDescent="0.25">
      <c r="AB3314"/>
      <c r="AC3314"/>
      <c r="AD3314"/>
      <c r="AE3314"/>
    </row>
    <row r="3315" spans="28:31" x14ac:dyDescent="0.25">
      <c r="AB3315"/>
      <c r="AC3315"/>
      <c r="AD3315"/>
      <c r="AE3315"/>
    </row>
    <row r="3316" spans="28:31" x14ac:dyDescent="0.25">
      <c r="AB3316"/>
      <c r="AC3316"/>
      <c r="AD3316"/>
      <c r="AE3316"/>
    </row>
    <row r="3317" spans="28:31" x14ac:dyDescent="0.25">
      <c r="AB3317"/>
      <c r="AC3317"/>
      <c r="AD3317"/>
      <c r="AE3317"/>
    </row>
    <row r="3318" spans="28:31" x14ac:dyDescent="0.25">
      <c r="AB3318"/>
      <c r="AC3318"/>
      <c r="AD3318"/>
      <c r="AE3318"/>
    </row>
    <row r="3319" spans="28:31" x14ac:dyDescent="0.25">
      <c r="AB3319"/>
      <c r="AC3319"/>
      <c r="AD3319"/>
      <c r="AE3319"/>
    </row>
    <row r="3320" spans="28:31" x14ac:dyDescent="0.25">
      <c r="AB3320"/>
      <c r="AC3320"/>
      <c r="AD3320"/>
      <c r="AE3320"/>
    </row>
    <row r="3321" spans="28:31" x14ac:dyDescent="0.25">
      <c r="AB3321"/>
      <c r="AC3321"/>
      <c r="AD3321"/>
      <c r="AE3321"/>
    </row>
    <row r="3322" spans="28:31" x14ac:dyDescent="0.25">
      <c r="AB3322"/>
      <c r="AC3322"/>
      <c r="AD3322"/>
      <c r="AE3322"/>
    </row>
    <row r="3323" spans="28:31" x14ac:dyDescent="0.25">
      <c r="AB3323"/>
      <c r="AC3323"/>
      <c r="AD3323"/>
      <c r="AE3323"/>
    </row>
    <row r="3324" spans="28:31" x14ac:dyDescent="0.25">
      <c r="AB3324"/>
      <c r="AC3324"/>
      <c r="AD3324"/>
      <c r="AE3324"/>
    </row>
    <row r="3325" spans="28:31" x14ac:dyDescent="0.25">
      <c r="AB3325"/>
      <c r="AC3325"/>
      <c r="AD3325"/>
      <c r="AE3325"/>
    </row>
    <row r="3326" spans="28:31" x14ac:dyDescent="0.25">
      <c r="AB3326"/>
      <c r="AC3326"/>
      <c r="AD3326"/>
      <c r="AE3326"/>
    </row>
    <row r="3327" spans="28:31" x14ac:dyDescent="0.25">
      <c r="AB3327"/>
      <c r="AC3327"/>
      <c r="AD3327"/>
      <c r="AE3327"/>
    </row>
    <row r="3328" spans="28:31" x14ac:dyDescent="0.25">
      <c r="AB3328"/>
      <c r="AC3328"/>
      <c r="AD3328"/>
      <c r="AE3328"/>
    </row>
    <row r="3329" spans="28:31" x14ac:dyDescent="0.25">
      <c r="AB3329"/>
      <c r="AC3329"/>
      <c r="AD3329"/>
      <c r="AE3329"/>
    </row>
    <row r="3330" spans="28:31" x14ac:dyDescent="0.25">
      <c r="AB3330"/>
      <c r="AC3330"/>
      <c r="AD3330"/>
      <c r="AE3330"/>
    </row>
    <row r="3331" spans="28:31" x14ac:dyDescent="0.25">
      <c r="AB3331"/>
      <c r="AC3331"/>
      <c r="AD3331"/>
      <c r="AE3331"/>
    </row>
    <row r="3332" spans="28:31" x14ac:dyDescent="0.25">
      <c r="AB3332"/>
      <c r="AC3332"/>
      <c r="AD3332"/>
      <c r="AE3332"/>
    </row>
    <row r="3333" spans="28:31" x14ac:dyDescent="0.25">
      <c r="AB3333"/>
      <c r="AC3333"/>
      <c r="AD3333"/>
      <c r="AE3333"/>
    </row>
    <row r="3334" spans="28:31" x14ac:dyDescent="0.25">
      <c r="AB3334"/>
      <c r="AC3334"/>
      <c r="AD3334"/>
      <c r="AE3334"/>
    </row>
    <row r="3335" spans="28:31" x14ac:dyDescent="0.25">
      <c r="AB3335"/>
      <c r="AC3335"/>
      <c r="AD3335"/>
      <c r="AE3335"/>
    </row>
    <row r="3336" spans="28:31" x14ac:dyDescent="0.25">
      <c r="AB3336"/>
      <c r="AC3336"/>
      <c r="AD3336"/>
      <c r="AE3336"/>
    </row>
    <row r="3337" spans="28:31" x14ac:dyDescent="0.25">
      <c r="AB3337"/>
      <c r="AC3337"/>
      <c r="AD3337"/>
      <c r="AE3337"/>
    </row>
    <row r="3338" spans="28:31" x14ac:dyDescent="0.25">
      <c r="AB3338"/>
      <c r="AC3338"/>
      <c r="AD3338"/>
      <c r="AE3338"/>
    </row>
    <row r="3339" spans="28:31" x14ac:dyDescent="0.25">
      <c r="AB3339"/>
      <c r="AC3339"/>
      <c r="AD3339"/>
      <c r="AE3339"/>
    </row>
    <row r="3340" spans="28:31" x14ac:dyDescent="0.25">
      <c r="AB3340"/>
      <c r="AC3340"/>
      <c r="AD3340"/>
      <c r="AE3340"/>
    </row>
    <row r="3341" spans="28:31" x14ac:dyDescent="0.25">
      <c r="AB3341"/>
      <c r="AC3341"/>
      <c r="AD3341"/>
      <c r="AE3341"/>
    </row>
    <row r="3342" spans="28:31" x14ac:dyDescent="0.25">
      <c r="AB3342"/>
      <c r="AC3342"/>
      <c r="AD3342"/>
      <c r="AE3342"/>
    </row>
    <row r="3343" spans="28:31" x14ac:dyDescent="0.25">
      <c r="AB3343"/>
      <c r="AC3343"/>
      <c r="AD3343"/>
      <c r="AE3343"/>
    </row>
    <row r="3344" spans="28:31" x14ac:dyDescent="0.25">
      <c r="AB3344"/>
      <c r="AC3344"/>
      <c r="AD3344"/>
      <c r="AE3344"/>
    </row>
    <row r="3345" spans="28:31" x14ac:dyDescent="0.25">
      <c r="AB3345"/>
      <c r="AC3345"/>
      <c r="AD3345"/>
      <c r="AE3345"/>
    </row>
    <row r="3346" spans="28:31" x14ac:dyDescent="0.25">
      <c r="AB3346"/>
      <c r="AC3346"/>
      <c r="AD3346"/>
      <c r="AE3346"/>
    </row>
    <row r="3347" spans="28:31" x14ac:dyDescent="0.25">
      <c r="AB3347"/>
      <c r="AC3347"/>
      <c r="AD3347"/>
      <c r="AE3347"/>
    </row>
    <row r="3348" spans="28:31" x14ac:dyDescent="0.25">
      <c r="AB3348"/>
      <c r="AC3348"/>
      <c r="AD3348"/>
      <c r="AE3348"/>
    </row>
    <row r="3349" spans="28:31" x14ac:dyDescent="0.25">
      <c r="AB3349"/>
      <c r="AC3349"/>
      <c r="AD3349"/>
      <c r="AE3349"/>
    </row>
    <row r="3350" spans="28:31" x14ac:dyDescent="0.25">
      <c r="AB3350"/>
      <c r="AC3350"/>
      <c r="AD3350"/>
      <c r="AE3350"/>
    </row>
    <row r="3351" spans="28:31" x14ac:dyDescent="0.25">
      <c r="AB3351"/>
      <c r="AC3351"/>
      <c r="AD3351"/>
      <c r="AE3351"/>
    </row>
    <row r="3352" spans="28:31" x14ac:dyDescent="0.25">
      <c r="AB3352"/>
      <c r="AC3352"/>
      <c r="AD3352"/>
      <c r="AE3352"/>
    </row>
    <row r="3353" spans="28:31" x14ac:dyDescent="0.25">
      <c r="AB3353"/>
      <c r="AC3353"/>
      <c r="AD3353"/>
      <c r="AE3353"/>
    </row>
    <row r="3354" spans="28:31" x14ac:dyDescent="0.25">
      <c r="AB3354"/>
      <c r="AC3354"/>
      <c r="AD3354"/>
      <c r="AE3354"/>
    </row>
    <row r="3355" spans="28:31" x14ac:dyDescent="0.25">
      <c r="AB3355"/>
      <c r="AC3355"/>
      <c r="AD3355"/>
      <c r="AE3355"/>
    </row>
    <row r="3356" spans="28:31" x14ac:dyDescent="0.25">
      <c r="AB3356"/>
      <c r="AC3356"/>
      <c r="AD3356"/>
      <c r="AE3356"/>
    </row>
    <row r="3357" spans="28:31" x14ac:dyDescent="0.25">
      <c r="AB3357"/>
      <c r="AC3357"/>
      <c r="AD3357"/>
      <c r="AE3357"/>
    </row>
    <row r="3358" spans="28:31" x14ac:dyDescent="0.25">
      <c r="AB3358"/>
      <c r="AC3358"/>
      <c r="AD3358"/>
      <c r="AE3358"/>
    </row>
    <row r="3359" spans="28:31" x14ac:dyDescent="0.25">
      <c r="AB3359"/>
      <c r="AC3359"/>
      <c r="AD3359"/>
      <c r="AE3359"/>
    </row>
    <row r="3360" spans="28:31" x14ac:dyDescent="0.25">
      <c r="AB3360"/>
      <c r="AC3360"/>
      <c r="AD3360"/>
      <c r="AE3360"/>
    </row>
    <row r="3361" spans="28:31" x14ac:dyDescent="0.25">
      <c r="AB3361"/>
      <c r="AC3361"/>
      <c r="AD3361"/>
      <c r="AE3361"/>
    </row>
    <row r="3362" spans="28:31" x14ac:dyDescent="0.25">
      <c r="AB3362"/>
      <c r="AC3362"/>
      <c r="AD3362"/>
      <c r="AE3362"/>
    </row>
    <row r="3363" spans="28:31" x14ac:dyDescent="0.25">
      <c r="AB3363"/>
      <c r="AC3363"/>
      <c r="AD3363"/>
      <c r="AE3363"/>
    </row>
    <row r="3364" spans="28:31" x14ac:dyDescent="0.25">
      <c r="AB3364"/>
      <c r="AC3364"/>
      <c r="AD3364"/>
      <c r="AE3364"/>
    </row>
    <row r="3365" spans="28:31" x14ac:dyDescent="0.25">
      <c r="AB3365"/>
      <c r="AC3365"/>
      <c r="AD3365"/>
      <c r="AE3365"/>
    </row>
    <row r="3366" spans="28:31" x14ac:dyDescent="0.25">
      <c r="AB3366"/>
      <c r="AC3366"/>
      <c r="AD3366"/>
      <c r="AE3366"/>
    </row>
    <row r="3367" spans="28:31" x14ac:dyDescent="0.25">
      <c r="AB3367"/>
      <c r="AC3367"/>
      <c r="AD3367"/>
      <c r="AE3367"/>
    </row>
    <row r="3368" spans="28:31" x14ac:dyDescent="0.25">
      <c r="AB3368"/>
      <c r="AC3368"/>
      <c r="AD3368"/>
      <c r="AE3368"/>
    </row>
    <row r="3369" spans="28:31" x14ac:dyDescent="0.25">
      <c r="AB3369"/>
      <c r="AC3369"/>
      <c r="AD3369"/>
      <c r="AE3369"/>
    </row>
    <row r="3370" spans="28:31" x14ac:dyDescent="0.25">
      <c r="AB3370"/>
      <c r="AC3370"/>
      <c r="AD3370"/>
      <c r="AE3370"/>
    </row>
    <row r="3371" spans="28:31" x14ac:dyDescent="0.25">
      <c r="AB3371"/>
      <c r="AC3371"/>
      <c r="AD3371"/>
      <c r="AE3371"/>
    </row>
    <row r="3372" spans="28:31" x14ac:dyDescent="0.25">
      <c r="AB3372"/>
      <c r="AC3372"/>
      <c r="AD3372"/>
      <c r="AE3372"/>
    </row>
    <row r="3373" spans="28:31" x14ac:dyDescent="0.25">
      <c r="AB3373"/>
      <c r="AC3373"/>
      <c r="AD3373"/>
      <c r="AE3373"/>
    </row>
    <row r="3374" spans="28:31" x14ac:dyDescent="0.25">
      <c r="AB3374"/>
      <c r="AC3374"/>
      <c r="AD3374"/>
      <c r="AE3374"/>
    </row>
    <row r="3375" spans="28:31" x14ac:dyDescent="0.25">
      <c r="AB3375"/>
      <c r="AC3375"/>
      <c r="AD3375"/>
      <c r="AE3375"/>
    </row>
    <row r="3376" spans="28:31" x14ac:dyDescent="0.25">
      <c r="AB3376"/>
      <c r="AC3376"/>
      <c r="AD3376"/>
      <c r="AE3376"/>
    </row>
    <row r="3377" spans="28:31" x14ac:dyDescent="0.25">
      <c r="AB3377"/>
      <c r="AC3377"/>
      <c r="AD3377"/>
      <c r="AE3377"/>
    </row>
    <row r="3378" spans="28:31" x14ac:dyDescent="0.25">
      <c r="AB3378"/>
      <c r="AC3378"/>
      <c r="AD3378"/>
      <c r="AE3378"/>
    </row>
    <row r="3379" spans="28:31" x14ac:dyDescent="0.25">
      <c r="AB3379"/>
      <c r="AC3379"/>
      <c r="AD3379"/>
      <c r="AE3379"/>
    </row>
    <row r="3380" spans="28:31" x14ac:dyDescent="0.25">
      <c r="AB3380"/>
      <c r="AC3380"/>
      <c r="AD3380"/>
      <c r="AE3380"/>
    </row>
    <row r="3381" spans="28:31" x14ac:dyDescent="0.25">
      <c r="AB3381"/>
      <c r="AC3381"/>
      <c r="AD3381"/>
      <c r="AE3381"/>
    </row>
    <row r="3382" spans="28:31" x14ac:dyDescent="0.25">
      <c r="AB3382"/>
      <c r="AC3382"/>
      <c r="AD3382"/>
      <c r="AE3382"/>
    </row>
    <row r="3383" spans="28:31" x14ac:dyDescent="0.25">
      <c r="AB3383"/>
      <c r="AC3383"/>
      <c r="AD3383"/>
      <c r="AE3383"/>
    </row>
    <row r="3384" spans="28:31" x14ac:dyDescent="0.25">
      <c r="AB3384"/>
      <c r="AC3384"/>
      <c r="AD3384"/>
      <c r="AE3384"/>
    </row>
    <row r="3385" spans="28:31" x14ac:dyDescent="0.25">
      <c r="AB3385"/>
      <c r="AC3385"/>
      <c r="AD3385"/>
      <c r="AE3385"/>
    </row>
    <row r="3386" spans="28:31" x14ac:dyDescent="0.25">
      <c r="AB3386"/>
      <c r="AC3386"/>
      <c r="AD3386"/>
      <c r="AE3386"/>
    </row>
    <row r="3387" spans="28:31" x14ac:dyDescent="0.25">
      <c r="AB3387"/>
      <c r="AC3387"/>
      <c r="AD3387"/>
      <c r="AE3387"/>
    </row>
    <row r="3388" spans="28:31" x14ac:dyDescent="0.25">
      <c r="AB3388"/>
      <c r="AC3388"/>
      <c r="AD3388"/>
      <c r="AE3388"/>
    </row>
    <row r="3389" spans="28:31" x14ac:dyDescent="0.25">
      <c r="AB3389"/>
      <c r="AC3389"/>
      <c r="AD3389"/>
      <c r="AE3389"/>
    </row>
    <row r="3390" spans="28:31" x14ac:dyDescent="0.25">
      <c r="AB3390"/>
      <c r="AC3390"/>
      <c r="AD3390"/>
      <c r="AE3390"/>
    </row>
    <row r="3391" spans="28:31" x14ac:dyDescent="0.25">
      <c r="AB3391"/>
      <c r="AC3391"/>
      <c r="AD3391"/>
      <c r="AE3391"/>
    </row>
    <row r="3392" spans="28:31" x14ac:dyDescent="0.25">
      <c r="AB3392"/>
      <c r="AC3392"/>
      <c r="AD3392"/>
      <c r="AE3392"/>
    </row>
    <row r="3393" spans="28:31" x14ac:dyDescent="0.25">
      <c r="AB3393"/>
      <c r="AC3393"/>
      <c r="AD3393"/>
      <c r="AE3393"/>
    </row>
    <row r="3394" spans="28:31" x14ac:dyDescent="0.25">
      <c r="AB3394"/>
      <c r="AC3394"/>
      <c r="AD3394"/>
      <c r="AE3394"/>
    </row>
    <row r="3395" spans="28:31" x14ac:dyDescent="0.25">
      <c r="AB3395"/>
      <c r="AC3395"/>
      <c r="AD3395"/>
      <c r="AE3395"/>
    </row>
    <row r="3396" spans="28:31" x14ac:dyDescent="0.25">
      <c r="AB3396"/>
      <c r="AC3396"/>
      <c r="AD3396"/>
      <c r="AE3396"/>
    </row>
    <row r="3397" spans="28:31" x14ac:dyDescent="0.25">
      <c r="AB3397"/>
      <c r="AC3397"/>
      <c r="AD3397"/>
      <c r="AE3397"/>
    </row>
    <row r="3398" spans="28:31" x14ac:dyDescent="0.25">
      <c r="AB3398"/>
      <c r="AC3398"/>
      <c r="AD3398"/>
      <c r="AE3398"/>
    </row>
    <row r="3399" spans="28:31" x14ac:dyDescent="0.25">
      <c r="AB3399"/>
      <c r="AC3399"/>
      <c r="AD3399"/>
      <c r="AE3399"/>
    </row>
    <row r="3400" spans="28:31" x14ac:dyDescent="0.25">
      <c r="AB3400"/>
      <c r="AC3400"/>
      <c r="AD3400"/>
      <c r="AE3400"/>
    </row>
    <row r="3401" spans="28:31" x14ac:dyDescent="0.25">
      <c r="AB3401"/>
      <c r="AC3401"/>
      <c r="AD3401"/>
      <c r="AE3401"/>
    </row>
    <row r="3402" spans="28:31" x14ac:dyDescent="0.25">
      <c r="AB3402"/>
      <c r="AC3402"/>
      <c r="AD3402"/>
      <c r="AE3402"/>
    </row>
    <row r="3403" spans="28:31" x14ac:dyDescent="0.25">
      <c r="AB3403"/>
      <c r="AC3403"/>
      <c r="AD3403"/>
      <c r="AE3403"/>
    </row>
    <row r="3404" spans="28:31" x14ac:dyDescent="0.25">
      <c r="AB3404"/>
      <c r="AC3404"/>
      <c r="AD3404"/>
      <c r="AE3404"/>
    </row>
    <row r="3405" spans="28:31" x14ac:dyDescent="0.25">
      <c r="AB3405"/>
      <c r="AC3405"/>
      <c r="AD3405"/>
      <c r="AE3405"/>
    </row>
    <row r="3406" spans="28:31" x14ac:dyDescent="0.25">
      <c r="AB3406"/>
      <c r="AC3406"/>
      <c r="AD3406"/>
      <c r="AE3406"/>
    </row>
    <row r="3407" spans="28:31" x14ac:dyDescent="0.25">
      <c r="AB3407"/>
      <c r="AC3407"/>
      <c r="AD3407"/>
      <c r="AE3407"/>
    </row>
    <row r="3408" spans="28:31" x14ac:dyDescent="0.25">
      <c r="AB3408"/>
      <c r="AC3408"/>
      <c r="AD3408"/>
      <c r="AE3408"/>
    </row>
    <row r="3409" spans="28:31" x14ac:dyDescent="0.25">
      <c r="AB3409"/>
      <c r="AC3409"/>
      <c r="AD3409"/>
      <c r="AE3409"/>
    </row>
    <row r="3410" spans="28:31" x14ac:dyDescent="0.25">
      <c r="AB3410"/>
      <c r="AC3410"/>
      <c r="AD3410"/>
      <c r="AE3410"/>
    </row>
    <row r="3411" spans="28:31" x14ac:dyDescent="0.25">
      <c r="AB3411"/>
      <c r="AC3411"/>
      <c r="AD3411"/>
      <c r="AE3411"/>
    </row>
    <row r="3412" spans="28:31" x14ac:dyDescent="0.25">
      <c r="AB3412"/>
      <c r="AC3412"/>
      <c r="AD3412"/>
      <c r="AE3412"/>
    </row>
    <row r="3413" spans="28:31" x14ac:dyDescent="0.25">
      <c r="AB3413"/>
      <c r="AC3413"/>
      <c r="AD3413"/>
      <c r="AE3413"/>
    </row>
    <row r="3414" spans="28:31" x14ac:dyDescent="0.25">
      <c r="AB3414"/>
      <c r="AC3414"/>
      <c r="AD3414"/>
      <c r="AE3414"/>
    </row>
    <row r="3415" spans="28:31" x14ac:dyDescent="0.25">
      <c r="AB3415"/>
      <c r="AC3415"/>
      <c r="AD3415"/>
      <c r="AE3415"/>
    </row>
    <row r="3416" spans="28:31" x14ac:dyDescent="0.25">
      <c r="AB3416"/>
      <c r="AC3416"/>
      <c r="AD3416"/>
      <c r="AE3416"/>
    </row>
    <row r="3417" spans="28:31" x14ac:dyDescent="0.25">
      <c r="AB3417"/>
      <c r="AC3417"/>
      <c r="AD3417"/>
      <c r="AE3417"/>
    </row>
    <row r="3418" spans="28:31" x14ac:dyDescent="0.25">
      <c r="AB3418"/>
      <c r="AC3418"/>
      <c r="AD3418"/>
      <c r="AE3418"/>
    </row>
    <row r="3419" spans="28:31" x14ac:dyDescent="0.25">
      <c r="AB3419"/>
      <c r="AC3419"/>
      <c r="AD3419"/>
      <c r="AE3419"/>
    </row>
    <row r="3420" spans="28:31" x14ac:dyDescent="0.25">
      <c r="AB3420"/>
      <c r="AC3420"/>
      <c r="AD3420"/>
      <c r="AE3420"/>
    </row>
    <row r="3421" spans="28:31" x14ac:dyDescent="0.25">
      <c r="AB3421"/>
      <c r="AC3421"/>
      <c r="AD3421"/>
      <c r="AE3421"/>
    </row>
    <row r="3422" spans="28:31" x14ac:dyDescent="0.25">
      <c r="AB3422"/>
      <c r="AC3422"/>
      <c r="AD3422"/>
      <c r="AE3422"/>
    </row>
    <row r="3423" spans="28:31" x14ac:dyDescent="0.25">
      <c r="AB3423"/>
      <c r="AC3423"/>
      <c r="AD3423"/>
      <c r="AE3423"/>
    </row>
    <row r="3424" spans="28:31" x14ac:dyDescent="0.25">
      <c r="AB3424"/>
      <c r="AC3424"/>
      <c r="AD3424"/>
      <c r="AE3424"/>
    </row>
    <row r="3425" spans="28:31" x14ac:dyDescent="0.25">
      <c r="AB3425"/>
      <c r="AC3425"/>
      <c r="AD3425"/>
      <c r="AE3425"/>
    </row>
    <row r="3426" spans="28:31" x14ac:dyDescent="0.25">
      <c r="AB3426"/>
      <c r="AC3426"/>
      <c r="AD3426"/>
      <c r="AE3426"/>
    </row>
    <row r="3427" spans="28:31" x14ac:dyDescent="0.25">
      <c r="AB3427"/>
      <c r="AC3427"/>
      <c r="AD3427"/>
      <c r="AE3427"/>
    </row>
    <row r="3428" spans="28:31" x14ac:dyDescent="0.25">
      <c r="AB3428"/>
      <c r="AC3428"/>
      <c r="AD3428"/>
      <c r="AE3428"/>
    </row>
    <row r="3429" spans="28:31" x14ac:dyDescent="0.25">
      <c r="AB3429"/>
      <c r="AC3429"/>
      <c r="AD3429"/>
      <c r="AE3429"/>
    </row>
    <row r="3430" spans="28:31" x14ac:dyDescent="0.25">
      <c r="AB3430"/>
      <c r="AC3430"/>
      <c r="AD3430"/>
      <c r="AE3430"/>
    </row>
    <row r="3431" spans="28:31" x14ac:dyDescent="0.25">
      <c r="AB3431"/>
      <c r="AC3431"/>
      <c r="AD3431"/>
      <c r="AE3431"/>
    </row>
    <row r="3432" spans="28:31" x14ac:dyDescent="0.25">
      <c r="AB3432"/>
      <c r="AC3432"/>
      <c r="AD3432"/>
      <c r="AE3432"/>
    </row>
    <row r="3433" spans="28:31" x14ac:dyDescent="0.25">
      <c r="AB3433"/>
      <c r="AC3433"/>
      <c r="AD3433"/>
      <c r="AE3433"/>
    </row>
    <row r="3434" spans="28:31" x14ac:dyDescent="0.25">
      <c r="AB3434"/>
      <c r="AC3434"/>
      <c r="AD3434"/>
      <c r="AE3434"/>
    </row>
    <row r="3435" spans="28:31" x14ac:dyDescent="0.25">
      <c r="AB3435"/>
      <c r="AC3435"/>
      <c r="AD3435"/>
      <c r="AE3435"/>
    </row>
    <row r="3436" spans="28:31" x14ac:dyDescent="0.25">
      <c r="AB3436"/>
      <c r="AC3436"/>
      <c r="AD3436"/>
      <c r="AE3436"/>
    </row>
    <row r="3437" spans="28:31" x14ac:dyDescent="0.25">
      <c r="AB3437"/>
      <c r="AC3437"/>
      <c r="AD3437"/>
      <c r="AE3437"/>
    </row>
    <row r="3438" spans="28:31" x14ac:dyDescent="0.25">
      <c r="AB3438"/>
      <c r="AC3438"/>
      <c r="AD3438"/>
      <c r="AE3438"/>
    </row>
    <row r="3439" spans="28:31" x14ac:dyDescent="0.25">
      <c r="AB3439"/>
      <c r="AC3439"/>
      <c r="AD3439"/>
      <c r="AE3439"/>
    </row>
    <row r="3440" spans="28:31" x14ac:dyDescent="0.25">
      <c r="AB3440"/>
      <c r="AC3440"/>
      <c r="AD3440"/>
      <c r="AE3440"/>
    </row>
    <row r="3441" spans="28:31" x14ac:dyDescent="0.25">
      <c r="AB3441"/>
      <c r="AC3441"/>
      <c r="AD3441"/>
      <c r="AE3441"/>
    </row>
    <row r="3442" spans="28:31" x14ac:dyDescent="0.25">
      <c r="AB3442"/>
      <c r="AC3442"/>
      <c r="AD3442"/>
      <c r="AE3442"/>
    </row>
    <row r="3443" spans="28:31" x14ac:dyDescent="0.25">
      <c r="AB3443"/>
      <c r="AC3443"/>
      <c r="AD3443"/>
      <c r="AE3443"/>
    </row>
    <row r="3444" spans="28:31" x14ac:dyDescent="0.25">
      <c r="AB3444"/>
      <c r="AC3444"/>
      <c r="AD3444"/>
      <c r="AE3444"/>
    </row>
    <row r="3445" spans="28:31" x14ac:dyDescent="0.25">
      <c r="AB3445"/>
      <c r="AC3445"/>
      <c r="AD3445"/>
      <c r="AE3445"/>
    </row>
    <row r="3446" spans="28:31" x14ac:dyDescent="0.25">
      <c r="AB3446"/>
      <c r="AC3446"/>
      <c r="AD3446"/>
      <c r="AE3446"/>
    </row>
    <row r="3447" spans="28:31" x14ac:dyDescent="0.25">
      <c r="AB3447"/>
      <c r="AC3447"/>
      <c r="AD3447"/>
      <c r="AE3447"/>
    </row>
    <row r="3448" spans="28:31" x14ac:dyDescent="0.25">
      <c r="AB3448"/>
      <c r="AC3448"/>
      <c r="AD3448"/>
      <c r="AE3448"/>
    </row>
    <row r="3449" spans="28:31" x14ac:dyDescent="0.25">
      <c r="AB3449"/>
      <c r="AC3449"/>
      <c r="AD3449"/>
      <c r="AE3449"/>
    </row>
    <row r="3450" spans="28:31" x14ac:dyDescent="0.25">
      <c r="AB3450"/>
      <c r="AC3450"/>
      <c r="AD3450"/>
      <c r="AE3450"/>
    </row>
    <row r="3451" spans="28:31" x14ac:dyDescent="0.25">
      <c r="AB3451"/>
      <c r="AC3451"/>
      <c r="AD3451"/>
      <c r="AE3451"/>
    </row>
    <row r="3452" spans="28:31" x14ac:dyDescent="0.25">
      <c r="AB3452"/>
      <c r="AC3452"/>
      <c r="AD3452"/>
      <c r="AE3452"/>
    </row>
    <row r="3453" spans="28:31" x14ac:dyDescent="0.25">
      <c r="AB3453"/>
      <c r="AC3453"/>
      <c r="AD3453"/>
      <c r="AE3453"/>
    </row>
    <row r="3454" spans="28:31" x14ac:dyDescent="0.25">
      <c r="AB3454"/>
      <c r="AC3454"/>
      <c r="AD3454"/>
      <c r="AE3454"/>
    </row>
    <row r="3455" spans="28:31" x14ac:dyDescent="0.25">
      <c r="AB3455"/>
      <c r="AC3455"/>
      <c r="AD3455"/>
      <c r="AE3455"/>
    </row>
    <row r="3456" spans="28:31" x14ac:dyDescent="0.25">
      <c r="AB3456"/>
      <c r="AC3456"/>
      <c r="AD3456"/>
      <c r="AE3456"/>
    </row>
    <row r="3457" spans="28:31" x14ac:dyDescent="0.25">
      <c r="AB3457"/>
      <c r="AC3457"/>
      <c r="AD3457"/>
      <c r="AE3457"/>
    </row>
    <row r="3458" spans="28:31" x14ac:dyDescent="0.25">
      <c r="AB3458"/>
      <c r="AC3458"/>
      <c r="AD3458"/>
      <c r="AE3458"/>
    </row>
    <row r="3459" spans="28:31" x14ac:dyDescent="0.25">
      <c r="AB3459"/>
      <c r="AC3459"/>
      <c r="AD3459"/>
      <c r="AE3459"/>
    </row>
    <row r="3460" spans="28:31" x14ac:dyDescent="0.25">
      <c r="AB3460"/>
      <c r="AC3460"/>
      <c r="AD3460"/>
      <c r="AE3460"/>
    </row>
    <row r="3461" spans="28:31" x14ac:dyDescent="0.25">
      <c r="AB3461"/>
      <c r="AC3461"/>
      <c r="AD3461"/>
      <c r="AE3461"/>
    </row>
    <row r="3462" spans="28:31" x14ac:dyDescent="0.25">
      <c r="AB3462"/>
      <c r="AC3462"/>
      <c r="AD3462"/>
      <c r="AE3462"/>
    </row>
    <row r="3463" spans="28:31" x14ac:dyDescent="0.25">
      <c r="AB3463"/>
      <c r="AC3463"/>
      <c r="AD3463"/>
      <c r="AE3463"/>
    </row>
    <row r="3464" spans="28:31" x14ac:dyDescent="0.25">
      <c r="AB3464"/>
      <c r="AC3464"/>
      <c r="AD3464"/>
      <c r="AE3464"/>
    </row>
    <row r="3465" spans="28:31" x14ac:dyDescent="0.25">
      <c r="AB3465"/>
      <c r="AC3465"/>
      <c r="AD3465"/>
      <c r="AE3465"/>
    </row>
    <row r="3466" spans="28:31" x14ac:dyDescent="0.25">
      <c r="AB3466"/>
      <c r="AC3466"/>
      <c r="AD3466"/>
      <c r="AE3466"/>
    </row>
    <row r="3467" spans="28:31" x14ac:dyDescent="0.25">
      <c r="AB3467"/>
      <c r="AC3467"/>
      <c r="AD3467"/>
      <c r="AE3467"/>
    </row>
    <row r="3468" spans="28:31" x14ac:dyDescent="0.25">
      <c r="AB3468"/>
      <c r="AC3468"/>
      <c r="AD3468"/>
      <c r="AE3468"/>
    </row>
    <row r="3469" spans="28:31" x14ac:dyDescent="0.25">
      <c r="AB3469"/>
      <c r="AC3469"/>
      <c r="AD3469"/>
      <c r="AE3469"/>
    </row>
    <row r="3470" spans="28:31" x14ac:dyDescent="0.25">
      <c r="AB3470"/>
      <c r="AC3470"/>
      <c r="AD3470"/>
      <c r="AE3470"/>
    </row>
    <row r="3471" spans="28:31" x14ac:dyDescent="0.25">
      <c r="AB3471"/>
      <c r="AC3471"/>
      <c r="AD3471"/>
      <c r="AE3471"/>
    </row>
    <row r="3472" spans="28:31" x14ac:dyDescent="0.25">
      <c r="AB3472"/>
      <c r="AC3472"/>
      <c r="AD3472"/>
      <c r="AE3472"/>
    </row>
    <row r="3473" spans="28:31" x14ac:dyDescent="0.25">
      <c r="AB3473"/>
      <c r="AC3473"/>
      <c r="AD3473"/>
      <c r="AE3473"/>
    </row>
    <row r="3474" spans="28:31" x14ac:dyDescent="0.25">
      <c r="AB3474"/>
      <c r="AC3474"/>
      <c r="AD3474"/>
      <c r="AE3474"/>
    </row>
    <row r="3475" spans="28:31" x14ac:dyDescent="0.25">
      <c r="AB3475"/>
      <c r="AC3475"/>
      <c r="AD3475"/>
      <c r="AE3475"/>
    </row>
    <row r="3476" spans="28:31" x14ac:dyDescent="0.25">
      <c r="AB3476"/>
      <c r="AC3476"/>
      <c r="AD3476"/>
      <c r="AE3476"/>
    </row>
    <row r="3477" spans="28:31" x14ac:dyDescent="0.25">
      <c r="AB3477"/>
      <c r="AC3477"/>
      <c r="AD3477"/>
      <c r="AE3477"/>
    </row>
    <row r="3478" spans="28:31" x14ac:dyDescent="0.25">
      <c r="AB3478"/>
      <c r="AC3478"/>
      <c r="AD3478"/>
      <c r="AE3478"/>
    </row>
    <row r="3479" spans="28:31" x14ac:dyDescent="0.25">
      <c r="AB3479"/>
      <c r="AC3479"/>
      <c r="AD3479"/>
      <c r="AE3479"/>
    </row>
    <row r="3480" spans="28:31" x14ac:dyDescent="0.25">
      <c r="AB3480"/>
      <c r="AC3480"/>
      <c r="AD3480"/>
      <c r="AE3480"/>
    </row>
    <row r="3481" spans="28:31" x14ac:dyDescent="0.25">
      <c r="AB3481"/>
      <c r="AC3481"/>
      <c r="AD3481"/>
      <c r="AE3481"/>
    </row>
    <row r="3482" spans="28:31" x14ac:dyDescent="0.25">
      <c r="AB3482"/>
      <c r="AC3482"/>
      <c r="AD3482"/>
      <c r="AE3482"/>
    </row>
    <row r="3483" spans="28:31" x14ac:dyDescent="0.25">
      <c r="AB3483"/>
      <c r="AC3483"/>
      <c r="AD3483"/>
      <c r="AE3483"/>
    </row>
    <row r="3484" spans="28:31" x14ac:dyDescent="0.25">
      <c r="AB3484"/>
      <c r="AC3484"/>
      <c r="AD3484"/>
      <c r="AE3484"/>
    </row>
    <row r="3485" spans="28:31" x14ac:dyDescent="0.25">
      <c r="AB3485"/>
      <c r="AC3485"/>
      <c r="AD3485"/>
      <c r="AE3485"/>
    </row>
    <row r="3486" spans="28:31" x14ac:dyDescent="0.25">
      <c r="AB3486"/>
      <c r="AC3486"/>
      <c r="AD3486"/>
      <c r="AE3486"/>
    </row>
    <row r="3487" spans="28:31" x14ac:dyDescent="0.25">
      <c r="AB3487"/>
      <c r="AC3487"/>
      <c r="AD3487"/>
      <c r="AE3487"/>
    </row>
    <row r="3488" spans="28:31" x14ac:dyDescent="0.25">
      <c r="AB3488"/>
      <c r="AC3488"/>
      <c r="AD3488"/>
      <c r="AE3488"/>
    </row>
    <row r="3489" spans="28:31" x14ac:dyDescent="0.25">
      <c r="AB3489"/>
      <c r="AC3489"/>
      <c r="AD3489"/>
      <c r="AE3489"/>
    </row>
    <row r="3490" spans="28:31" x14ac:dyDescent="0.25">
      <c r="AB3490"/>
      <c r="AC3490"/>
      <c r="AD3490"/>
      <c r="AE3490"/>
    </row>
    <row r="3491" spans="28:31" x14ac:dyDescent="0.25">
      <c r="AB3491"/>
      <c r="AC3491"/>
      <c r="AD3491"/>
      <c r="AE3491"/>
    </row>
    <row r="3492" spans="28:31" x14ac:dyDescent="0.25">
      <c r="AB3492"/>
      <c r="AC3492"/>
      <c r="AD3492"/>
      <c r="AE3492"/>
    </row>
    <row r="3493" spans="28:31" x14ac:dyDescent="0.25">
      <c r="AB3493"/>
      <c r="AC3493"/>
      <c r="AD3493"/>
      <c r="AE3493"/>
    </row>
    <row r="3494" spans="28:31" x14ac:dyDescent="0.25">
      <c r="AB3494"/>
      <c r="AC3494"/>
      <c r="AD3494"/>
      <c r="AE3494"/>
    </row>
    <row r="3495" spans="28:31" x14ac:dyDescent="0.25">
      <c r="AB3495"/>
      <c r="AC3495"/>
      <c r="AD3495"/>
      <c r="AE3495"/>
    </row>
    <row r="3496" spans="28:31" x14ac:dyDescent="0.25">
      <c r="AB3496"/>
      <c r="AC3496"/>
      <c r="AD3496"/>
      <c r="AE3496"/>
    </row>
    <row r="3497" spans="28:31" x14ac:dyDescent="0.25">
      <c r="AB3497"/>
      <c r="AC3497"/>
      <c r="AD3497"/>
      <c r="AE3497"/>
    </row>
    <row r="3498" spans="28:31" x14ac:dyDescent="0.25">
      <c r="AB3498"/>
      <c r="AC3498"/>
      <c r="AD3498"/>
      <c r="AE3498"/>
    </row>
    <row r="3499" spans="28:31" x14ac:dyDescent="0.25">
      <c r="AB3499"/>
      <c r="AC3499"/>
      <c r="AD3499"/>
      <c r="AE3499"/>
    </row>
    <row r="3500" spans="28:31" x14ac:dyDescent="0.25">
      <c r="AB3500"/>
      <c r="AC3500"/>
      <c r="AD3500"/>
      <c r="AE3500"/>
    </row>
    <row r="3501" spans="28:31" x14ac:dyDescent="0.25">
      <c r="AB3501"/>
      <c r="AC3501"/>
      <c r="AD3501"/>
      <c r="AE3501"/>
    </row>
    <row r="3502" spans="28:31" x14ac:dyDescent="0.25">
      <c r="AB3502"/>
      <c r="AC3502"/>
      <c r="AD3502"/>
      <c r="AE3502"/>
    </row>
    <row r="3503" spans="28:31" x14ac:dyDescent="0.25">
      <c r="AB3503"/>
      <c r="AC3503"/>
      <c r="AD3503"/>
      <c r="AE3503"/>
    </row>
    <row r="3504" spans="28:31" x14ac:dyDescent="0.25">
      <c r="AB3504"/>
      <c r="AC3504"/>
      <c r="AD3504"/>
      <c r="AE3504"/>
    </row>
    <row r="3505" spans="28:31" x14ac:dyDescent="0.25">
      <c r="AB3505"/>
      <c r="AC3505"/>
      <c r="AD3505"/>
      <c r="AE3505"/>
    </row>
    <row r="3506" spans="28:31" x14ac:dyDescent="0.25">
      <c r="AB3506"/>
      <c r="AC3506"/>
      <c r="AD3506"/>
      <c r="AE3506"/>
    </row>
    <row r="3507" spans="28:31" x14ac:dyDescent="0.25">
      <c r="AB3507"/>
      <c r="AC3507"/>
      <c r="AD3507"/>
      <c r="AE3507"/>
    </row>
    <row r="3508" spans="28:31" x14ac:dyDescent="0.25">
      <c r="AB3508"/>
      <c r="AC3508"/>
      <c r="AD3508"/>
      <c r="AE3508"/>
    </row>
    <row r="3509" spans="28:31" x14ac:dyDescent="0.25">
      <c r="AB3509"/>
      <c r="AC3509"/>
      <c r="AD3509"/>
      <c r="AE3509"/>
    </row>
    <row r="3510" spans="28:31" x14ac:dyDescent="0.25">
      <c r="AB3510"/>
      <c r="AC3510"/>
      <c r="AD3510"/>
      <c r="AE3510"/>
    </row>
    <row r="3511" spans="28:31" x14ac:dyDescent="0.25">
      <c r="AB3511"/>
      <c r="AC3511"/>
      <c r="AD3511"/>
      <c r="AE3511"/>
    </row>
    <row r="3512" spans="28:31" x14ac:dyDescent="0.25">
      <c r="AB3512"/>
      <c r="AC3512"/>
      <c r="AD3512"/>
      <c r="AE3512"/>
    </row>
    <row r="3513" spans="28:31" x14ac:dyDescent="0.25">
      <c r="AB3513"/>
      <c r="AC3513"/>
      <c r="AD3513"/>
      <c r="AE3513"/>
    </row>
    <row r="3514" spans="28:31" x14ac:dyDescent="0.25">
      <c r="AB3514"/>
      <c r="AC3514"/>
      <c r="AD3514"/>
      <c r="AE3514"/>
    </row>
    <row r="3515" spans="28:31" x14ac:dyDescent="0.25">
      <c r="AB3515"/>
      <c r="AC3515"/>
      <c r="AD3515"/>
      <c r="AE3515"/>
    </row>
    <row r="3516" spans="28:31" x14ac:dyDescent="0.25">
      <c r="AB3516"/>
      <c r="AC3516"/>
      <c r="AD3516"/>
      <c r="AE3516"/>
    </row>
    <row r="3517" spans="28:31" x14ac:dyDescent="0.25">
      <c r="AB3517"/>
      <c r="AC3517"/>
      <c r="AD3517"/>
      <c r="AE3517"/>
    </row>
    <row r="3518" spans="28:31" x14ac:dyDescent="0.25">
      <c r="AB3518"/>
      <c r="AC3518"/>
      <c r="AD3518"/>
      <c r="AE3518"/>
    </row>
    <row r="3519" spans="28:31" x14ac:dyDescent="0.25">
      <c r="AB3519"/>
      <c r="AC3519"/>
      <c r="AD3519"/>
      <c r="AE3519"/>
    </row>
    <row r="3520" spans="28:31" x14ac:dyDescent="0.25">
      <c r="AB3520"/>
      <c r="AC3520"/>
      <c r="AD3520"/>
      <c r="AE3520"/>
    </row>
    <row r="3521" spans="28:31" x14ac:dyDescent="0.25">
      <c r="AB3521"/>
      <c r="AC3521"/>
      <c r="AD3521"/>
      <c r="AE3521"/>
    </row>
    <row r="3522" spans="28:31" x14ac:dyDescent="0.25">
      <c r="AB3522"/>
      <c r="AC3522"/>
      <c r="AD3522"/>
      <c r="AE3522"/>
    </row>
    <row r="3523" spans="28:31" x14ac:dyDescent="0.25">
      <c r="AB3523"/>
      <c r="AC3523"/>
      <c r="AD3523"/>
      <c r="AE3523"/>
    </row>
    <row r="3524" spans="28:31" x14ac:dyDescent="0.25">
      <c r="AB3524"/>
      <c r="AC3524"/>
      <c r="AD3524"/>
      <c r="AE3524"/>
    </row>
    <row r="3525" spans="28:31" x14ac:dyDescent="0.25">
      <c r="AB3525"/>
      <c r="AC3525"/>
      <c r="AD3525"/>
      <c r="AE3525"/>
    </row>
    <row r="3526" spans="28:31" x14ac:dyDescent="0.25">
      <c r="AB3526"/>
      <c r="AC3526"/>
      <c r="AD3526"/>
      <c r="AE3526"/>
    </row>
    <row r="3527" spans="28:31" x14ac:dyDescent="0.25">
      <c r="AB3527"/>
      <c r="AC3527"/>
      <c r="AD3527"/>
      <c r="AE3527"/>
    </row>
    <row r="3528" spans="28:31" x14ac:dyDescent="0.25">
      <c r="AB3528"/>
      <c r="AC3528"/>
      <c r="AD3528"/>
      <c r="AE3528"/>
    </row>
    <row r="3529" spans="28:31" x14ac:dyDescent="0.25">
      <c r="AB3529"/>
      <c r="AC3529"/>
      <c r="AD3529"/>
      <c r="AE3529"/>
    </row>
    <row r="3530" spans="28:31" x14ac:dyDescent="0.25">
      <c r="AB3530"/>
      <c r="AC3530"/>
      <c r="AD3530"/>
      <c r="AE3530"/>
    </row>
    <row r="3531" spans="28:31" x14ac:dyDescent="0.25">
      <c r="AB3531"/>
      <c r="AC3531"/>
      <c r="AD3531"/>
      <c r="AE3531"/>
    </row>
    <row r="3532" spans="28:31" x14ac:dyDescent="0.25">
      <c r="AB3532"/>
      <c r="AC3532"/>
      <c r="AD3532"/>
      <c r="AE3532"/>
    </row>
    <row r="3533" spans="28:31" x14ac:dyDescent="0.25">
      <c r="AB3533"/>
      <c r="AC3533"/>
      <c r="AD3533"/>
      <c r="AE3533"/>
    </row>
    <row r="3534" spans="28:31" x14ac:dyDescent="0.25">
      <c r="AB3534"/>
      <c r="AC3534"/>
      <c r="AD3534"/>
      <c r="AE3534"/>
    </row>
    <row r="3535" spans="28:31" x14ac:dyDescent="0.25">
      <c r="AB3535"/>
      <c r="AC3535"/>
      <c r="AD3535"/>
      <c r="AE3535"/>
    </row>
    <row r="3536" spans="28:31" x14ac:dyDescent="0.25">
      <c r="AB3536"/>
      <c r="AC3536"/>
      <c r="AD3536"/>
      <c r="AE3536"/>
    </row>
    <row r="3537" spans="28:31" x14ac:dyDescent="0.25">
      <c r="AB3537"/>
      <c r="AC3537"/>
      <c r="AD3537"/>
      <c r="AE3537"/>
    </row>
    <row r="3538" spans="28:31" x14ac:dyDescent="0.25">
      <c r="AB3538"/>
      <c r="AC3538"/>
      <c r="AD3538"/>
      <c r="AE3538"/>
    </row>
    <row r="3539" spans="28:31" x14ac:dyDescent="0.25">
      <c r="AB3539"/>
      <c r="AC3539"/>
      <c r="AD3539"/>
      <c r="AE3539"/>
    </row>
    <row r="3540" spans="28:31" x14ac:dyDescent="0.25">
      <c r="AB3540"/>
      <c r="AC3540"/>
      <c r="AD3540"/>
      <c r="AE3540"/>
    </row>
    <row r="3541" spans="28:31" x14ac:dyDescent="0.25">
      <c r="AB3541"/>
      <c r="AC3541"/>
      <c r="AD3541"/>
      <c r="AE3541"/>
    </row>
    <row r="3542" spans="28:31" x14ac:dyDescent="0.25">
      <c r="AB3542"/>
      <c r="AC3542"/>
      <c r="AD3542"/>
      <c r="AE3542"/>
    </row>
    <row r="3543" spans="28:31" x14ac:dyDescent="0.25">
      <c r="AB3543"/>
      <c r="AC3543"/>
      <c r="AD3543"/>
      <c r="AE3543"/>
    </row>
    <row r="3544" spans="28:31" x14ac:dyDescent="0.25">
      <c r="AB3544"/>
      <c r="AC3544"/>
      <c r="AD3544"/>
      <c r="AE3544"/>
    </row>
    <row r="3545" spans="28:31" x14ac:dyDescent="0.25">
      <c r="AB3545"/>
      <c r="AC3545"/>
      <c r="AD3545"/>
      <c r="AE3545"/>
    </row>
    <row r="3546" spans="28:31" x14ac:dyDescent="0.25">
      <c r="AB3546"/>
      <c r="AC3546"/>
      <c r="AD3546"/>
      <c r="AE3546"/>
    </row>
    <row r="3547" spans="28:31" x14ac:dyDescent="0.25">
      <c r="AB3547"/>
      <c r="AC3547"/>
      <c r="AD3547"/>
      <c r="AE3547"/>
    </row>
    <row r="3548" spans="28:31" x14ac:dyDescent="0.25">
      <c r="AB3548"/>
      <c r="AC3548"/>
      <c r="AD3548"/>
      <c r="AE3548"/>
    </row>
    <row r="3549" spans="28:31" x14ac:dyDescent="0.25">
      <c r="AB3549"/>
      <c r="AC3549"/>
      <c r="AD3549"/>
      <c r="AE3549"/>
    </row>
    <row r="3550" spans="28:31" x14ac:dyDescent="0.25">
      <c r="AB3550"/>
      <c r="AC3550"/>
      <c r="AD3550"/>
      <c r="AE3550"/>
    </row>
    <row r="3551" spans="28:31" x14ac:dyDescent="0.25">
      <c r="AB3551"/>
      <c r="AC3551"/>
      <c r="AD3551"/>
      <c r="AE3551"/>
    </row>
    <row r="3552" spans="28:31" x14ac:dyDescent="0.25">
      <c r="AB3552"/>
      <c r="AC3552"/>
      <c r="AD3552"/>
      <c r="AE3552"/>
    </row>
    <row r="3553" spans="28:31" x14ac:dyDescent="0.25">
      <c r="AB3553"/>
      <c r="AC3553"/>
      <c r="AD3553"/>
      <c r="AE3553"/>
    </row>
    <row r="3554" spans="28:31" x14ac:dyDescent="0.25">
      <c r="AB3554"/>
      <c r="AC3554"/>
      <c r="AD3554"/>
      <c r="AE3554"/>
    </row>
    <row r="3555" spans="28:31" x14ac:dyDescent="0.25">
      <c r="AB3555"/>
      <c r="AC3555"/>
      <c r="AD3555"/>
      <c r="AE3555"/>
    </row>
    <row r="3556" spans="28:31" x14ac:dyDescent="0.25">
      <c r="AB3556"/>
      <c r="AC3556"/>
      <c r="AD3556"/>
      <c r="AE3556"/>
    </row>
    <row r="3557" spans="28:31" x14ac:dyDescent="0.25">
      <c r="AB3557"/>
      <c r="AC3557"/>
      <c r="AD3557"/>
      <c r="AE3557"/>
    </row>
    <row r="3558" spans="28:31" x14ac:dyDescent="0.25">
      <c r="AB3558"/>
      <c r="AC3558"/>
      <c r="AD3558"/>
      <c r="AE3558"/>
    </row>
    <row r="3559" spans="28:31" x14ac:dyDescent="0.25">
      <c r="AB3559"/>
      <c r="AC3559"/>
      <c r="AD3559"/>
      <c r="AE3559"/>
    </row>
    <row r="3560" spans="28:31" x14ac:dyDescent="0.25">
      <c r="AB3560"/>
      <c r="AC3560"/>
      <c r="AD3560"/>
      <c r="AE3560"/>
    </row>
    <row r="3561" spans="28:31" x14ac:dyDescent="0.25">
      <c r="AB3561"/>
      <c r="AC3561"/>
      <c r="AD3561"/>
      <c r="AE3561"/>
    </row>
    <row r="3562" spans="28:31" x14ac:dyDescent="0.25">
      <c r="AB3562"/>
      <c r="AC3562"/>
      <c r="AD3562"/>
      <c r="AE3562"/>
    </row>
    <row r="3563" spans="28:31" x14ac:dyDescent="0.25">
      <c r="AB3563"/>
      <c r="AC3563"/>
      <c r="AD3563"/>
      <c r="AE3563"/>
    </row>
    <row r="3564" spans="28:31" x14ac:dyDescent="0.25">
      <c r="AB3564"/>
      <c r="AC3564"/>
      <c r="AD3564"/>
      <c r="AE3564"/>
    </row>
    <row r="3565" spans="28:31" x14ac:dyDescent="0.25">
      <c r="AB3565"/>
      <c r="AC3565"/>
      <c r="AD3565"/>
      <c r="AE3565"/>
    </row>
    <row r="3566" spans="28:31" x14ac:dyDescent="0.25">
      <c r="AB3566"/>
      <c r="AC3566"/>
      <c r="AD3566"/>
      <c r="AE3566"/>
    </row>
    <row r="3567" spans="28:31" x14ac:dyDescent="0.25">
      <c r="AB3567"/>
      <c r="AC3567"/>
      <c r="AD3567"/>
      <c r="AE3567"/>
    </row>
    <row r="3568" spans="28:31" x14ac:dyDescent="0.25">
      <c r="AB3568"/>
      <c r="AC3568"/>
      <c r="AD3568"/>
      <c r="AE3568"/>
    </row>
    <row r="3569" spans="28:31" x14ac:dyDescent="0.25">
      <c r="AB3569"/>
      <c r="AC3569"/>
      <c r="AD3569"/>
      <c r="AE3569"/>
    </row>
    <row r="3570" spans="28:31" x14ac:dyDescent="0.25">
      <c r="AB3570"/>
      <c r="AC3570"/>
      <c r="AD3570"/>
      <c r="AE3570"/>
    </row>
    <row r="3571" spans="28:31" x14ac:dyDescent="0.25">
      <c r="AB3571"/>
      <c r="AC3571"/>
      <c r="AD3571"/>
      <c r="AE3571"/>
    </row>
    <row r="3572" spans="28:31" x14ac:dyDescent="0.25">
      <c r="AB3572"/>
      <c r="AC3572"/>
      <c r="AD3572"/>
      <c r="AE3572"/>
    </row>
    <row r="3573" spans="28:31" x14ac:dyDescent="0.25">
      <c r="AB3573"/>
      <c r="AC3573"/>
      <c r="AD3573"/>
      <c r="AE3573"/>
    </row>
    <row r="3574" spans="28:31" x14ac:dyDescent="0.25">
      <c r="AB3574"/>
      <c r="AC3574"/>
      <c r="AD3574"/>
      <c r="AE3574"/>
    </row>
    <row r="3575" spans="28:31" x14ac:dyDescent="0.25">
      <c r="AB3575"/>
      <c r="AC3575"/>
      <c r="AD3575"/>
      <c r="AE3575"/>
    </row>
    <row r="3576" spans="28:31" x14ac:dyDescent="0.25">
      <c r="AB3576"/>
      <c r="AC3576"/>
      <c r="AD3576"/>
      <c r="AE3576"/>
    </row>
    <row r="3577" spans="28:31" x14ac:dyDescent="0.25">
      <c r="AB3577"/>
      <c r="AC3577"/>
      <c r="AD3577"/>
      <c r="AE3577"/>
    </row>
    <row r="3578" spans="28:31" x14ac:dyDescent="0.25">
      <c r="AB3578"/>
      <c r="AC3578"/>
      <c r="AD3578"/>
      <c r="AE3578"/>
    </row>
    <row r="3579" spans="28:31" x14ac:dyDescent="0.25">
      <c r="AB3579"/>
      <c r="AC3579"/>
      <c r="AD3579"/>
      <c r="AE3579"/>
    </row>
    <row r="3580" spans="28:31" x14ac:dyDescent="0.25">
      <c r="AB3580"/>
      <c r="AC3580"/>
      <c r="AD3580"/>
      <c r="AE3580"/>
    </row>
    <row r="3581" spans="28:31" x14ac:dyDescent="0.25">
      <c r="AB3581"/>
      <c r="AC3581"/>
      <c r="AD3581"/>
      <c r="AE3581"/>
    </row>
    <row r="3582" spans="28:31" x14ac:dyDescent="0.25">
      <c r="AB3582"/>
      <c r="AC3582"/>
      <c r="AD3582"/>
      <c r="AE3582"/>
    </row>
    <row r="3583" spans="28:31" x14ac:dyDescent="0.25">
      <c r="AB3583"/>
      <c r="AC3583"/>
      <c r="AD3583"/>
      <c r="AE3583"/>
    </row>
    <row r="3584" spans="28:31" x14ac:dyDescent="0.25">
      <c r="AB3584"/>
      <c r="AC3584"/>
      <c r="AD3584"/>
      <c r="AE3584"/>
    </row>
    <row r="3585" spans="28:31" x14ac:dyDescent="0.25">
      <c r="AB3585"/>
      <c r="AC3585"/>
      <c r="AD3585"/>
      <c r="AE3585"/>
    </row>
    <row r="3586" spans="28:31" x14ac:dyDescent="0.25">
      <c r="AB3586"/>
      <c r="AC3586"/>
      <c r="AD3586"/>
      <c r="AE3586"/>
    </row>
    <row r="3587" spans="28:31" x14ac:dyDescent="0.25">
      <c r="AB3587"/>
      <c r="AC3587"/>
      <c r="AD3587"/>
      <c r="AE3587"/>
    </row>
    <row r="3588" spans="28:31" x14ac:dyDescent="0.25">
      <c r="AB3588"/>
      <c r="AC3588"/>
      <c r="AD3588"/>
      <c r="AE3588"/>
    </row>
    <row r="3589" spans="28:31" x14ac:dyDescent="0.25">
      <c r="AB3589"/>
      <c r="AC3589"/>
      <c r="AD3589"/>
      <c r="AE3589"/>
    </row>
    <row r="3590" spans="28:31" x14ac:dyDescent="0.25">
      <c r="AB3590"/>
      <c r="AC3590"/>
      <c r="AD3590"/>
      <c r="AE3590"/>
    </row>
    <row r="3591" spans="28:31" x14ac:dyDescent="0.25">
      <c r="AB3591"/>
      <c r="AC3591"/>
      <c r="AD3591"/>
      <c r="AE3591"/>
    </row>
    <row r="3592" spans="28:31" x14ac:dyDescent="0.25">
      <c r="AB3592"/>
      <c r="AC3592"/>
      <c r="AD3592"/>
      <c r="AE3592"/>
    </row>
    <row r="3593" spans="28:31" x14ac:dyDescent="0.25">
      <c r="AB3593"/>
      <c r="AC3593"/>
      <c r="AD3593"/>
      <c r="AE3593"/>
    </row>
    <row r="3594" spans="28:31" x14ac:dyDescent="0.25">
      <c r="AB3594"/>
      <c r="AC3594"/>
      <c r="AD3594"/>
      <c r="AE3594"/>
    </row>
    <row r="3595" spans="28:31" x14ac:dyDescent="0.25">
      <c r="AB3595"/>
      <c r="AC3595"/>
      <c r="AD3595"/>
      <c r="AE3595"/>
    </row>
    <row r="3596" spans="28:31" x14ac:dyDescent="0.25">
      <c r="AB3596"/>
      <c r="AC3596"/>
      <c r="AD3596"/>
      <c r="AE3596"/>
    </row>
    <row r="3597" spans="28:31" x14ac:dyDescent="0.25">
      <c r="AB3597"/>
      <c r="AC3597"/>
      <c r="AD3597"/>
      <c r="AE3597"/>
    </row>
    <row r="3598" spans="28:31" x14ac:dyDescent="0.25">
      <c r="AB3598"/>
      <c r="AC3598"/>
      <c r="AD3598"/>
      <c r="AE3598"/>
    </row>
    <row r="3599" spans="28:31" x14ac:dyDescent="0.25">
      <c r="AB3599"/>
      <c r="AC3599"/>
      <c r="AD3599"/>
      <c r="AE3599"/>
    </row>
    <row r="3600" spans="28:31" x14ac:dyDescent="0.25">
      <c r="AB3600"/>
      <c r="AC3600"/>
      <c r="AD3600"/>
      <c r="AE3600"/>
    </row>
    <row r="3601" spans="28:31" x14ac:dyDescent="0.25">
      <c r="AB3601"/>
      <c r="AC3601"/>
      <c r="AD3601"/>
      <c r="AE3601"/>
    </row>
    <row r="3602" spans="28:31" x14ac:dyDescent="0.25">
      <c r="AB3602"/>
      <c r="AC3602"/>
      <c r="AD3602"/>
      <c r="AE3602"/>
    </row>
    <row r="3603" spans="28:31" x14ac:dyDescent="0.25">
      <c r="AB3603"/>
      <c r="AC3603"/>
      <c r="AD3603"/>
      <c r="AE3603"/>
    </row>
    <row r="3604" spans="28:31" x14ac:dyDescent="0.25">
      <c r="AB3604"/>
      <c r="AC3604"/>
      <c r="AD3604"/>
      <c r="AE3604"/>
    </row>
    <row r="3605" spans="28:31" x14ac:dyDescent="0.25">
      <c r="AB3605"/>
      <c r="AC3605"/>
      <c r="AD3605"/>
      <c r="AE3605"/>
    </row>
    <row r="3606" spans="28:31" x14ac:dyDescent="0.25">
      <c r="AB3606"/>
      <c r="AC3606"/>
      <c r="AD3606"/>
      <c r="AE3606"/>
    </row>
    <row r="3607" spans="28:31" x14ac:dyDescent="0.25">
      <c r="AB3607"/>
      <c r="AC3607"/>
      <c r="AD3607"/>
      <c r="AE3607"/>
    </row>
    <row r="3608" spans="28:31" x14ac:dyDescent="0.25">
      <c r="AB3608"/>
      <c r="AC3608"/>
      <c r="AD3608"/>
      <c r="AE3608"/>
    </row>
    <row r="3609" spans="28:31" x14ac:dyDescent="0.25">
      <c r="AB3609"/>
      <c r="AC3609"/>
      <c r="AD3609"/>
      <c r="AE3609"/>
    </row>
    <row r="3610" spans="28:31" x14ac:dyDescent="0.25">
      <c r="AB3610"/>
      <c r="AC3610"/>
      <c r="AD3610"/>
      <c r="AE3610"/>
    </row>
    <row r="3611" spans="28:31" x14ac:dyDescent="0.25">
      <c r="AB3611"/>
      <c r="AC3611"/>
      <c r="AD3611"/>
      <c r="AE3611"/>
    </row>
    <row r="3612" spans="28:31" x14ac:dyDescent="0.25">
      <c r="AB3612"/>
      <c r="AC3612"/>
      <c r="AD3612"/>
      <c r="AE3612"/>
    </row>
    <row r="3613" spans="28:31" x14ac:dyDescent="0.25">
      <c r="AB3613"/>
      <c r="AC3613"/>
      <c r="AD3613"/>
      <c r="AE3613"/>
    </row>
    <row r="3614" spans="28:31" x14ac:dyDescent="0.25">
      <c r="AB3614"/>
      <c r="AC3614"/>
      <c r="AD3614"/>
      <c r="AE3614"/>
    </row>
    <row r="3615" spans="28:31" x14ac:dyDescent="0.25">
      <c r="AB3615"/>
      <c r="AC3615"/>
      <c r="AD3615"/>
      <c r="AE3615"/>
    </row>
    <row r="3616" spans="28:31" x14ac:dyDescent="0.25">
      <c r="AB3616"/>
      <c r="AC3616"/>
      <c r="AD3616"/>
      <c r="AE3616"/>
    </row>
    <row r="3617" spans="28:31" x14ac:dyDescent="0.25">
      <c r="AB3617"/>
      <c r="AC3617"/>
      <c r="AD3617"/>
      <c r="AE3617"/>
    </row>
    <row r="3618" spans="28:31" x14ac:dyDescent="0.25">
      <c r="AB3618"/>
      <c r="AC3618"/>
      <c r="AD3618"/>
      <c r="AE3618"/>
    </row>
    <row r="3619" spans="28:31" x14ac:dyDescent="0.25">
      <c r="AB3619"/>
      <c r="AC3619"/>
      <c r="AD3619"/>
      <c r="AE3619"/>
    </row>
    <row r="3620" spans="28:31" x14ac:dyDescent="0.25">
      <c r="AB3620"/>
      <c r="AC3620"/>
      <c r="AD3620"/>
      <c r="AE3620"/>
    </row>
    <row r="3621" spans="28:31" x14ac:dyDescent="0.25">
      <c r="AB3621"/>
      <c r="AC3621"/>
      <c r="AD3621"/>
      <c r="AE3621"/>
    </row>
    <row r="3622" spans="28:31" x14ac:dyDescent="0.25">
      <c r="AB3622"/>
      <c r="AC3622"/>
      <c r="AD3622"/>
      <c r="AE3622"/>
    </row>
    <row r="3623" spans="28:31" x14ac:dyDescent="0.25">
      <c r="AB3623"/>
      <c r="AC3623"/>
      <c r="AD3623"/>
      <c r="AE3623"/>
    </row>
    <row r="3624" spans="28:31" x14ac:dyDescent="0.25">
      <c r="AB3624"/>
      <c r="AC3624"/>
      <c r="AD3624"/>
      <c r="AE3624"/>
    </row>
    <row r="3625" spans="28:31" x14ac:dyDescent="0.25">
      <c r="AB3625"/>
      <c r="AC3625"/>
      <c r="AD3625"/>
      <c r="AE3625"/>
    </row>
    <row r="3626" spans="28:31" x14ac:dyDescent="0.25">
      <c r="AB3626"/>
      <c r="AC3626"/>
      <c r="AD3626"/>
      <c r="AE3626"/>
    </row>
    <row r="3627" spans="28:31" x14ac:dyDescent="0.25">
      <c r="AB3627"/>
      <c r="AC3627"/>
      <c r="AD3627"/>
      <c r="AE3627"/>
    </row>
    <row r="3628" spans="28:31" x14ac:dyDescent="0.25">
      <c r="AB3628"/>
      <c r="AC3628"/>
      <c r="AD3628"/>
      <c r="AE3628"/>
    </row>
    <row r="3629" spans="28:31" x14ac:dyDescent="0.25">
      <c r="AB3629"/>
      <c r="AC3629"/>
      <c r="AD3629"/>
      <c r="AE3629"/>
    </row>
    <row r="3630" spans="28:31" x14ac:dyDescent="0.25">
      <c r="AB3630"/>
      <c r="AC3630"/>
      <c r="AD3630"/>
      <c r="AE3630"/>
    </row>
    <row r="3631" spans="28:31" x14ac:dyDescent="0.25">
      <c r="AB3631"/>
      <c r="AC3631"/>
      <c r="AD3631"/>
      <c r="AE3631"/>
    </row>
    <row r="3632" spans="28:31" x14ac:dyDescent="0.25">
      <c r="AB3632"/>
      <c r="AC3632"/>
      <c r="AD3632"/>
      <c r="AE3632"/>
    </row>
    <row r="3633" spans="28:31" x14ac:dyDescent="0.25">
      <c r="AB3633"/>
      <c r="AC3633"/>
      <c r="AD3633"/>
      <c r="AE3633"/>
    </row>
    <row r="3634" spans="28:31" x14ac:dyDescent="0.25">
      <c r="AB3634"/>
      <c r="AC3634"/>
      <c r="AD3634"/>
      <c r="AE3634"/>
    </row>
    <row r="3635" spans="28:31" x14ac:dyDescent="0.25">
      <c r="AB3635"/>
      <c r="AC3635"/>
      <c r="AD3635"/>
      <c r="AE3635"/>
    </row>
    <row r="3636" spans="28:31" x14ac:dyDescent="0.25">
      <c r="AB3636"/>
      <c r="AC3636"/>
      <c r="AD3636"/>
      <c r="AE3636"/>
    </row>
    <row r="3637" spans="28:31" x14ac:dyDescent="0.25">
      <c r="AB3637"/>
      <c r="AC3637"/>
      <c r="AD3637"/>
      <c r="AE3637"/>
    </row>
    <row r="3638" spans="28:31" x14ac:dyDescent="0.25">
      <c r="AB3638"/>
      <c r="AC3638"/>
      <c r="AD3638"/>
      <c r="AE3638"/>
    </row>
    <row r="3639" spans="28:31" x14ac:dyDescent="0.25">
      <c r="AB3639"/>
      <c r="AC3639"/>
      <c r="AD3639"/>
      <c r="AE3639"/>
    </row>
    <row r="3640" spans="28:31" x14ac:dyDescent="0.25">
      <c r="AB3640"/>
      <c r="AC3640"/>
      <c r="AD3640"/>
      <c r="AE3640"/>
    </row>
    <row r="3641" spans="28:31" x14ac:dyDescent="0.25">
      <c r="AB3641"/>
      <c r="AC3641"/>
      <c r="AD3641"/>
      <c r="AE3641"/>
    </row>
    <row r="3642" spans="28:31" x14ac:dyDescent="0.25">
      <c r="AB3642"/>
      <c r="AC3642"/>
      <c r="AD3642"/>
      <c r="AE3642"/>
    </row>
    <row r="3643" spans="28:31" x14ac:dyDescent="0.25">
      <c r="AB3643"/>
      <c r="AC3643"/>
      <c r="AD3643"/>
      <c r="AE3643"/>
    </row>
    <row r="3644" spans="28:31" x14ac:dyDescent="0.25">
      <c r="AB3644"/>
      <c r="AC3644"/>
      <c r="AD3644"/>
      <c r="AE3644"/>
    </row>
    <row r="3645" spans="28:31" x14ac:dyDescent="0.25">
      <c r="AB3645"/>
      <c r="AC3645"/>
      <c r="AD3645"/>
      <c r="AE3645"/>
    </row>
    <row r="3646" spans="28:31" x14ac:dyDescent="0.25">
      <c r="AB3646"/>
      <c r="AC3646"/>
      <c r="AD3646"/>
      <c r="AE3646"/>
    </row>
    <row r="3647" spans="28:31" x14ac:dyDescent="0.25">
      <c r="AB3647"/>
      <c r="AC3647"/>
      <c r="AD3647"/>
      <c r="AE3647"/>
    </row>
    <row r="3648" spans="28:31" x14ac:dyDescent="0.25">
      <c r="AB3648"/>
      <c r="AC3648"/>
      <c r="AD3648"/>
      <c r="AE3648"/>
    </row>
    <row r="3649" spans="28:31" x14ac:dyDescent="0.25">
      <c r="AB3649"/>
      <c r="AC3649"/>
      <c r="AD3649"/>
      <c r="AE3649"/>
    </row>
    <row r="3650" spans="28:31" x14ac:dyDescent="0.25">
      <c r="AB3650"/>
      <c r="AC3650"/>
      <c r="AD3650"/>
      <c r="AE3650"/>
    </row>
    <row r="3651" spans="28:31" x14ac:dyDescent="0.25">
      <c r="AB3651"/>
      <c r="AC3651"/>
      <c r="AD3651"/>
      <c r="AE3651"/>
    </row>
    <row r="3652" spans="28:31" x14ac:dyDescent="0.25">
      <c r="AB3652"/>
      <c r="AC3652"/>
      <c r="AD3652"/>
      <c r="AE3652"/>
    </row>
    <row r="3653" spans="28:31" x14ac:dyDescent="0.25">
      <c r="AB3653"/>
      <c r="AC3653"/>
      <c r="AD3653"/>
      <c r="AE3653"/>
    </row>
    <row r="3654" spans="28:31" x14ac:dyDescent="0.25">
      <c r="AB3654"/>
      <c r="AC3654"/>
      <c r="AD3654"/>
      <c r="AE3654"/>
    </row>
    <row r="3655" spans="28:31" x14ac:dyDescent="0.25">
      <c r="AB3655"/>
      <c r="AC3655"/>
      <c r="AD3655"/>
      <c r="AE3655"/>
    </row>
    <row r="3656" spans="28:31" x14ac:dyDescent="0.25">
      <c r="AB3656"/>
      <c r="AC3656"/>
      <c r="AD3656"/>
      <c r="AE3656"/>
    </row>
    <row r="3657" spans="28:31" x14ac:dyDescent="0.25">
      <c r="AB3657"/>
      <c r="AC3657"/>
      <c r="AD3657"/>
      <c r="AE3657"/>
    </row>
    <row r="3658" spans="28:31" x14ac:dyDescent="0.25">
      <c r="AB3658"/>
      <c r="AC3658"/>
      <c r="AD3658"/>
      <c r="AE3658"/>
    </row>
    <row r="3659" spans="28:31" x14ac:dyDescent="0.25">
      <c r="AB3659"/>
      <c r="AC3659"/>
      <c r="AD3659"/>
      <c r="AE3659"/>
    </row>
    <row r="3660" spans="28:31" x14ac:dyDescent="0.25">
      <c r="AB3660"/>
      <c r="AC3660"/>
      <c r="AD3660"/>
      <c r="AE3660"/>
    </row>
    <row r="3661" spans="28:31" x14ac:dyDescent="0.25">
      <c r="AB3661"/>
      <c r="AC3661"/>
      <c r="AD3661"/>
      <c r="AE3661"/>
    </row>
    <row r="3662" spans="28:31" x14ac:dyDescent="0.25">
      <c r="AB3662"/>
      <c r="AC3662"/>
      <c r="AD3662"/>
      <c r="AE3662"/>
    </row>
    <row r="3663" spans="28:31" x14ac:dyDescent="0.25">
      <c r="AB3663"/>
      <c r="AC3663"/>
      <c r="AD3663"/>
      <c r="AE3663"/>
    </row>
    <row r="3664" spans="28:31" x14ac:dyDescent="0.25">
      <c r="AB3664"/>
      <c r="AC3664"/>
      <c r="AD3664"/>
      <c r="AE3664"/>
    </row>
    <row r="3665" spans="28:31" x14ac:dyDescent="0.25">
      <c r="AB3665"/>
      <c r="AC3665"/>
      <c r="AD3665"/>
      <c r="AE3665"/>
    </row>
    <row r="3666" spans="28:31" x14ac:dyDescent="0.25">
      <c r="AB3666"/>
      <c r="AC3666"/>
      <c r="AD3666"/>
      <c r="AE3666"/>
    </row>
    <row r="3667" spans="28:31" x14ac:dyDescent="0.25">
      <c r="AB3667"/>
      <c r="AC3667"/>
      <c r="AD3667"/>
      <c r="AE3667"/>
    </row>
    <row r="3668" spans="28:31" x14ac:dyDescent="0.25">
      <c r="AB3668"/>
      <c r="AC3668"/>
      <c r="AD3668"/>
      <c r="AE3668"/>
    </row>
    <row r="3669" spans="28:31" x14ac:dyDescent="0.25">
      <c r="AB3669"/>
      <c r="AC3669"/>
      <c r="AD3669"/>
      <c r="AE3669"/>
    </row>
    <row r="3670" spans="28:31" x14ac:dyDescent="0.25">
      <c r="AB3670"/>
      <c r="AC3670"/>
      <c r="AD3670"/>
      <c r="AE3670"/>
    </row>
    <row r="3671" spans="28:31" x14ac:dyDescent="0.25">
      <c r="AB3671"/>
      <c r="AC3671"/>
      <c r="AD3671"/>
      <c r="AE3671"/>
    </row>
    <row r="3672" spans="28:31" x14ac:dyDescent="0.25">
      <c r="AB3672"/>
      <c r="AC3672"/>
      <c r="AD3672"/>
      <c r="AE3672"/>
    </row>
    <row r="3673" spans="28:31" x14ac:dyDescent="0.25">
      <c r="AB3673"/>
      <c r="AC3673"/>
      <c r="AD3673"/>
      <c r="AE3673"/>
    </row>
    <row r="3674" spans="28:31" x14ac:dyDescent="0.25">
      <c r="AB3674"/>
      <c r="AC3674"/>
      <c r="AD3674"/>
      <c r="AE3674"/>
    </row>
    <row r="3675" spans="28:31" x14ac:dyDescent="0.25">
      <c r="AB3675"/>
      <c r="AC3675"/>
      <c r="AD3675"/>
      <c r="AE3675"/>
    </row>
    <row r="3676" spans="28:31" x14ac:dyDescent="0.25">
      <c r="AB3676"/>
      <c r="AC3676"/>
      <c r="AD3676"/>
      <c r="AE3676"/>
    </row>
    <row r="3677" spans="28:31" x14ac:dyDescent="0.25">
      <c r="AB3677"/>
      <c r="AC3677"/>
      <c r="AD3677"/>
      <c r="AE3677"/>
    </row>
    <row r="3678" spans="28:31" x14ac:dyDescent="0.25">
      <c r="AB3678"/>
      <c r="AC3678"/>
      <c r="AD3678"/>
      <c r="AE3678"/>
    </row>
    <row r="3679" spans="28:31" x14ac:dyDescent="0.25">
      <c r="AB3679"/>
      <c r="AC3679"/>
      <c r="AD3679"/>
      <c r="AE3679"/>
    </row>
    <row r="3680" spans="28:31" x14ac:dyDescent="0.25">
      <c r="AB3680"/>
      <c r="AC3680"/>
      <c r="AD3680"/>
      <c r="AE3680"/>
    </row>
    <row r="3681" spans="28:31" x14ac:dyDescent="0.25">
      <c r="AB3681"/>
      <c r="AC3681"/>
      <c r="AD3681"/>
      <c r="AE3681"/>
    </row>
    <row r="3682" spans="28:31" x14ac:dyDescent="0.25">
      <c r="AB3682"/>
      <c r="AC3682"/>
      <c r="AD3682"/>
      <c r="AE3682"/>
    </row>
    <row r="3683" spans="28:31" x14ac:dyDescent="0.25">
      <c r="AB3683"/>
      <c r="AC3683"/>
      <c r="AD3683"/>
      <c r="AE3683"/>
    </row>
    <row r="3684" spans="28:31" x14ac:dyDescent="0.25">
      <c r="AB3684"/>
      <c r="AC3684"/>
      <c r="AD3684"/>
      <c r="AE3684"/>
    </row>
    <row r="3685" spans="28:31" x14ac:dyDescent="0.25">
      <c r="AB3685"/>
      <c r="AC3685"/>
      <c r="AD3685"/>
      <c r="AE3685"/>
    </row>
    <row r="3686" spans="28:31" x14ac:dyDescent="0.25">
      <c r="AB3686"/>
      <c r="AC3686"/>
      <c r="AD3686"/>
      <c r="AE3686"/>
    </row>
    <row r="3687" spans="28:31" x14ac:dyDescent="0.25">
      <c r="AB3687"/>
      <c r="AC3687"/>
      <c r="AD3687"/>
      <c r="AE3687"/>
    </row>
    <row r="3688" spans="28:31" x14ac:dyDescent="0.25">
      <c r="AB3688"/>
      <c r="AC3688"/>
      <c r="AD3688"/>
      <c r="AE3688"/>
    </row>
    <row r="3689" spans="28:31" x14ac:dyDescent="0.25">
      <c r="AB3689"/>
      <c r="AC3689"/>
      <c r="AD3689"/>
      <c r="AE3689"/>
    </row>
    <row r="3690" spans="28:31" x14ac:dyDescent="0.25">
      <c r="AB3690"/>
      <c r="AC3690"/>
      <c r="AD3690"/>
      <c r="AE3690"/>
    </row>
    <row r="3691" spans="28:31" x14ac:dyDescent="0.25">
      <c r="AB3691"/>
      <c r="AC3691"/>
      <c r="AD3691"/>
      <c r="AE3691"/>
    </row>
    <row r="3692" spans="28:31" x14ac:dyDescent="0.25">
      <c r="AB3692"/>
      <c r="AC3692"/>
      <c r="AD3692"/>
      <c r="AE3692"/>
    </row>
    <row r="3693" spans="28:31" x14ac:dyDescent="0.25">
      <c r="AB3693"/>
      <c r="AC3693"/>
      <c r="AD3693"/>
      <c r="AE3693"/>
    </row>
    <row r="3694" spans="28:31" x14ac:dyDescent="0.25">
      <c r="AB3694"/>
      <c r="AC3694"/>
      <c r="AD3694"/>
      <c r="AE3694"/>
    </row>
    <row r="3695" spans="28:31" x14ac:dyDescent="0.25">
      <c r="AB3695"/>
      <c r="AC3695"/>
      <c r="AD3695"/>
      <c r="AE3695"/>
    </row>
    <row r="3696" spans="28:31" x14ac:dyDescent="0.25">
      <c r="AB3696"/>
      <c r="AC3696"/>
      <c r="AD3696"/>
      <c r="AE3696"/>
    </row>
    <row r="3697" spans="28:31" x14ac:dyDescent="0.25">
      <c r="AB3697"/>
      <c r="AC3697"/>
      <c r="AD3697"/>
      <c r="AE3697"/>
    </row>
    <row r="3698" spans="28:31" x14ac:dyDescent="0.25">
      <c r="AB3698"/>
      <c r="AC3698"/>
      <c r="AD3698"/>
      <c r="AE3698"/>
    </row>
    <row r="3699" spans="28:31" x14ac:dyDescent="0.25">
      <c r="AB3699"/>
      <c r="AC3699"/>
      <c r="AD3699"/>
      <c r="AE3699"/>
    </row>
    <row r="3700" spans="28:31" x14ac:dyDescent="0.25">
      <c r="AB3700"/>
      <c r="AC3700"/>
      <c r="AD3700"/>
      <c r="AE3700"/>
    </row>
    <row r="3701" spans="28:31" x14ac:dyDescent="0.25">
      <c r="AB3701"/>
      <c r="AC3701"/>
      <c r="AD3701"/>
      <c r="AE3701"/>
    </row>
    <row r="3702" spans="28:31" x14ac:dyDescent="0.25">
      <c r="AB3702"/>
      <c r="AC3702"/>
      <c r="AD3702"/>
      <c r="AE3702"/>
    </row>
    <row r="3703" spans="28:31" x14ac:dyDescent="0.25">
      <c r="AB3703"/>
      <c r="AC3703"/>
      <c r="AD3703"/>
      <c r="AE3703"/>
    </row>
    <row r="3704" spans="28:31" x14ac:dyDescent="0.25">
      <c r="AB3704"/>
      <c r="AC3704"/>
      <c r="AD3704"/>
      <c r="AE3704"/>
    </row>
    <row r="3705" spans="28:31" x14ac:dyDescent="0.25">
      <c r="AB3705"/>
      <c r="AC3705"/>
      <c r="AD3705"/>
      <c r="AE3705"/>
    </row>
    <row r="3706" spans="28:31" x14ac:dyDescent="0.25">
      <c r="AB3706"/>
      <c r="AC3706"/>
      <c r="AD3706"/>
      <c r="AE3706"/>
    </row>
    <row r="3707" spans="28:31" x14ac:dyDescent="0.25">
      <c r="AB3707"/>
      <c r="AC3707"/>
      <c r="AD3707"/>
      <c r="AE3707"/>
    </row>
    <row r="3708" spans="28:31" x14ac:dyDescent="0.25">
      <c r="AB3708"/>
      <c r="AC3708"/>
      <c r="AD3708"/>
      <c r="AE3708"/>
    </row>
    <row r="3709" spans="28:31" x14ac:dyDescent="0.25">
      <c r="AB3709"/>
      <c r="AC3709"/>
      <c r="AD3709"/>
      <c r="AE3709"/>
    </row>
    <row r="3710" spans="28:31" x14ac:dyDescent="0.25">
      <c r="AB3710"/>
      <c r="AC3710"/>
      <c r="AD3710"/>
      <c r="AE3710"/>
    </row>
    <row r="3711" spans="28:31" x14ac:dyDescent="0.25">
      <c r="AB3711"/>
      <c r="AC3711"/>
      <c r="AD3711"/>
      <c r="AE3711"/>
    </row>
    <row r="3712" spans="28:31" x14ac:dyDescent="0.25">
      <c r="AB3712"/>
      <c r="AC3712"/>
      <c r="AD3712"/>
      <c r="AE3712"/>
    </row>
    <row r="3713" spans="28:31" x14ac:dyDescent="0.25">
      <c r="AB3713"/>
      <c r="AC3713"/>
      <c r="AD3713"/>
      <c r="AE3713"/>
    </row>
    <row r="3714" spans="28:31" x14ac:dyDescent="0.25">
      <c r="AB3714"/>
      <c r="AC3714"/>
      <c r="AD3714"/>
      <c r="AE3714"/>
    </row>
    <row r="3715" spans="28:31" x14ac:dyDescent="0.25">
      <c r="AB3715"/>
      <c r="AC3715"/>
      <c r="AD3715"/>
      <c r="AE3715"/>
    </row>
    <row r="3716" spans="28:31" x14ac:dyDescent="0.25">
      <c r="AB3716"/>
      <c r="AC3716"/>
      <c r="AD3716"/>
      <c r="AE3716"/>
    </row>
    <row r="3717" spans="28:31" x14ac:dyDescent="0.25">
      <c r="AB3717"/>
      <c r="AC3717"/>
      <c r="AD3717"/>
      <c r="AE3717"/>
    </row>
    <row r="3718" spans="28:31" x14ac:dyDescent="0.25">
      <c r="AB3718"/>
      <c r="AC3718"/>
      <c r="AD3718"/>
      <c r="AE3718"/>
    </row>
    <row r="3719" spans="28:31" x14ac:dyDescent="0.25">
      <c r="AB3719"/>
      <c r="AC3719"/>
      <c r="AD3719"/>
      <c r="AE3719"/>
    </row>
    <row r="3720" spans="28:31" x14ac:dyDescent="0.25">
      <c r="AB3720"/>
      <c r="AC3720"/>
      <c r="AD3720"/>
      <c r="AE3720"/>
    </row>
    <row r="3721" spans="28:31" x14ac:dyDescent="0.25">
      <c r="AB3721"/>
      <c r="AC3721"/>
      <c r="AD3721"/>
      <c r="AE3721"/>
    </row>
    <row r="3722" spans="28:31" x14ac:dyDescent="0.25">
      <c r="AB3722"/>
      <c r="AC3722"/>
      <c r="AD3722"/>
      <c r="AE3722"/>
    </row>
    <row r="3723" spans="28:31" x14ac:dyDescent="0.25">
      <c r="AB3723"/>
      <c r="AC3723"/>
      <c r="AD3723"/>
      <c r="AE3723"/>
    </row>
    <row r="3724" spans="28:31" x14ac:dyDescent="0.25">
      <c r="AB3724"/>
      <c r="AC3724"/>
      <c r="AD3724"/>
      <c r="AE3724"/>
    </row>
    <row r="3725" spans="28:31" x14ac:dyDescent="0.25">
      <c r="AB3725"/>
      <c r="AC3725"/>
      <c r="AD3725"/>
      <c r="AE3725"/>
    </row>
    <row r="3726" spans="28:31" x14ac:dyDescent="0.25">
      <c r="AB3726"/>
      <c r="AC3726"/>
      <c r="AD3726"/>
      <c r="AE3726"/>
    </row>
    <row r="3727" spans="28:31" x14ac:dyDescent="0.25">
      <c r="AB3727"/>
      <c r="AC3727"/>
      <c r="AD3727"/>
      <c r="AE3727"/>
    </row>
    <row r="3728" spans="28:31" x14ac:dyDescent="0.25">
      <c r="AB3728"/>
      <c r="AC3728"/>
      <c r="AD3728"/>
      <c r="AE3728"/>
    </row>
    <row r="3729" spans="28:31" x14ac:dyDescent="0.25">
      <c r="AB3729"/>
      <c r="AC3729"/>
      <c r="AD3729"/>
      <c r="AE3729"/>
    </row>
    <row r="3730" spans="28:31" x14ac:dyDescent="0.25">
      <c r="AB3730"/>
      <c r="AC3730"/>
      <c r="AD3730"/>
      <c r="AE3730"/>
    </row>
    <row r="3731" spans="28:31" x14ac:dyDescent="0.25">
      <c r="AB3731"/>
      <c r="AC3731"/>
      <c r="AD3731"/>
      <c r="AE3731"/>
    </row>
    <row r="3732" spans="28:31" x14ac:dyDescent="0.25">
      <c r="AB3732"/>
      <c r="AC3732"/>
      <c r="AD3732"/>
      <c r="AE3732"/>
    </row>
    <row r="3733" spans="28:31" x14ac:dyDescent="0.25">
      <c r="AB3733"/>
      <c r="AC3733"/>
      <c r="AD3733"/>
      <c r="AE3733"/>
    </row>
    <row r="3734" spans="28:31" x14ac:dyDescent="0.25">
      <c r="AB3734"/>
      <c r="AC3734"/>
      <c r="AD3734"/>
      <c r="AE3734"/>
    </row>
    <row r="3735" spans="28:31" x14ac:dyDescent="0.25">
      <c r="AB3735"/>
      <c r="AC3735"/>
      <c r="AD3735"/>
      <c r="AE3735"/>
    </row>
    <row r="3736" spans="28:31" x14ac:dyDescent="0.25">
      <c r="AB3736"/>
      <c r="AC3736"/>
      <c r="AD3736"/>
      <c r="AE3736"/>
    </row>
    <row r="3737" spans="28:31" x14ac:dyDescent="0.25">
      <c r="AB3737"/>
      <c r="AC3737"/>
      <c r="AD3737"/>
      <c r="AE3737"/>
    </row>
    <row r="3738" spans="28:31" x14ac:dyDescent="0.25">
      <c r="AB3738"/>
      <c r="AC3738"/>
      <c r="AD3738"/>
      <c r="AE3738"/>
    </row>
    <row r="3739" spans="28:31" x14ac:dyDescent="0.25">
      <c r="AB3739"/>
      <c r="AC3739"/>
      <c r="AD3739"/>
      <c r="AE3739"/>
    </row>
    <row r="3740" spans="28:31" x14ac:dyDescent="0.25">
      <c r="AB3740"/>
      <c r="AC3740"/>
      <c r="AD3740"/>
      <c r="AE3740"/>
    </row>
    <row r="3741" spans="28:31" x14ac:dyDescent="0.25">
      <c r="AB3741"/>
      <c r="AC3741"/>
      <c r="AD3741"/>
      <c r="AE3741"/>
    </row>
    <row r="3742" spans="28:31" x14ac:dyDescent="0.25">
      <c r="AB3742"/>
      <c r="AC3742"/>
      <c r="AD3742"/>
      <c r="AE3742"/>
    </row>
    <row r="3743" spans="28:31" x14ac:dyDescent="0.25">
      <c r="AB3743"/>
      <c r="AC3743"/>
      <c r="AD3743"/>
      <c r="AE3743"/>
    </row>
    <row r="3744" spans="28:31" x14ac:dyDescent="0.25">
      <c r="AB3744"/>
      <c r="AC3744"/>
      <c r="AD3744"/>
      <c r="AE3744"/>
    </row>
    <row r="3745" spans="28:31" x14ac:dyDescent="0.25">
      <c r="AB3745"/>
      <c r="AC3745"/>
      <c r="AD3745"/>
      <c r="AE3745"/>
    </row>
    <row r="3746" spans="28:31" x14ac:dyDescent="0.25">
      <c r="AB3746"/>
      <c r="AC3746"/>
      <c r="AD3746"/>
      <c r="AE3746"/>
    </row>
    <row r="3747" spans="28:31" x14ac:dyDescent="0.25">
      <c r="AB3747"/>
      <c r="AC3747"/>
      <c r="AD3747"/>
      <c r="AE3747"/>
    </row>
    <row r="3748" spans="28:31" x14ac:dyDescent="0.25">
      <c r="AB3748"/>
      <c r="AC3748"/>
      <c r="AD3748"/>
      <c r="AE3748"/>
    </row>
    <row r="3749" spans="28:31" x14ac:dyDescent="0.25">
      <c r="AB3749"/>
      <c r="AC3749"/>
      <c r="AD3749"/>
      <c r="AE3749"/>
    </row>
    <row r="3750" spans="28:31" x14ac:dyDescent="0.25">
      <c r="AB3750"/>
      <c r="AC3750"/>
      <c r="AD3750"/>
      <c r="AE3750"/>
    </row>
    <row r="3751" spans="28:31" x14ac:dyDescent="0.25">
      <c r="AB3751"/>
      <c r="AC3751"/>
      <c r="AD3751"/>
      <c r="AE3751"/>
    </row>
    <row r="3752" spans="28:31" x14ac:dyDescent="0.25">
      <c r="AB3752"/>
      <c r="AC3752"/>
      <c r="AD3752"/>
      <c r="AE3752"/>
    </row>
    <row r="3753" spans="28:31" x14ac:dyDescent="0.25">
      <c r="AB3753"/>
      <c r="AC3753"/>
      <c r="AD3753"/>
      <c r="AE3753"/>
    </row>
    <row r="3754" spans="28:31" x14ac:dyDescent="0.25">
      <c r="AB3754"/>
      <c r="AC3754"/>
      <c r="AD3754"/>
      <c r="AE3754"/>
    </row>
    <row r="3755" spans="28:31" x14ac:dyDescent="0.25">
      <c r="AB3755"/>
      <c r="AC3755"/>
      <c r="AD3755"/>
      <c r="AE3755"/>
    </row>
    <row r="3756" spans="28:31" x14ac:dyDescent="0.25">
      <c r="AB3756"/>
      <c r="AC3756"/>
      <c r="AD3756"/>
      <c r="AE3756"/>
    </row>
    <row r="3757" spans="28:31" x14ac:dyDescent="0.25">
      <c r="AB3757"/>
      <c r="AC3757"/>
      <c r="AD3757"/>
      <c r="AE3757"/>
    </row>
    <row r="3758" spans="28:31" x14ac:dyDescent="0.25">
      <c r="AB3758"/>
      <c r="AC3758"/>
      <c r="AD3758"/>
      <c r="AE3758"/>
    </row>
    <row r="3759" spans="28:31" x14ac:dyDescent="0.25">
      <c r="AB3759"/>
      <c r="AC3759"/>
      <c r="AD3759"/>
      <c r="AE3759"/>
    </row>
    <row r="3760" spans="28:31" x14ac:dyDescent="0.25">
      <c r="AB3760"/>
      <c r="AC3760"/>
      <c r="AD3760"/>
      <c r="AE3760"/>
    </row>
    <row r="3761" spans="28:31" x14ac:dyDescent="0.25">
      <c r="AB3761"/>
      <c r="AC3761"/>
      <c r="AD3761"/>
      <c r="AE3761"/>
    </row>
    <row r="3762" spans="28:31" x14ac:dyDescent="0.25">
      <c r="AB3762"/>
      <c r="AC3762"/>
      <c r="AD3762"/>
      <c r="AE3762"/>
    </row>
    <row r="3763" spans="28:31" x14ac:dyDescent="0.25">
      <c r="AB3763"/>
      <c r="AC3763"/>
      <c r="AD3763"/>
      <c r="AE3763"/>
    </row>
    <row r="3764" spans="28:31" x14ac:dyDescent="0.25">
      <c r="AB3764"/>
      <c r="AC3764"/>
      <c r="AD3764"/>
      <c r="AE3764"/>
    </row>
    <row r="3765" spans="28:31" x14ac:dyDescent="0.25">
      <c r="AB3765"/>
      <c r="AC3765"/>
      <c r="AD3765"/>
      <c r="AE3765"/>
    </row>
    <row r="3766" spans="28:31" x14ac:dyDescent="0.25">
      <c r="AB3766"/>
      <c r="AC3766"/>
      <c r="AD3766"/>
      <c r="AE3766"/>
    </row>
    <row r="3767" spans="28:31" x14ac:dyDescent="0.25">
      <c r="AB3767"/>
      <c r="AC3767"/>
      <c r="AD3767"/>
      <c r="AE3767"/>
    </row>
    <row r="3768" spans="28:31" x14ac:dyDescent="0.25">
      <c r="AB3768"/>
      <c r="AC3768"/>
      <c r="AD3768"/>
      <c r="AE3768"/>
    </row>
    <row r="3769" spans="28:31" x14ac:dyDescent="0.25">
      <c r="AB3769"/>
      <c r="AC3769"/>
      <c r="AD3769"/>
      <c r="AE3769"/>
    </row>
    <row r="3770" spans="28:31" x14ac:dyDescent="0.25">
      <c r="AB3770"/>
      <c r="AC3770"/>
      <c r="AD3770"/>
      <c r="AE3770"/>
    </row>
    <row r="3771" spans="28:31" x14ac:dyDescent="0.25">
      <c r="AB3771"/>
      <c r="AC3771"/>
      <c r="AD3771"/>
      <c r="AE3771"/>
    </row>
    <row r="3772" spans="28:31" x14ac:dyDescent="0.25">
      <c r="AB3772"/>
      <c r="AC3772"/>
      <c r="AD3772"/>
      <c r="AE3772"/>
    </row>
    <row r="3773" spans="28:31" x14ac:dyDescent="0.25">
      <c r="AB3773"/>
      <c r="AC3773"/>
      <c r="AD3773"/>
      <c r="AE3773"/>
    </row>
    <row r="3774" spans="28:31" x14ac:dyDescent="0.25">
      <c r="AB3774"/>
      <c r="AC3774"/>
      <c r="AD3774"/>
      <c r="AE3774"/>
    </row>
    <row r="3775" spans="28:31" x14ac:dyDescent="0.25">
      <c r="AB3775"/>
      <c r="AC3775"/>
      <c r="AD3775"/>
      <c r="AE3775"/>
    </row>
    <row r="3776" spans="28:31" x14ac:dyDescent="0.25">
      <c r="AB3776"/>
      <c r="AC3776"/>
      <c r="AD3776"/>
      <c r="AE3776"/>
    </row>
    <row r="3777" spans="28:31" x14ac:dyDescent="0.25">
      <c r="AB3777"/>
      <c r="AC3777"/>
      <c r="AD3777"/>
      <c r="AE3777"/>
    </row>
    <row r="3778" spans="28:31" x14ac:dyDescent="0.25">
      <c r="AB3778"/>
      <c r="AC3778"/>
      <c r="AD3778"/>
      <c r="AE3778"/>
    </row>
    <row r="3779" spans="28:31" x14ac:dyDescent="0.25">
      <c r="AB3779"/>
      <c r="AC3779"/>
      <c r="AD3779"/>
      <c r="AE3779"/>
    </row>
    <row r="3780" spans="28:31" x14ac:dyDescent="0.25">
      <c r="AB3780"/>
      <c r="AC3780"/>
      <c r="AD3780"/>
      <c r="AE3780"/>
    </row>
    <row r="3781" spans="28:31" x14ac:dyDescent="0.25">
      <c r="AB3781"/>
      <c r="AC3781"/>
      <c r="AD3781"/>
      <c r="AE3781"/>
    </row>
    <row r="3782" spans="28:31" x14ac:dyDescent="0.25">
      <c r="AB3782"/>
      <c r="AC3782"/>
      <c r="AD3782"/>
      <c r="AE3782"/>
    </row>
    <row r="3783" spans="28:31" x14ac:dyDescent="0.25">
      <c r="AB3783"/>
      <c r="AC3783"/>
      <c r="AD3783"/>
      <c r="AE3783"/>
    </row>
    <row r="3784" spans="28:31" x14ac:dyDescent="0.25">
      <c r="AB3784"/>
      <c r="AC3784"/>
      <c r="AD3784"/>
      <c r="AE3784"/>
    </row>
    <row r="3785" spans="28:31" x14ac:dyDescent="0.25">
      <c r="AB3785"/>
      <c r="AC3785"/>
      <c r="AD3785"/>
      <c r="AE3785"/>
    </row>
    <row r="3786" spans="28:31" x14ac:dyDescent="0.25">
      <c r="AB3786"/>
      <c r="AC3786"/>
      <c r="AD3786"/>
      <c r="AE3786"/>
    </row>
    <row r="3787" spans="28:31" x14ac:dyDescent="0.25">
      <c r="AB3787"/>
      <c r="AC3787"/>
      <c r="AD3787"/>
      <c r="AE3787"/>
    </row>
    <row r="3788" spans="28:31" x14ac:dyDescent="0.25">
      <c r="AB3788"/>
      <c r="AC3788"/>
      <c r="AD3788"/>
      <c r="AE3788"/>
    </row>
    <row r="3789" spans="28:31" x14ac:dyDescent="0.25">
      <c r="AB3789"/>
      <c r="AC3789"/>
      <c r="AD3789"/>
      <c r="AE3789"/>
    </row>
    <row r="3790" spans="28:31" x14ac:dyDescent="0.25">
      <c r="AB3790"/>
      <c r="AC3790"/>
      <c r="AD3790"/>
      <c r="AE3790"/>
    </row>
    <row r="3791" spans="28:31" x14ac:dyDescent="0.25">
      <c r="AB3791"/>
      <c r="AC3791"/>
      <c r="AD3791"/>
      <c r="AE3791"/>
    </row>
    <row r="3792" spans="28:31" x14ac:dyDescent="0.25">
      <c r="AB3792"/>
      <c r="AC3792"/>
      <c r="AD3792"/>
      <c r="AE3792"/>
    </row>
    <row r="3793" spans="28:31" x14ac:dyDescent="0.25">
      <c r="AB3793"/>
      <c r="AC3793"/>
      <c r="AD3793"/>
      <c r="AE3793"/>
    </row>
    <row r="3794" spans="28:31" x14ac:dyDescent="0.25">
      <c r="AB3794"/>
      <c r="AC3794"/>
      <c r="AD3794"/>
      <c r="AE3794"/>
    </row>
    <row r="3795" spans="28:31" x14ac:dyDescent="0.25">
      <c r="AB3795"/>
      <c r="AC3795"/>
      <c r="AD3795"/>
      <c r="AE3795"/>
    </row>
    <row r="3796" spans="28:31" x14ac:dyDescent="0.25">
      <c r="AB3796"/>
      <c r="AC3796"/>
      <c r="AD3796"/>
      <c r="AE3796"/>
    </row>
    <row r="3797" spans="28:31" x14ac:dyDescent="0.25">
      <c r="AB3797"/>
      <c r="AC3797"/>
      <c r="AD3797"/>
      <c r="AE3797"/>
    </row>
    <row r="3798" spans="28:31" x14ac:dyDescent="0.25">
      <c r="AB3798"/>
      <c r="AC3798"/>
      <c r="AD3798"/>
      <c r="AE3798"/>
    </row>
    <row r="3799" spans="28:31" x14ac:dyDescent="0.25">
      <c r="AB3799"/>
      <c r="AC3799"/>
      <c r="AD3799"/>
      <c r="AE3799"/>
    </row>
    <row r="3800" spans="28:31" x14ac:dyDescent="0.25">
      <c r="AB3800"/>
      <c r="AC3800"/>
      <c r="AD3800"/>
      <c r="AE3800"/>
    </row>
    <row r="3801" spans="28:31" x14ac:dyDescent="0.25">
      <c r="AB3801"/>
      <c r="AC3801"/>
      <c r="AD3801"/>
      <c r="AE3801"/>
    </row>
    <row r="3802" spans="28:31" x14ac:dyDescent="0.25">
      <c r="AB3802"/>
      <c r="AC3802"/>
      <c r="AD3802"/>
      <c r="AE3802"/>
    </row>
    <row r="3803" spans="28:31" x14ac:dyDescent="0.25">
      <c r="AB3803"/>
      <c r="AC3803"/>
      <c r="AD3803"/>
      <c r="AE3803"/>
    </row>
    <row r="3804" spans="28:31" x14ac:dyDescent="0.25">
      <c r="AB3804"/>
      <c r="AC3804"/>
      <c r="AD3804"/>
      <c r="AE3804"/>
    </row>
    <row r="3805" spans="28:31" x14ac:dyDescent="0.25">
      <c r="AB3805"/>
      <c r="AC3805"/>
      <c r="AD3805"/>
      <c r="AE3805"/>
    </row>
    <row r="3806" spans="28:31" x14ac:dyDescent="0.25">
      <c r="AB3806"/>
      <c r="AC3806"/>
      <c r="AD3806"/>
      <c r="AE3806"/>
    </row>
    <row r="3807" spans="28:31" x14ac:dyDescent="0.25">
      <c r="AB3807"/>
      <c r="AC3807"/>
      <c r="AD3807"/>
      <c r="AE3807"/>
    </row>
    <row r="3808" spans="28:31" x14ac:dyDescent="0.25">
      <c r="AB3808"/>
      <c r="AC3808"/>
      <c r="AD3808"/>
      <c r="AE3808"/>
    </row>
    <row r="3809" spans="28:31" x14ac:dyDescent="0.25">
      <c r="AB3809"/>
      <c r="AC3809"/>
      <c r="AD3809"/>
      <c r="AE3809"/>
    </row>
    <row r="3810" spans="28:31" x14ac:dyDescent="0.25">
      <c r="AB3810"/>
      <c r="AC3810"/>
      <c r="AD3810"/>
      <c r="AE3810"/>
    </row>
    <row r="3811" spans="28:31" x14ac:dyDescent="0.25">
      <c r="AB3811"/>
      <c r="AC3811"/>
      <c r="AD3811"/>
      <c r="AE3811"/>
    </row>
    <row r="3812" spans="28:31" x14ac:dyDescent="0.25">
      <c r="AB3812"/>
      <c r="AC3812"/>
      <c r="AD3812"/>
      <c r="AE3812"/>
    </row>
    <row r="3813" spans="28:31" x14ac:dyDescent="0.25">
      <c r="AB3813"/>
      <c r="AC3813"/>
      <c r="AD3813"/>
      <c r="AE3813"/>
    </row>
    <row r="3814" spans="28:31" x14ac:dyDescent="0.25">
      <c r="AB3814"/>
      <c r="AC3814"/>
      <c r="AD3814"/>
      <c r="AE3814"/>
    </row>
    <row r="3815" spans="28:31" x14ac:dyDescent="0.25">
      <c r="AB3815"/>
      <c r="AC3815"/>
      <c r="AD3815"/>
      <c r="AE3815"/>
    </row>
    <row r="3816" spans="28:31" x14ac:dyDescent="0.25">
      <c r="AB3816"/>
      <c r="AC3816"/>
      <c r="AD3816"/>
      <c r="AE3816"/>
    </row>
    <row r="3817" spans="28:31" x14ac:dyDescent="0.25">
      <c r="AB3817"/>
      <c r="AC3817"/>
      <c r="AD3817"/>
      <c r="AE3817"/>
    </row>
    <row r="3818" spans="28:31" x14ac:dyDescent="0.25">
      <c r="AB3818"/>
      <c r="AC3818"/>
      <c r="AD3818"/>
      <c r="AE3818"/>
    </row>
    <row r="3819" spans="28:31" x14ac:dyDescent="0.25">
      <c r="AB3819"/>
      <c r="AC3819"/>
      <c r="AD3819"/>
      <c r="AE3819"/>
    </row>
    <row r="3820" spans="28:31" x14ac:dyDescent="0.25">
      <c r="AB3820"/>
      <c r="AC3820"/>
      <c r="AD3820"/>
      <c r="AE3820"/>
    </row>
    <row r="3821" spans="28:31" x14ac:dyDescent="0.25">
      <c r="AB3821"/>
      <c r="AC3821"/>
      <c r="AD3821"/>
      <c r="AE3821"/>
    </row>
    <row r="3822" spans="28:31" x14ac:dyDescent="0.25">
      <c r="AB3822"/>
      <c r="AC3822"/>
      <c r="AD3822"/>
      <c r="AE3822"/>
    </row>
    <row r="3823" spans="28:31" x14ac:dyDescent="0.25">
      <c r="AB3823"/>
      <c r="AC3823"/>
      <c r="AD3823"/>
      <c r="AE3823"/>
    </row>
    <row r="3824" spans="28:31" x14ac:dyDescent="0.25">
      <c r="AB3824"/>
      <c r="AC3824"/>
      <c r="AD3824"/>
      <c r="AE3824"/>
    </row>
    <row r="3825" spans="28:31" x14ac:dyDescent="0.25">
      <c r="AB3825"/>
      <c r="AC3825"/>
      <c r="AD3825"/>
      <c r="AE3825"/>
    </row>
    <row r="3826" spans="28:31" x14ac:dyDescent="0.25">
      <c r="AB3826"/>
      <c r="AC3826"/>
      <c r="AD3826"/>
      <c r="AE3826"/>
    </row>
    <row r="3827" spans="28:31" x14ac:dyDescent="0.25">
      <c r="AB3827"/>
      <c r="AC3827"/>
      <c r="AD3827"/>
      <c r="AE3827"/>
    </row>
    <row r="3828" spans="28:31" x14ac:dyDescent="0.25">
      <c r="AB3828"/>
      <c r="AC3828"/>
      <c r="AD3828"/>
      <c r="AE3828"/>
    </row>
    <row r="3829" spans="28:31" x14ac:dyDescent="0.25">
      <c r="AB3829"/>
      <c r="AC3829"/>
      <c r="AD3829"/>
      <c r="AE3829"/>
    </row>
    <row r="3830" spans="28:31" x14ac:dyDescent="0.25">
      <c r="AB3830"/>
      <c r="AC3830"/>
      <c r="AD3830"/>
      <c r="AE3830"/>
    </row>
    <row r="3831" spans="28:31" x14ac:dyDescent="0.25">
      <c r="AB3831"/>
      <c r="AC3831"/>
      <c r="AD3831"/>
      <c r="AE3831"/>
    </row>
    <row r="3832" spans="28:31" x14ac:dyDescent="0.25">
      <c r="AB3832"/>
      <c r="AC3832"/>
      <c r="AD3832"/>
      <c r="AE3832"/>
    </row>
    <row r="3833" spans="28:31" x14ac:dyDescent="0.25">
      <c r="AB3833"/>
      <c r="AC3833"/>
      <c r="AD3833"/>
      <c r="AE3833"/>
    </row>
    <row r="3834" spans="28:31" x14ac:dyDescent="0.25">
      <c r="AB3834"/>
      <c r="AC3834"/>
      <c r="AD3834"/>
      <c r="AE3834"/>
    </row>
    <row r="3835" spans="28:31" x14ac:dyDescent="0.25">
      <c r="AB3835"/>
      <c r="AC3835"/>
      <c r="AD3835"/>
      <c r="AE3835"/>
    </row>
    <row r="3836" spans="28:31" x14ac:dyDescent="0.25">
      <c r="AB3836"/>
      <c r="AC3836"/>
      <c r="AD3836"/>
      <c r="AE3836"/>
    </row>
    <row r="3837" spans="28:31" x14ac:dyDescent="0.25">
      <c r="AB3837"/>
      <c r="AC3837"/>
      <c r="AD3837"/>
      <c r="AE3837"/>
    </row>
    <row r="3838" spans="28:31" x14ac:dyDescent="0.25">
      <c r="AB3838"/>
      <c r="AC3838"/>
      <c r="AD3838"/>
      <c r="AE3838"/>
    </row>
    <row r="3839" spans="28:31" x14ac:dyDescent="0.25">
      <c r="AB3839"/>
      <c r="AC3839"/>
      <c r="AD3839"/>
      <c r="AE3839"/>
    </row>
    <row r="3840" spans="28:31" x14ac:dyDescent="0.25">
      <c r="AB3840"/>
      <c r="AC3840"/>
      <c r="AD3840"/>
      <c r="AE3840"/>
    </row>
    <row r="3841" spans="28:31" x14ac:dyDescent="0.25">
      <c r="AB3841"/>
      <c r="AC3841"/>
      <c r="AD3841"/>
      <c r="AE3841"/>
    </row>
    <row r="3842" spans="28:31" x14ac:dyDescent="0.25">
      <c r="AB3842"/>
      <c r="AC3842"/>
      <c r="AD3842"/>
      <c r="AE3842"/>
    </row>
    <row r="3843" spans="28:31" x14ac:dyDescent="0.25">
      <c r="AB3843"/>
      <c r="AC3843"/>
      <c r="AD3843"/>
      <c r="AE3843"/>
    </row>
    <row r="3844" spans="28:31" x14ac:dyDescent="0.25">
      <c r="AB3844"/>
      <c r="AC3844"/>
      <c r="AD3844"/>
      <c r="AE3844"/>
    </row>
    <row r="3845" spans="28:31" x14ac:dyDescent="0.25">
      <c r="AB3845"/>
      <c r="AC3845"/>
      <c r="AD3845"/>
      <c r="AE3845"/>
    </row>
    <row r="3846" spans="28:31" x14ac:dyDescent="0.25">
      <c r="AB3846"/>
      <c r="AC3846"/>
      <c r="AD3846"/>
      <c r="AE3846"/>
    </row>
    <row r="3847" spans="28:31" x14ac:dyDescent="0.25">
      <c r="AB3847"/>
      <c r="AC3847"/>
      <c r="AD3847"/>
      <c r="AE3847"/>
    </row>
    <row r="3848" spans="28:31" x14ac:dyDescent="0.25">
      <c r="AB3848"/>
      <c r="AC3848"/>
      <c r="AD3848"/>
      <c r="AE3848"/>
    </row>
    <row r="3849" spans="28:31" x14ac:dyDescent="0.25">
      <c r="AB3849"/>
      <c r="AC3849"/>
      <c r="AD3849"/>
      <c r="AE3849"/>
    </row>
    <row r="3850" spans="28:31" x14ac:dyDescent="0.25">
      <c r="AB3850"/>
      <c r="AC3850"/>
      <c r="AD3850"/>
      <c r="AE3850"/>
    </row>
    <row r="3851" spans="28:31" x14ac:dyDescent="0.25">
      <c r="AB3851"/>
      <c r="AC3851"/>
      <c r="AD3851"/>
      <c r="AE3851"/>
    </row>
    <row r="3852" spans="28:31" x14ac:dyDescent="0.25">
      <c r="AB3852"/>
      <c r="AC3852"/>
      <c r="AD3852"/>
      <c r="AE3852"/>
    </row>
    <row r="3853" spans="28:31" x14ac:dyDescent="0.25">
      <c r="AB3853"/>
      <c r="AC3853"/>
      <c r="AD3853"/>
      <c r="AE3853"/>
    </row>
    <row r="3854" spans="28:31" x14ac:dyDescent="0.25">
      <c r="AB3854"/>
      <c r="AC3854"/>
      <c r="AD3854"/>
      <c r="AE3854"/>
    </row>
    <row r="3855" spans="28:31" x14ac:dyDescent="0.25">
      <c r="AB3855"/>
      <c r="AC3855"/>
      <c r="AD3855"/>
      <c r="AE3855"/>
    </row>
    <row r="3856" spans="28:31" x14ac:dyDescent="0.25">
      <c r="AB3856"/>
      <c r="AC3856"/>
      <c r="AD3856"/>
      <c r="AE3856"/>
    </row>
    <row r="3857" spans="28:31" x14ac:dyDescent="0.25">
      <c r="AB3857"/>
      <c r="AC3857"/>
      <c r="AD3857"/>
      <c r="AE3857"/>
    </row>
    <row r="3858" spans="28:31" x14ac:dyDescent="0.25">
      <c r="AB3858"/>
      <c r="AC3858"/>
      <c r="AD3858"/>
      <c r="AE3858"/>
    </row>
    <row r="3859" spans="28:31" x14ac:dyDescent="0.25">
      <c r="AB3859"/>
      <c r="AC3859"/>
      <c r="AD3859"/>
      <c r="AE3859"/>
    </row>
    <row r="3860" spans="28:31" x14ac:dyDescent="0.25">
      <c r="AB3860"/>
      <c r="AC3860"/>
      <c r="AD3860"/>
      <c r="AE3860"/>
    </row>
    <row r="3861" spans="28:31" x14ac:dyDescent="0.25">
      <c r="AB3861"/>
      <c r="AC3861"/>
      <c r="AD3861"/>
      <c r="AE3861"/>
    </row>
    <row r="3862" spans="28:31" x14ac:dyDescent="0.25">
      <c r="AB3862"/>
      <c r="AC3862"/>
      <c r="AD3862"/>
      <c r="AE3862"/>
    </row>
    <row r="3863" spans="28:31" x14ac:dyDescent="0.25">
      <c r="AB3863"/>
      <c r="AC3863"/>
      <c r="AD3863"/>
      <c r="AE3863"/>
    </row>
    <row r="3864" spans="28:31" x14ac:dyDescent="0.25">
      <c r="AB3864"/>
      <c r="AC3864"/>
      <c r="AD3864"/>
      <c r="AE3864"/>
    </row>
    <row r="3865" spans="28:31" x14ac:dyDescent="0.25">
      <c r="AB3865"/>
      <c r="AC3865"/>
      <c r="AD3865"/>
      <c r="AE3865"/>
    </row>
    <row r="3866" spans="28:31" x14ac:dyDescent="0.25">
      <c r="AB3866"/>
      <c r="AC3866"/>
      <c r="AD3866"/>
      <c r="AE3866"/>
    </row>
    <row r="3867" spans="28:31" x14ac:dyDescent="0.25">
      <c r="AB3867"/>
      <c r="AC3867"/>
      <c r="AD3867"/>
      <c r="AE3867"/>
    </row>
    <row r="3868" spans="28:31" x14ac:dyDescent="0.25">
      <c r="AB3868"/>
      <c r="AC3868"/>
      <c r="AD3868"/>
      <c r="AE3868"/>
    </row>
    <row r="3869" spans="28:31" x14ac:dyDescent="0.25">
      <c r="AB3869"/>
      <c r="AC3869"/>
      <c r="AD3869"/>
      <c r="AE3869"/>
    </row>
    <row r="3870" spans="28:31" x14ac:dyDescent="0.25">
      <c r="AB3870"/>
      <c r="AC3870"/>
      <c r="AD3870"/>
      <c r="AE3870"/>
    </row>
    <row r="3871" spans="28:31" x14ac:dyDescent="0.25">
      <c r="AB3871"/>
      <c r="AC3871"/>
      <c r="AD3871"/>
      <c r="AE3871"/>
    </row>
    <row r="3872" spans="28:31" x14ac:dyDescent="0.25">
      <c r="AB3872"/>
      <c r="AC3872"/>
      <c r="AD3872"/>
      <c r="AE3872"/>
    </row>
    <row r="3873" spans="28:31" x14ac:dyDescent="0.25">
      <c r="AB3873"/>
      <c r="AC3873"/>
      <c r="AD3873"/>
      <c r="AE3873"/>
    </row>
    <row r="3874" spans="28:31" x14ac:dyDescent="0.25">
      <c r="AB3874"/>
      <c r="AC3874"/>
      <c r="AD3874"/>
      <c r="AE3874"/>
    </row>
    <row r="3875" spans="28:31" x14ac:dyDescent="0.25">
      <c r="AB3875"/>
      <c r="AC3875"/>
      <c r="AD3875"/>
      <c r="AE3875"/>
    </row>
    <row r="3876" spans="28:31" x14ac:dyDescent="0.25">
      <c r="AB3876"/>
      <c r="AC3876"/>
      <c r="AD3876"/>
      <c r="AE3876"/>
    </row>
    <row r="3877" spans="28:31" x14ac:dyDescent="0.25">
      <c r="AB3877"/>
      <c r="AC3877"/>
      <c r="AD3877"/>
      <c r="AE3877"/>
    </row>
    <row r="3878" spans="28:31" x14ac:dyDescent="0.25">
      <c r="AB3878"/>
      <c r="AC3878"/>
      <c r="AD3878"/>
      <c r="AE3878"/>
    </row>
    <row r="3879" spans="28:31" x14ac:dyDescent="0.25">
      <c r="AB3879"/>
      <c r="AC3879"/>
      <c r="AD3879"/>
      <c r="AE3879"/>
    </row>
    <row r="3880" spans="28:31" x14ac:dyDescent="0.25">
      <c r="AB3880"/>
      <c r="AC3880"/>
      <c r="AD3880"/>
      <c r="AE3880"/>
    </row>
    <row r="3881" spans="28:31" x14ac:dyDescent="0.25">
      <c r="AB3881"/>
      <c r="AC3881"/>
      <c r="AD3881"/>
      <c r="AE3881"/>
    </row>
    <row r="3882" spans="28:31" x14ac:dyDescent="0.25">
      <c r="AB3882"/>
      <c r="AC3882"/>
      <c r="AD3882"/>
      <c r="AE3882"/>
    </row>
    <row r="3883" spans="28:31" x14ac:dyDescent="0.25">
      <c r="AB3883"/>
      <c r="AC3883"/>
      <c r="AD3883"/>
      <c r="AE3883"/>
    </row>
    <row r="3884" spans="28:31" x14ac:dyDescent="0.25">
      <c r="AB3884"/>
      <c r="AC3884"/>
      <c r="AD3884"/>
      <c r="AE3884"/>
    </row>
    <row r="3885" spans="28:31" x14ac:dyDescent="0.25">
      <c r="AB3885"/>
      <c r="AC3885"/>
      <c r="AD3885"/>
      <c r="AE3885"/>
    </row>
    <row r="3886" spans="28:31" x14ac:dyDescent="0.25">
      <c r="AB3886"/>
      <c r="AC3886"/>
      <c r="AD3886"/>
      <c r="AE3886"/>
    </row>
    <row r="3887" spans="28:31" x14ac:dyDescent="0.25">
      <c r="AB3887"/>
      <c r="AC3887"/>
      <c r="AD3887"/>
      <c r="AE3887"/>
    </row>
    <row r="3888" spans="28:31" x14ac:dyDescent="0.25">
      <c r="AB3888"/>
      <c r="AC3888"/>
      <c r="AD3888"/>
      <c r="AE3888"/>
    </row>
    <row r="3889" spans="28:31" x14ac:dyDescent="0.25">
      <c r="AB3889"/>
      <c r="AC3889"/>
      <c r="AD3889"/>
      <c r="AE3889"/>
    </row>
    <row r="3890" spans="28:31" x14ac:dyDescent="0.25">
      <c r="AB3890"/>
      <c r="AC3890"/>
      <c r="AD3890"/>
      <c r="AE3890"/>
    </row>
    <row r="3891" spans="28:31" x14ac:dyDescent="0.25">
      <c r="AB3891"/>
      <c r="AC3891"/>
      <c r="AD3891"/>
      <c r="AE3891"/>
    </row>
    <row r="3892" spans="28:31" x14ac:dyDescent="0.25">
      <c r="AB3892"/>
      <c r="AC3892"/>
      <c r="AD3892"/>
      <c r="AE3892"/>
    </row>
    <row r="3893" spans="28:31" x14ac:dyDescent="0.25">
      <c r="AB3893"/>
      <c r="AC3893"/>
      <c r="AD3893"/>
      <c r="AE3893"/>
    </row>
    <row r="3894" spans="28:31" x14ac:dyDescent="0.25">
      <c r="AB3894"/>
      <c r="AC3894"/>
      <c r="AD3894"/>
      <c r="AE3894"/>
    </row>
    <row r="3895" spans="28:31" x14ac:dyDescent="0.25">
      <c r="AB3895"/>
      <c r="AC3895"/>
      <c r="AD3895"/>
      <c r="AE3895"/>
    </row>
    <row r="3896" spans="28:31" x14ac:dyDescent="0.25">
      <c r="AB3896"/>
      <c r="AC3896"/>
      <c r="AD3896"/>
      <c r="AE3896"/>
    </row>
    <row r="3897" spans="28:31" x14ac:dyDescent="0.25">
      <c r="AB3897"/>
      <c r="AC3897"/>
      <c r="AD3897"/>
      <c r="AE3897"/>
    </row>
    <row r="3898" spans="28:31" x14ac:dyDescent="0.25">
      <c r="AB3898"/>
      <c r="AC3898"/>
      <c r="AD3898"/>
      <c r="AE3898"/>
    </row>
    <row r="3899" spans="28:31" x14ac:dyDescent="0.25">
      <c r="AB3899"/>
      <c r="AC3899"/>
      <c r="AD3899"/>
      <c r="AE3899"/>
    </row>
    <row r="3900" spans="28:31" x14ac:dyDescent="0.25">
      <c r="AB3900"/>
      <c r="AC3900"/>
      <c r="AD3900"/>
      <c r="AE3900"/>
    </row>
    <row r="3901" spans="28:31" x14ac:dyDescent="0.25">
      <c r="AB3901"/>
      <c r="AC3901"/>
      <c r="AD3901"/>
      <c r="AE3901"/>
    </row>
    <row r="3902" spans="28:31" x14ac:dyDescent="0.25">
      <c r="AB3902"/>
      <c r="AC3902"/>
      <c r="AD3902"/>
      <c r="AE3902"/>
    </row>
    <row r="3903" spans="28:31" x14ac:dyDescent="0.25">
      <c r="AB3903"/>
      <c r="AC3903"/>
      <c r="AD3903"/>
      <c r="AE3903"/>
    </row>
    <row r="3904" spans="28:31" x14ac:dyDescent="0.25">
      <c r="AB3904"/>
      <c r="AC3904"/>
      <c r="AD3904"/>
      <c r="AE3904"/>
    </row>
    <row r="3905" spans="28:31" x14ac:dyDescent="0.25">
      <c r="AB3905"/>
      <c r="AC3905"/>
      <c r="AD3905"/>
      <c r="AE3905"/>
    </row>
    <row r="3906" spans="28:31" x14ac:dyDescent="0.25">
      <c r="AB3906"/>
      <c r="AC3906"/>
      <c r="AD3906"/>
      <c r="AE3906"/>
    </row>
    <row r="3907" spans="28:31" x14ac:dyDescent="0.25">
      <c r="AB3907"/>
      <c r="AC3907"/>
      <c r="AD3907"/>
      <c r="AE3907"/>
    </row>
    <row r="3908" spans="28:31" x14ac:dyDescent="0.25">
      <c r="AB3908"/>
      <c r="AC3908"/>
      <c r="AD3908"/>
      <c r="AE3908"/>
    </row>
    <row r="3909" spans="28:31" x14ac:dyDescent="0.25">
      <c r="AB3909"/>
      <c r="AC3909"/>
      <c r="AD3909"/>
      <c r="AE3909"/>
    </row>
    <row r="3910" spans="28:31" x14ac:dyDescent="0.25">
      <c r="AB3910"/>
      <c r="AC3910"/>
      <c r="AD3910"/>
      <c r="AE3910"/>
    </row>
    <row r="3911" spans="28:31" x14ac:dyDescent="0.25">
      <c r="AB3911"/>
      <c r="AC3911"/>
      <c r="AD3911"/>
      <c r="AE3911"/>
    </row>
    <row r="3912" spans="28:31" x14ac:dyDescent="0.25">
      <c r="AB3912"/>
      <c r="AC3912"/>
      <c r="AD3912"/>
      <c r="AE3912"/>
    </row>
    <row r="3913" spans="28:31" x14ac:dyDescent="0.25">
      <c r="AB3913"/>
      <c r="AC3913"/>
      <c r="AD3913"/>
      <c r="AE3913"/>
    </row>
    <row r="3914" spans="28:31" x14ac:dyDescent="0.25">
      <c r="AB3914"/>
      <c r="AC3914"/>
      <c r="AD3914"/>
      <c r="AE3914"/>
    </row>
    <row r="3915" spans="28:31" x14ac:dyDescent="0.25">
      <c r="AB3915"/>
      <c r="AC3915"/>
      <c r="AD3915"/>
      <c r="AE3915"/>
    </row>
    <row r="3916" spans="28:31" x14ac:dyDescent="0.25">
      <c r="AB3916"/>
      <c r="AC3916"/>
      <c r="AD3916"/>
      <c r="AE3916"/>
    </row>
    <row r="3917" spans="28:31" x14ac:dyDescent="0.25">
      <c r="AB3917"/>
      <c r="AC3917"/>
      <c r="AD3917"/>
      <c r="AE3917"/>
    </row>
    <row r="3918" spans="28:31" x14ac:dyDescent="0.25">
      <c r="AB3918"/>
      <c r="AC3918"/>
      <c r="AD3918"/>
      <c r="AE3918"/>
    </row>
    <row r="3919" spans="28:31" x14ac:dyDescent="0.25">
      <c r="AB3919"/>
      <c r="AC3919"/>
      <c r="AD3919"/>
      <c r="AE3919"/>
    </row>
    <row r="3920" spans="28:31" x14ac:dyDescent="0.25">
      <c r="AB3920"/>
      <c r="AC3920"/>
      <c r="AD3920"/>
      <c r="AE3920"/>
    </row>
    <row r="3921" spans="28:31" x14ac:dyDescent="0.25">
      <c r="AB3921"/>
      <c r="AC3921"/>
      <c r="AD3921"/>
      <c r="AE3921"/>
    </row>
    <row r="3922" spans="28:31" x14ac:dyDescent="0.25">
      <c r="AB3922"/>
      <c r="AC3922"/>
      <c r="AD3922"/>
      <c r="AE3922"/>
    </row>
    <row r="3923" spans="28:31" x14ac:dyDescent="0.25">
      <c r="AB3923"/>
      <c r="AC3923"/>
      <c r="AD3923"/>
      <c r="AE3923"/>
    </row>
    <row r="3924" spans="28:31" x14ac:dyDescent="0.25">
      <c r="AB3924"/>
      <c r="AC3924"/>
      <c r="AD3924"/>
      <c r="AE3924"/>
    </row>
    <row r="3925" spans="28:31" x14ac:dyDescent="0.25">
      <c r="AB3925"/>
      <c r="AC3925"/>
      <c r="AD3925"/>
      <c r="AE3925"/>
    </row>
    <row r="3926" spans="28:31" x14ac:dyDescent="0.25">
      <c r="AB3926"/>
      <c r="AC3926"/>
      <c r="AD3926"/>
      <c r="AE3926"/>
    </row>
    <row r="3927" spans="28:31" x14ac:dyDescent="0.25">
      <c r="AB3927"/>
      <c r="AC3927"/>
      <c r="AD3927"/>
      <c r="AE3927"/>
    </row>
    <row r="3928" spans="28:31" x14ac:dyDescent="0.25">
      <c r="AB3928"/>
      <c r="AC3928"/>
      <c r="AD3928"/>
      <c r="AE3928"/>
    </row>
    <row r="3929" spans="28:31" x14ac:dyDescent="0.25">
      <c r="AB3929"/>
      <c r="AC3929"/>
      <c r="AD3929"/>
      <c r="AE3929"/>
    </row>
    <row r="3930" spans="28:31" x14ac:dyDescent="0.25">
      <c r="AB3930"/>
      <c r="AC3930"/>
      <c r="AD3930"/>
      <c r="AE3930"/>
    </row>
    <row r="3931" spans="28:31" x14ac:dyDescent="0.25">
      <c r="AB3931"/>
      <c r="AC3931"/>
      <c r="AD3931"/>
      <c r="AE3931"/>
    </row>
    <row r="3932" spans="28:31" x14ac:dyDescent="0.25">
      <c r="AB3932"/>
      <c r="AC3932"/>
      <c r="AD3932"/>
      <c r="AE3932"/>
    </row>
    <row r="3933" spans="28:31" x14ac:dyDescent="0.25">
      <c r="AB3933"/>
      <c r="AC3933"/>
      <c r="AD3933"/>
      <c r="AE3933"/>
    </row>
    <row r="3934" spans="28:31" x14ac:dyDescent="0.25">
      <c r="AB3934"/>
      <c r="AC3934"/>
      <c r="AD3934"/>
      <c r="AE3934"/>
    </row>
    <row r="3935" spans="28:31" x14ac:dyDescent="0.25">
      <c r="AB3935"/>
      <c r="AC3935"/>
      <c r="AD3935"/>
      <c r="AE3935"/>
    </row>
    <row r="3936" spans="28:31" x14ac:dyDescent="0.25">
      <c r="AB3936"/>
      <c r="AC3936"/>
      <c r="AD3936"/>
      <c r="AE3936"/>
    </row>
    <row r="3937" spans="28:31" x14ac:dyDescent="0.25">
      <c r="AB3937"/>
      <c r="AC3937"/>
      <c r="AD3937"/>
      <c r="AE3937"/>
    </row>
    <row r="3938" spans="28:31" x14ac:dyDescent="0.25">
      <c r="AB3938"/>
      <c r="AC3938"/>
      <c r="AD3938"/>
      <c r="AE3938"/>
    </row>
    <row r="3939" spans="28:31" x14ac:dyDescent="0.25">
      <c r="AB3939"/>
      <c r="AC3939"/>
      <c r="AD3939"/>
      <c r="AE3939"/>
    </row>
    <row r="3940" spans="28:31" x14ac:dyDescent="0.25">
      <c r="AB3940"/>
      <c r="AC3940"/>
      <c r="AD3940"/>
      <c r="AE3940"/>
    </row>
    <row r="3941" spans="28:31" x14ac:dyDescent="0.25">
      <c r="AB3941"/>
      <c r="AC3941"/>
      <c r="AD3941"/>
      <c r="AE3941"/>
    </row>
    <row r="3942" spans="28:31" x14ac:dyDescent="0.25">
      <c r="AB3942"/>
      <c r="AC3942"/>
      <c r="AD3942"/>
      <c r="AE3942"/>
    </row>
    <row r="3943" spans="28:31" x14ac:dyDescent="0.25">
      <c r="AB3943"/>
      <c r="AC3943"/>
      <c r="AD3943"/>
      <c r="AE3943"/>
    </row>
    <row r="3944" spans="28:31" x14ac:dyDescent="0.25">
      <c r="AB3944"/>
      <c r="AC3944"/>
      <c r="AD3944"/>
      <c r="AE3944"/>
    </row>
    <row r="3945" spans="28:31" x14ac:dyDescent="0.25">
      <c r="AB3945"/>
      <c r="AC3945"/>
      <c r="AD3945"/>
      <c r="AE3945"/>
    </row>
    <row r="3946" spans="28:31" x14ac:dyDescent="0.25">
      <c r="AB3946"/>
      <c r="AC3946"/>
      <c r="AD3946"/>
      <c r="AE3946"/>
    </row>
    <row r="3947" spans="28:31" x14ac:dyDescent="0.25">
      <c r="AB3947"/>
      <c r="AC3947"/>
      <c r="AD3947"/>
      <c r="AE3947"/>
    </row>
    <row r="3948" spans="28:31" x14ac:dyDescent="0.25">
      <c r="AB3948"/>
      <c r="AC3948"/>
      <c r="AD3948"/>
      <c r="AE3948"/>
    </row>
    <row r="3949" spans="28:31" x14ac:dyDescent="0.25">
      <c r="AB3949"/>
      <c r="AC3949"/>
      <c r="AD3949"/>
      <c r="AE3949"/>
    </row>
    <row r="3950" spans="28:31" x14ac:dyDescent="0.25">
      <c r="AB3950"/>
      <c r="AC3950"/>
      <c r="AD3950"/>
      <c r="AE3950"/>
    </row>
    <row r="3951" spans="28:31" x14ac:dyDescent="0.25">
      <c r="AB3951"/>
      <c r="AC3951"/>
      <c r="AD3951"/>
      <c r="AE3951"/>
    </row>
    <row r="3952" spans="28:31" x14ac:dyDescent="0.25">
      <c r="AB3952"/>
      <c r="AC3952"/>
      <c r="AD3952"/>
      <c r="AE3952"/>
    </row>
    <row r="3953" spans="28:31" x14ac:dyDescent="0.25">
      <c r="AB3953"/>
      <c r="AC3953"/>
      <c r="AD3953"/>
      <c r="AE3953"/>
    </row>
    <row r="3954" spans="28:31" x14ac:dyDescent="0.25">
      <c r="AB3954"/>
      <c r="AC3954"/>
      <c r="AD3954"/>
      <c r="AE3954"/>
    </row>
    <row r="3955" spans="28:31" x14ac:dyDescent="0.25">
      <c r="AB3955"/>
      <c r="AC3955"/>
      <c r="AD3955"/>
      <c r="AE3955"/>
    </row>
    <row r="3956" spans="28:31" x14ac:dyDescent="0.25">
      <c r="AB3956"/>
      <c r="AC3956"/>
      <c r="AD3956"/>
      <c r="AE3956"/>
    </row>
    <row r="3957" spans="28:31" x14ac:dyDescent="0.25">
      <c r="AB3957"/>
      <c r="AC3957"/>
      <c r="AD3957"/>
      <c r="AE3957"/>
    </row>
    <row r="3958" spans="28:31" x14ac:dyDescent="0.25">
      <c r="AB3958"/>
      <c r="AC3958"/>
      <c r="AD3958"/>
      <c r="AE3958"/>
    </row>
    <row r="3959" spans="28:31" x14ac:dyDescent="0.25">
      <c r="AB3959"/>
      <c r="AC3959"/>
      <c r="AD3959"/>
      <c r="AE3959"/>
    </row>
    <row r="3960" spans="28:31" x14ac:dyDescent="0.25">
      <c r="AB3960"/>
      <c r="AC3960"/>
      <c r="AD3960"/>
      <c r="AE3960"/>
    </row>
    <row r="3961" spans="28:31" x14ac:dyDescent="0.25">
      <c r="AB3961"/>
      <c r="AC3961"/>
      <c r="AD3961"/>
      <c r="AE3961"/>
    </row>
    <row r="3962" spans="28:31" x14ac:dyDescent="0.25">
      <c r="AB3962"/>
      <c r="AC3962"/>
      <c r="AD3962"/>
      <c r="AE3962"/>
    </row>
    <row r="3963" spans="28:31" x14ac:dyDescent="0.25">
      <c r="AB3963"/>
      <c r="AC3963"/>
      <c r="AD3963"/>
      <c r="AE3963"/>
    </row>
    <row r="3964" spans="28:31" x14ac:dyDescent="0.25">
      <c r="AB3964"/>
      <c r="AC3964"/>
      <c r="AD3964"/>
      <c r="AE3964"/>
    </row>
    <row r="3965" spans="28:31" x14ac:dyDescent="0.25">
      <c r="AB3965"/>
      <c r="AC3965"/>
      <c r="AD3965"/>
      <c r="AE3965"/>
    </row>
    <row r="3966" spans="28:31" x14ac:dyDescent="0.25">
      <c r="AB3966"/>
      <c r="AC3966"/>
      <c r="AD3966"/>
      <c r="AE3966"/>
    </row>
    <row r="3967" spans="28:31" x14ac:dyDescent="0.25">
      <c r="AB3967"/>
      <c r="AC3967"/>
      <c r="AD3967"/>
      <c r="AE3967"/>
    </row>
    <row r="3968" spans="28:31" x14ac:dyDescent="0.25">
      <c r="AB3968"/>
      <c r="AC3968"/>
      <c r="AD3968"/>
      <c r="AE3968"/>
    </row>
    <row r="3969" spans="28:31" x14ac:dyDescent="0.25">
      <c r="AB3969"/>
      <c r="AC3969"/>
      <c r="AD3969"/>
      <c r="AE3969"/>
    </row>
    <row r="3970" spans="28:31" x14ac:dyDescent="0.25">
      <c r="AB3970"/>
      <c r="AC3970"/>
      <c r="AD3970"/>
      <c r="AE3970"/>
    </row>
    <row r="3971" spans="28:31" x14ac:dyDescent="0.25">
      <c r="AB3971"/>
      <c r="AC3971"/>
      <c r="AD3971"/>
      <c r="AE3971"/>
    </row>
    <row r="3972" spans="28:31" x14ac:dyDescent="0.25">
      <c r="AB3972"/>
      <c r="AC3972"/>
      <c r="AD3972"/>
      <c r="AE3972"/>
    </row>
    <row r="3973" spans="28:31" x14ac:dyDescent="0.25">
      <c r="AB3973"/>
      <c r="AC3973"/>
      <c r="AD3973"/>
      <c r="AE3973"/>
    </row>
    <row r="3974" spans="28:31" x14ac:dyDescent="0.25">
      <c r="AB3974"/>
      <c r="AC3974"/>
      <c r="AD3974"/>
      <c r="AE3974"/>
    </row>
    <row r="3975" spans="28:31" x14ac:dyDescent="0.25">
      <c r="AB3975"/>
      <c r="AC3975"/>
      <c r="AD3975"/>
      <c r="AE3975"/>
    </row>
    <row r="3976" spans="28:31" x14ac:dyDescent="0.25">
      <c r="AB3976"/>
      <c r="AC3976"/>
      <c r="AD3976"/>
      <c r="AE3976"/>
    </row>
    <row r="3977" spans="28:31" x14ac:dyDescent="0.25">
      <c r="AB3977"/>
      <c r="AC3977"/>
      <c r="AD3977"/>
      <c r="AE3977"/>
    </row>
    <row r="3978" spans="28:31" x14ac:dyDescent="0.25">
      <c r="AB3978"/>
      <c r="AC3978"/>
      <c r="AD3978"/>
      <c r="AE3978"/>
    </row>
    <row r="3979" spans="28:31" x14ac:dyDescent="0.25">
      <c r="AB3979"/>
      <c r="AC3979"/>
      <c r="AD3979"/>
      <c r="AE3979"/>
    </row>
    <row r="3980" spans="28:31" x14ac:dyDescent="0.25">
      <c r="AB3980"/>
      <c r="AC3980"/>
      <c r="AD3980"/>
      <c r="AE3980"/>
    </row>
    <row r="3981" spans="28:31" x14ac:dyDescent="0.25">
      <c r="AB3981"/>
      <c r="AC3981"/>
      <c r="AD3981"/>
      <c r="AE3981"/>
    </row>
    <row r="3982" spans="28:31" x14ac:dyDescent="0.25">
      <c r="AB3982"/>
      <c r="AC3982"/>
      <c r="AD3982"/>
      <c r="AE3982"/>
    </row>
    <row r="3983" spans="28:31" x14ac:dyDescent="0.25">
      <c r="AB3983"/>
      <c r="AC3983"/>
      <c r="AD3983"/>
      <c r="AE3983"/>
    </row>
    <row r="3984" spans="28:31" x14ac:dyDescent="0.25">
      <c r="AB3984"/>
      <c r="AC3984"/>
      <c r="AD3984"/>
      <c r="AE3984"/>
    </row>
    <row r="3985" spans="28:31" x14ac:dyDescent="0.25">
      <c r="AB3985"/>
      <c r="AC3985"/>
      <c r="AD3985"/>
      <c r="AE3985"/>
    </row>
    <row r="3986" spans="28:31" x14ac:dyDescent="0.25">
      <c r="AB3986"/>
      <c r="AC3986"/>
      <c r="AD3986"/>
      <c r="AE3986"/>
    </row>
    <row r="3987" spans="28:31" x14ac:dyDescent="0.25">
      <c r="AB3987"/>
      <c r="AC3987"/>
      <c r="AD3987"/>
      <c r="AE3987"/>
    </row>
    <row r="3988" spans="28:31" x14ac:dyDescent="0.25">
      <c r="AB3988"/>
      <c r="AC3988"/>
      <c r="AD3988"/>
      <c r="AE3988"/>
    </row>
    <row r="3989" spans="28:31" x14ac:dyDescent="0.25">
      <c r="AB3989"/>
      <c r="AC3989"/>
      <c r="AD3989"/>
      <c r="AE3989"/>
    </row>
    <row r="3990" spans="28:31" x14ac:dyDescent="0.25">
      <c r="AB3990"/>
      <c r="AC3990"/>
      <c r="AD3990"/>
      <c r="AE3990"/>
    </row>
    <row r="3991" spans="28:31" x14ac:dyDescent="0.25">
      <c r="AB3991"/>
      <c r="AC3991"/>
      <c r="AD3991"/>
      <c r="AE3991"/>
    </row>
    <row r="3992" spans="28:31" x14ac:dyDescent="0.25">
      <c r="AB3992"/>
      <c r="AC3992"/>
      <c r="AD3992"/>
      <c r="AE3992"/>
    </row>
    <row r="3993" spans="28:31" x14ac:dyDescent="0.25">
      <c r="AB3993"/>
      <c r="AC3993"/>
      <c r="AD3993"/>
      <c r="AE3993"/>
    </row>
    <row r="3994" spans="28:31" x14ac:dyDescent="0.25">
      <c r="AB3994"/>
      <c r="AC3994"/>
      <c r="AD3994"/>
      <c r="AE3994"/>
    </row>
    <row r="3995" spans="28:31" x14ac:dyDescent="0.25">
      <c r="AB3995"/>
      <c r="AC3995"/>
      <c r="AD3995"/>
      <c r="AE3995"/>
    </row>
    <row r="3996" spans="28:31" x14ac:dyDescent="0.25">
      <c r="AB3996"/>
      <c r="AC3996"/>
      <c r="AD3996"/>
      <c r="AE3996"/>
    </row>
    <row r="3997" spans="28:31" x14ac:dyDescent="0.25">
      <c r="AB3997"/>
      <c r="AC3997"/>
      <c r="AD3997"/>
      <c r="AE3997"/>
    </row>
    <row r="3998" spans="28:31" x14ac:dyDescent="0.25">
      <c r="AB3998"/>
      <c r="AC3998"/>
      <c r="AD3998"/>
      <c r="AE3998"/>
    </row>
    <row r="3999" spans="28:31" x14ac:dyDescent="0.25">
      <c r="AB3999"/>
      <c r="AC3999"/>
      <c r="AD3999"/>
      <c r="AE3999"/>
    </row>
    <row r="4000" spans="28:31" x14ac:dyDescent="0.25">
      <c r="AB4000"/>
      <c r="AC4000"/>
      <c r="AD4000"/>
      <c r="AE4000"/>
    </row>
    <row r="4001" spans="28:31" x14ac:dyDescent="0.25">
      <c r="AB4001"/>
      <c r="AC4001"/>
      <c r="AD4001"/>
      <c r="AE4001"/>
    </row>
    <row r="4002" spans="28:31" x14ac:dyDescent="0.25">
      <c r="AB4002"/>
      <c r="AC4002"/>
      <c r="AD4002"/>
      <c r="AE4002"/>
    </row>
    <row r="4003" spans="28:31" x14ac:dyDescent="0.25">
      <c r="AB4003"/>
      <c r="AC4003"/>
      <c r="AD4003"/>
      <c r="AE4003"/>
    </row>
    <row r="4004" spans="28:31" x14ac:dyDescent="0.25">
      <c r="AB4004"/>
      <c r="AC4004"/>
      <c r="AD4004"/>
      <c r="AE4004"/>
    </row>
    <row r="4005" spans="28:31" x14ac:dyDescent="0.25">
      <c r="AB4005"/>
      <c r="AC4005"/>
      <c r="AD4005"/>
      <c r="AE4005"/>
    </row>
    <row r="4006" spans="28:31" x14ac:dyDescent="0.25">
      <c r="AB4006"/>
      <c r="AC4006"/>
      <c r="AD4006"/>
      <c r="AE4006"/>
    </row>
    <row r="4007" spans="28:31" x14ac:dyDescent="0.25">
      <c r="AB4007"/>
      <c r="AC4007"/>
      <c r="AD4007"/>
      <c r="AE4007"/>
    </row>
    <row r="4008" spans="28:31" x14ac:dyDescent="0.25">
      <c r="AB4008"/>
      <c r="AC4008"/>
      <c r="AD4008"/>
      <c r="AE4008"/>
    </row>
    <row r="4009" spans="28:31" x14ac:dyDescent="0.25">
      <c r="AB4009"/>
      <c r="AC4009"/>
      <c r="AD4009"/>
      <c r="AE4009"/>
    </row>
    <row r="4010" spans="28:31" x14ac:dyDescent="0.25">
      <c r="AB4010"/>
      <c r="AC4010"/>
      <c r="AD4010"/>
      <c r="AE4010"/>
    </row>
    <row r="4011" spans="28:31" x14ac:dyDescent="0.25">
      <c r="AB4011"/>
      <c r="AC4011"/>
      <c r="AD4011"/>
      <c r="AE4011"/>
    </row>
    <row r="4012" spans="28:31" x14ac:dyDescent="0.25">
      <c r="AB4012"/>
      <c r="AC4012"/>
      <c r="AD4012"/>
      <c r="AE4012"/>
    </row>
    <row r="4013" spans="28:31" x14ac:dyDescent="0.25">
      <c r="AB4013"/>
      <c r="AC4013"/>
      <c r="AD4013"/>
      <c r="AE4013"/>
    </row>
    <row r="4014" spans="28:31" x14ac:dyDescent="0.25">
      <c r="AB4014"/>
      <c r="AC4014"/>
      <c r="AD4014"/>
      <c r="AE4014"/>
    </row>
    <row r="4015" spans="28:31" x14ac:dyDescent="0.25">
      <c r="AB4015"/>
      <c r="AC4015"/>
      <c r="AD4015"/>
      <c r="AE4015"/>
    </row>
    <row r="4016" spans="28:31" x14ac:dyDescent="0.25">
      <c r="AB4016"/>
      <c r="AC4016"/>
      <c r="AD4016"/>
      <c r="AE4016"/>
    </row>
    <row r="4017" spans="28:31" x14ac:dyDescent="0.25">
      <c r="AB4017"/>
      <c r="AC4017"/>
      <c r="AD4017"/>
      <c r="AE4017"/>
    </row>
    <row r="4018" spans="28:31" x14ac:dyDescent="0.25">
      <c r="AB4018"/>
      <c r="AC4018"/>
      <c r="AD4018"/>
      <c r="AE4018"/>
    </row>
    <row r="4019" spans="28:31" x14ac:dyDescent="0.25">
      <c r="AB4019"/>
      <c r="AC4019"/>
      <c r="AD4019"/>
      <c r="AE4019"/>
    </row>
    <row r="4020" spans="28:31" x14ac:dyDescent="0.25">
      <c r="AB4020"/>
      <c r="AC4020"/>
      <c r="AD4020"/>
      <c r="AE4020"/>
    </row>
    <row r="4021" spans="28:31" x14ac:dyDescent="0.25">
      <c r="AB4021"/>
      <c r="AC4021"/>
      <c r="AD4021"/>
      <c r="AE4021"/>
    </row>
    <row r="4022" spans="28:31" x14ac:dyDescent="0.25">
      <c r="AB4022"/>
      <c r="AC4022"/>
      <c r="AD4022"/>
      <c r="AE4022"/>
    </row>
    <row r="4023" spans="28:31" x14ac:dyDescent="0.25">
      <c r="AB4023"/>
      <c r="AC4023"/>
      <c r="AD4023"/>
      <c r="AE4023"/>
    </row>
    <row r="4024" spans="28:31" x14ac:dyDescent="0.25">
      <c r="AB4024"/>
      <c r="AC4024"/>
      <c r="AD4024"/>
      <c r="AE4024"/>
    </row>
    <row r="4025" spans="28:31" x14ac:dyDescent="0.25">
      <c r="AB4025"/>
      <c r="AC4025"/>
      <c r="AD4025"/>
      <c r="AE4025"/>
    </row>
    <row r="4026" spans="28:31" x14ac:dyDescent="0.25">
      <c r="AB4026"/>
      <c r="AC4026"/>
      <c r="AD4026"/>
      <c r="AE4026"/>
    </row>
    <row r="4027" spans="28:31" x14ac:dyDescent="0.25">
      <c r="AB4027"/>
      <c r="AC4027"/>
      <c r="AD4027"/>
      <c r="AE4027"/>
    </row>
    <row r="4028" spans="28:31" x14ac:dyDescent="0.25">
      <c r="AB4028"/>
      <c r="AC4028"/>
      <c r="AD4028"/>
      <c r="AE4028"/>
    </row>
    <row r="4029" spans="28:31" x14ac:dyDescent="0.25">
      <c r="AB4029"/>
      <c r="AC4029"/>
      <c r="AD4029"/>
      <c r="AE4029"/>
    </row>
    <row r="4030" spans="28:31" x14ac:dyDescent="0.25">
      <c r="AB4030"/>
      <c r="AC4030"/>
      <c r="AD4030"/>
      <c r="AE4030"/>
    </row>
    <row r="4031" spans="28:31" x14ac:dyDescent="0.25">
      <c r="AB4031"/>
      <c r="AC4031"/>
      <c r="AD4031"/>
      <c r="AE4031"/>
    </row>
    <row r="4032" spans="28:31" x14ac:dyDescent="0.25">
      <c r="AB4032"/>
      <c r="AC4032"/>
      <c r="AD4032"/>
      <c r="AE4032"/>
    </row>
    <row r="4033" spans="28:31" x14ac:dyDescent="0.25">
      <c r="AB4033"/>
      <c r="AC4033"/>
      <c r="AD4033"/>
      <c r="AE4033"/>
    </row>
    <row r="4034" spans="28:31" x14ac:dyDescent="0.25">
      <c r="AB4034"/>
      <c r="AC4034"/>
      <c r="AD4034"/>
      <c r="AE4034"/>
    </row>
    <row r="4035" spans="28:31" x14ac:dyDescent="0.25">
      <c r="AB4035"/>
      <c r="AC4035"/>
      <c r="AD4035"/>
      <c r="AE4035"/>
    </row>
    <row r="4036" spans="28:31" x14ac:dyDescent="0.25">
      <c r="AB4036"/>
      <c r="AC4036"/>
      <c r="AD4036"/>
      <c r="AE4036"/>
    </row>
    <row r="4037" spans="28:31" x14ac:dyDescent="0.25">
      <c r="AB4037"/>
      <c r="AC4037"/>
      <c r="AD4037"/>
      <c r="AE4037"/>
    </row>
    <row r="4038" spans="28:31" x14ac:dyDescent="0.25">
      <c r="AB4038"/>
      <c r="AC4038"/>
      <c r="AD4038"/>
      <c r="AE4038"/>
    </row>
    <row r="4039" spans="28:31" x14ac:dyDescent="0.25">
      <c r="AB4039"/>
      <c r="AC4039"/>
      <c r="AD4039"/>
      <c r="AE4039"/>
    </row>
    <row r="4040" spans="28:31" x14ac:dyDescent="0.25">
      <c r="AB4040"/>
      <c r="AC4040"/>
      <c r="AD4040"/>
      <c r="AE4040"/>
    </row>
    <row r="4041" spans="28:31" x14ac:dyDescent="0.25">
      <c r="AB4041"/>
      <c r="AC4041"/>
      <c r="AD4041"/>
      <c r="AE4041"/>
    </row>
    <row r="4042" spans="28:31" x14ac:dyDescent="0.25">
      <c r="AB4042"/>
      <c r="AC4042"/>
      <c r="AD4042"/>
      <c r="AE4042"/>
    </row>
    <row r="4043" spans="28:31" x14ac:dyDescent="0.25">
      <c r="AB4043"/>
      <c r="AC4043"/>
      <c r="AD4043"/>
      <c r="AE4043"/>
    </row>
    <row r="4044" spans="28:31" x14ac:dyDescent="0.25">
      <c r="AB4044"/>
      <c r="AC4044"/>
      <c r="AD4044"/>
      <c r="AE4044"/>
    </row>
    <row r="4045" spans="28:31" x14ac:dyDescent="0.25">
      <c r="AB4045"/>
      <c r="AC4045"/>
      <c r="AD4045"/>
      <c r="AE4045"/>
    </row>
    <row r="4046" spans="28:31" x14ac:dyDescent="0.25">
      <c r="AB4046"/>
      <c r="AC4046"/>
      <c r="AD4046"/>
      <c r="AE4046"/>
    </row>
    <row r="4047" spans="28:31" x14ac:dyDescent="0.25">
      <c r="AB4047"/>
      <c r="AC4047"/>
      <c r="AD4047"/>
      <c r="AE4047"/>
    </row>
    <row r="4048" spans="28:31" x14ac:dyDescent="0.25">
      <c r="AB4048"/>
      <c r="AC4048"/>
      <c r="AD4048"/>
      <c r="AE4048"/>
    </row>
    <row r="4049" spans="28:31" x14ac:dyDescent="0.25">
      <c r="AB4049"/>
      <c r="AC4049"/>
      <c r="AD4049"/>
      <c r="AE4049"/>
    </row>
    <row r="4050" spans="28:31" x14ac:dyDescent="0.25">
      <c r="AB4050"/>
      <c r="AC4050"/>
      <c r="AD4050"/>
      <c r="AE4050"/>
    </row>
    <row r="4051" spans="28:31" x14ac:dyDescent="0.25">
      <c r="AB4051"/>
      <c r="AC4051"/>
      <c r="AD4051"/>
      <c r="AE4051"/>
    </row>
    <row r="4052" spans="28:31" x14ac:dyDescent="0.25">
      <c r="AB4052"/>
      <c r="AC4052"/>
      <c r="AD4052"/>
      <c r="AE4052"/>
    </row>
    <row r="4053" spans="28:31" x14ac:dyDescent="0.25">
      <c r="AB4053"/>
      <c r="AC4053"/>
      <c r="AD4053"/>
      <c r="AE4053"/>
    </row>
    <row r="4054" spans="28:31" x14ac:dyDescent="0.25">
      <c r="AB4054"/>
      <c r="AC4054"/>
      <c r="AD4054"/>
      <c r="AE4054"/>
    </row>
    <row r="4055" spans="28:31" x14ac:dyDescent="0.25">
      <c r="AB4055"/>
      <c r="AC4055"/>
      <c r="AD4055"/>
      <c r="AE4055"/>
    </row>
    <row r="4056" spans="28:31" x14ac:dyDescent="0.25">
      <c r="AB4056"/>
      <c r="AC4056"/>
      <c r="AD4056"/>
      <c r="AE4056"/>
    </row>
    <row r="4057" spans="28:31" x14ac:dyDescent="0.25">
      <c r="AB4057"/>
      <c r="AC4057"/>
      <c r="AD4057"/>
      <c r="AE4057"/>
    </row>
    <row r="4058" spans="28:31" x14ac:dyDescent="0.25">
      <c r="AB4058"/>
      <c r="AC4058"/>
      <c r="AD4058"/>
      <c r="AE4058"/>
    </row>
    <row r="4059" spans="28:31" x14ac:dyDescent="0.25">
      <c r="AB4059"/>
      <c r="AC4059"/>
      <c r="AD4059"/>
      <c r="AE4059"/>
    </row>
    <row r="4060" spans="28:31" x14ac:dyDescent="0.25">
      <c r="AB4060"/>
      <c r="AC4060"/>
      <c r="AD4060"/>
      <c r="AE4060"/>
    </row>
    <row r="4061" spans="28:31" x14ac:dyDescent="0.25">
      <c r="AB4061"/>
      <c r="AC4061"/>
      <c r="AD4061"/>
      <c r="AE4061"/>
    </row>
    <row r="4062" spans="28:31" x14ac:dyDescent="0.25">
      <c r="AB4062"/>
      <c r="AC4062"/>
      <c r="AD4062"/>
      <c r="AE4062"/>
    </row>
    <row r="4063" spans="28:31" x14ac:dyDescent="0.25">
      <c r="AB4063"/>
      <c r="AC4063"/>
      <c r="AD4063"/>
      <c r="AE4063"/>
    </row>
    <row r="4064" spans="28:31" x14ac:dyDescent="0.25">
      <c r="AB4064"/>
      <c r="AC4064"/>
      <c r="AD4064"/>
      <c r="AE4064"/>
    </row>
    <row r="4065" spans="28:31" x14ac:dyDescent="0.25">
      <c r="AB4065"/>
      <c r="AC4065"/>
      <c r="AD4065"/>
      <c r="AE4065"/>
    </row>
    <row r="4066" spans="28:31" x14ac:dyDescent="0.25">
      <c r="AB4066"/>
      <c r="AC4066"/>
      <c r="AD4066"/>
      <c r="AE4066"/>
    </row>
    <row r="4067" spans="28:31" x14ac:dyDescent="0.25">
      <c r="AB4067"/>
      <c r="AC4067"/>
      <c r="AD4067"/>
      <c r="AE4067"/>
    </row>
    <row r="4068" spans="28:31" x14ac:dyDescent="0.25">
      <c r="AB4068"/>
      <c r="AC4068"/>
      <c r="AD4068"/>
      <c r="AE4068"/>
    </row>
    <row r="4069" spans="28:31" x14ac:dyDescent="0.25">
      <c r="AB4069"/>
      <c r="AC4069"/>
      <c r="AD4069"/>
      <c r="AE4069"/>
    </row>
    <row r="4070" spans="28:31" x14ac:dyDescent="0.25">
      <c r="AB4070"/>
      <c r="AC4070"/>
      <c r="AD4070"/>
      <c r="AE4070"/>
    </row>
    <row r="4071" spans="28:31" x14ac:dyDescent="0.25">
      <c r="AB4071"/>
      <c r="AC4071"/>
      <c r="AD4071"/>
      <c r="AE4071"/>
    </row>
    <row r="4072" spans="28:31" x14ac:dyDescent="0.25">
      <c r="AB4072"/>
      <c r="AC4072"/>
      <c r="AD4072"/>
      <c r="AE4072"/>
    </row>
    <row r="4073" spans="28:31" x14ac:dyDescent="0.25">
      <c r="AB4073"/>
      <c r="AC4073"/>
      <c r="AD4073"/>
      <c r="AE4073"/>
    </row>
    <row r="4074" spans="28:31" x14ac:dyDescent="0.25">
      <c r="AB4074"/>
      <c r="AC4074"/>
      <c r="AD4074"/>
      <c r="AE4074"/>
    </row>
    <row r="4075" spans="28:31" x14ac:dyDescent="0.25">
      <c r="AB4075"/>
      <c r="AC4075"/>
      <c r="AD4075"/>
      <c r="AE4075"/>
    </row>
    <row r="4076" spans="28:31" x14ac:dyDescent="0.25">
      <c r="AB4076"/>
      <c r="AC4076"/>
      <c r="AD4076"/>
      <c r="AE4076"/>
    </row>
    <row r="4077" spans="28:31" x14ac:dyDescent="0.25">
      <c r="AB4077"/>
      <c r="AC4077"/>
      <c r="AD4077"/>
      <c r="AE4077"/>
    </row>
    <row r="4078" spans="28:31" x14ac:dyDescent="0.25">
      <c r="AB4078"/>
      <c r="AC4078"/>
      <c r="AD4078"/>
      <c r="AE4078"/>
    </row>
    <row r="4079" spans="28:31" x14ac:dyDescent="0.25">
      <c r="AB4079"/>
      <c r="AC4079"/>
      <c r="AD4079"/>
      <c r="AE4079"/>
    </row>
    <row r="4080" spans="28:31" x14ac:dyDescent="0.25">
      <c r="AB4080"/>
      <c r="AC4080"/>
      <c r="AD4080"/>
      <c r="AE4080"/>
    </row>
    <row r="4081" spans="28:31" x14ac:dyDescent="0.25">
      <c r="AB4081"/>
      <c r="AC4081"/>
      <c r="AD4081"/>
      <c r="AE4081"/>
    </row>
    <row r="4082" spans="28:31" x14ac:dyDescent="0.25">
      <c r="AB4082"/>
      <c r="AC4082"/>
      <c r="AD4082"/>
      <c r="AE4082"/>
    </row>
    <row r="4083" spans="28:31" x14ac:dyDescent="0.25">
      <c r="AB4083"/>
      <c r="AC4083"/>
      <c r="AD4083"/>
      <c r="AE4083"/>
    </row>
    <row r="4084" spans="28:31" x14ac:dyDescent="0.25">
      <c r="AB4084"/>
      <c r="AC4084"/>
      <c r="AD4084"/>
      <c r="AE4084"/>
    </row>
    <row r="4085" spans="28:31" x14ac:dyDescent="0.25">
      <c r="AB4085"/>
      <c r="AC4085"/>
      <c r="AD4085"/>
      <c r="AE4085"/>
    </row>
    <row r="4086" spans="28:31" x14ac:dyDescent="0.25">
      <c r="AB4086"/>
      <c r="AC4086"/>
      <c r="AD4086"/>
      <c r="AE4086"/>
    </row>
    <row r="4087" spans="28:31" x14ac:dyDescent="0.25">
      <c r="AB4087"/>
      <c r="AC4087"/>
      <c r="AD4087"/>
      <c r="AE4087"/>
    </row>
    <row r="4088" spans="28:31" x14ac:dyDescent="0.25">
      <c r="AB4088"/>
      <c r="AC4088"/>
      <c r="AD4088"/>
      <c r="AE4088"/>
    </row>
    <row r="4089" spans="28:31" x14ac:dyDescent="0.25">
      <c r="AB4089"/>
      <c r="AC4089"/>
      <c r="AD4089"/>
      <c r="AE4089"/>
    </row>
    <row r="4090" spans="28:31" x14ac:dyDescent="0.25">
      <c r="AB4090"/>
      <c r="AC4090"/>
      <c r="AD4090"/>
      <c r="AE4090"/>
    </row>
    <row r="4091" spans="28:31" x14ac:dyDescent="0.25">
      <c r="AB4091"/>
      <c r="AC4091"/>
      <c r="AD4091"/>
      <c r="AE4091"/>
    </row>
    <row r="4092" spans="28:31" x14ac:dyDescent="0.25">
      <c r="AB4092"/>
      <c r="AC4092"/>
      <c r="AD4092"/>
      <c r="AE4092"/>
    </row>
    <row r="4093" spans="28:31" x14ac:dyDescent="0.25">
      <c r="AB4093"/>
      <c r="AC4093"/>
      <c r="AD4093"/>
      <c r="AE4093"/>
    </row>
    <row r="4094" spans="28:31" x14ac:dyDescent="0.25">
      <c r="AB4094"/>
      <c r="AC4094"/>
      <c r="AD4094"/>
      <c r="AE4094"/>
    </row>
    <row r="4095" spans="28:31" x14ac:dyDescent="0.25">
      <c r="AB4095"/>
      <c r="AC4095"/>
      <c r="AD4095"/>
      <c r="AE4095"/>
    </row>
    <row r="4096" spans="28:31" x14ac:dyDescent="0.25">
      <c r="AB4096"/>
      <c r="AC4096"/>
      <c r="AD4096"/>
      <c r="AE4096"/>
    </row>
    <row r="4097" spans="28:31" x14ac:dyDescent="0.25">
      <c r="AB4097"/>
      <c r="AC4097"/>
      <c r="AD4097"/>
      <c r="AE4097"/>
    </row>
    <row r="4098" spans="28:31" x14ac:dyDescent="0.25">
      <c r="AB4098"/>
      <c r="AC4098"/>
      <c r="AD4098"/>
      <c r="AE4098"/>
    </row>
    <row r="4099" spans="28:31" x14ac:dyDescent="0.25">
      <c r="AB4099"/>
      <c r="AC4099"/>
      <c r="AD4099"/>
      <c r="AE4099"/>
    </row>
    <row r="4100" spans="28:31" x14ac:dyDescent="0.25">
      <c r="AB4100"/>
      <c r="AC4100"/>
      <c r="AD4100"/>
      <c r="AE4100"/>
    </row>
    <row r="4101" spans="28:31" x14ac:dyDescent="0.25">
      <c r="AB4101"/>
      <c r="AC4101"/>
      <c r="AD4101"/>
      <c r="AE4101"/>
    </row>
    <row r="4102" spans="28:31" x14ac:dyDescent="0.25">
      <c r="AB4102"/>
      <c r="AC4102"/>
      <c r="AD4102"/>
      <c r="AE4102"/>
    </row>
    <row r="4103" spans="28:31" x14ac:dyDescent="0.25">
      <c r="AB4103"/>
      <c r="AC4103"/>
      <c r="AD4103"/>
      <c r="AE4103"/>
    </row>
    <row r="4104" spans="28:31" x14ac:dyDescent="0.25">
      <c r="AB4104"/>
      <c r="AC4104"/>
      <c r="AD4104"/>
      <c r="AE4104"/>
    </row>
    <row r="4105" spans="28:31" x14ac:dyDescent="0.25">
      <c r="AB4105"/>
      <c r="AC4105"/>
      <c r="AD4105"/>
      <c r="AE4105"/>
    </row>
    <row r="4106" spans="28:31" x14ac:dyDescent="0.25">
      <c r="AB4106"/>
      <c r="AC4106"/>
      <c r="AD4106"/>
      <c r="AE4106"/>
    </row>
    <row r="4107" spans="28:31" x14ac:dyDescent="0.25">
      <c r="AB4107"/>
      <c r="AC4107"/>
      <c r="AD4107"/>
      <c r="AE4107"/>
    </row>
    <row r="4108" spans="28:31" x14ac:dyDescent="0.25">
      <c r="AB4108"/>
      <c r="AC4108"/>
      <c r="AD4108"/>
      <c r="AE4108"/>
    </row>
    <row r="4109" spans="28:31" x14ac:dyDescent="0.25">
      <c r="AB4109"/>
      <c r="AC4109"/>
      <c r="AD4109"/>
      <c r="AE4109"/>
    </row>
    <row r="4110" spans="28:31" x14ac:dyDescent="0.25">
      <c r="AB4110"/>
      <c r="AC4110"/>
      <c r="AD4110"/>
      <c r="AE4110"/>
    </row>
    <row r="4111" spans="28:31" x14ac:dyDescent="0.25">
      <c r="AB4111"/>
      <c r="AC4111"/>
      <c r="AD4111"/>
      <c r="AE4111"/>
    </row>
    <row r="4112" spans="28:31" x14ac:dyDescent="0.25">
      <c r="AB4112"/>
      <c r="AC4112"/>
      <c r="AD4112"/>
      <c r="AE4112"/>
    </row>
    <row r="4113" spans="28:31" x14ac:dyDescent="0.25">
      <c r="AB4113"/>
      <c r="AC4113"/>
      <c r="AD4113"/>
      <c r="AE4113"/>
    </row>
    <row r="4114" spans="28:31" x14ac:dyDescent="0.25">
      <c r="AB4114"/>
      <c r="AC4114"/>
      <c r="AD4114"/>
      <c r="AE4114"/>
    </row>
    <row r="4115" spans="28:31" x14ac:dyDescent="0.25">
      <c r="AB4115"/>
      <c r="AC4115"/>
      <c r="AD4115"/>
      <c r="AE4115"/>
    </row>
    <row r="4116" spans="28:31" x14ac:dyDescent="0.25">
      <c r="AB4116"/>
      <c r="AC4116"/>
      <c r="AD4116"/>
      <c r="AE4116"/>
    </row>
    <row r="4117" spans="28:31" x14ac:dyDescent="0.25">
      <c r="AB4117"/>
      <c r="AC4117"/>
      <c r="AD4117"/>
      <c r="AE4117"/>
    </row>
    <row r="4118" spans="28:31" x14ac:dyDescent="0.25">
      <c r="AB4118"/>
      <c r="AC4118"/>
      <c r="AD4118"/>
      <c r="AE4118"/>
    </row>
    <row r="4119" spans="28:31" x14ac:dyDescent="0.25">
      <c r="AB4119"/>
      <c r="AC4119"/>
      <c r="AD4119"/>
      <c r="AE4119"/>
    </row>
    <row r="4120" spans="28:31" x14ac:dyDescent="0.25">
      <c r="AB4120"/>
      <c r="AC4120"/>
      <c r="AD4120"/>
      <c r="AE4120"/>
    </row>
    <row r="4121" spans="28:31" x14ac:dyDescent="0.25">
      <c r="AB4121"/>
      <c r="AC4121"/>
      <c r="AD4121"/>
      <c r="AE4121"/>
    </row>
    <row r="4122" spans="28:31" x14ac:dyDescent="0.25">
      <c r="AB4122"/>
      <c r="AC4122"/>
      <c r="AD4122"/>
      <c r="AE4122"/>
    </row>
    <row r="4123" spans="28:31" x14ac:dyDescent="0.25">
      <c r="AB4123"/>
      <c r="AC4123"/>
      <c r="AD4123"/>
      <c r="AE4123"/>
    </row>
    <row r="4124" spans="28:31" x14ac:dyDescent="0.25">
      <c r="AB4124"/>
      <c r="AC4124"/>
      <c r="AD4124"/>
      <c r="AE4124"/>
    </row>
    <row r="4125" spans="28:31" x14ac:dyDescent="0.25">
      <c r="AB4125"/>
      <c r="AC4125"/>
      <c r="AD4125"/>
      <c r="AE4125"/>
    </row>
    <row r="4126" spans="28:31" x14ac:dyDescent="0.25">
      <c r="AB4126"/>
      <c r="AC4126"/>
      <c r="AD4126"/>
      <c r="AE4126"/>
    </row>
    <row r="4127" spans="28:31" x14ac:dyDescent="0.25">
      <c r="AB4127"/>
      <c r="AC4127"/>
      <c r="AD4127"/>
      <c r="AE4127"/>
    </row>
    <row r="4128" spans="28:31" x14ac:dyDescent="0.25">
      <c r="AB4128"/>
      <c r="AC4128"/>
      <c r="AD4128"/>
      <c r="AE4128"/>
    </row>
    <row r="4129" spans="28:31" x14ac:dyDescent="0.25">
      <c r="AB4129"/>
      <c r="AC4129"/>
      <c r="AD4129"/>
      <c r="AE4129"/>
    </row>
    <row r="4130" spans="28:31" x14ac:dyDescent="0.25">
      <c r="AB4130"/>
      <c r="AC4130"/>
      <c r="AD4130"/>
      <c r="AE4130"/>
    </row>
    <row r="4131" spans="28:31" x14ac:dyDescent="0.25">
      <c r="AB4131"/>
      <c r="AC4131"/>
      <c r="AD4131"/>
      <c r="AE4131"/>
    </row>
    <row r="4132" spans="28:31" x14ac:dyDescent="0.25">
      <c r="AB4132"/>
      <c r="AC4132"/>
      <c r="AD4132"/>
      <c r="AE4132"/>
    </row>
    <row r="4133" spans="28:31" x14ac:dyDescent="0.25">
      <c r="AB4133"/>
      <c r="AC4133"/>
      <c r="AD4133"/>
      <c r="AE4133"/>
    </row>
    <row r="4134" spans="28:31" x14ac:dyDescent="0.25">
      <c r="AB4134"/>
      <c r="AC4134"/>
      <c r="AD4134"/>
      <c r="AE4134"/>
    </row>
    <row r="4135" spans="28:31" x14ac:dyDescent="0.25">
      <c r="AB4135"/>
      <c r="AC4135"/>
      <c r="AD4135"/>
      <c r="AE4135"/>
    </row>
    <row r="4136" spans="28:31" x14ac:dyDescent="0.25">
      <c r="AB4136"/>
      <c r="AC4136"/>
      <c r="AD4136"/>
      <c r="AE4136"/>
    </row>
    <row r="4137" spans="28:31" x14ac:dyDescent="0.25">
      <c r="AB4137"/>
      <c r="AC4137"/>
      <c r="AD4137"/>
      <c r="AE4137"/>
    </row>
    <row r="4138" spans="28:31" x14ac:dyDescent="0.25">
      <c r="AB4138"/>
      <c r="AC4138"/>
      <c r="AD4138"/>
      <c r="AE4138"/>
    </row>
    <row r="4139" spans="28:31" x14ac:dyDescent="0.25">
      <c r="AB4139"/>
      <c r="AC4139"/>
      <c r="AD4139"/>
      <c r="AE4139"/>
    </row>
    <row r="4140" spans="28:31" x14ac:dyDescent="0.25">
      <c r="AB4140"/>
      <c r="AC4140"/>
      <c r="AD4140"/>
      <c r="AE4140"/>
    </row>
    <row r="4141" spans="28:31" x14ac:dyDescent="0.25">
      <c r="AB4141"/>
      <c r="AC4141"/>
      <c r="AD4141"/>
      <c r="AE4141"/>
    </row>
    <row r="4142" spans="28:31" x14ac:dyDescent="0.25">
      <c r="AB4142"/>
      <c r="AC4142"/>
      <c r="AD4142"/>
      <c r="AE4142"/>
    </row>
    <row r="4143" spans="28:31" x14ac:dyDescent="0.25">
      <c r="AB4143"/>
      <c r="AC4143"/>
      <c r="AD4143"/>
      <c r="AE4143"/>
    </row>
    <row r="4144" spans="28:31" x14ac:dyDescent="0.25">
      <c r="AB4144"/>
      <c r="AC4144"/>
      <c r="AD4144"/>
      <c r="AE4144"/>
    </row>
    <row r="4145" spans="28:31" x14ac:dyDescent="0.25">
      <c r="AB4145"/>
      <c r="AC4145"/>
      <c r="AD4145"/>
      <c r="AE4145"/>
    </row>
    <row r="4146" spans="28:31" x14ac:dyDescent="0.25">
      <c r="AB4146"/>
      <c r="AC4146"/>
      <c r="AD4146"/>
      <c r="AE4146"/>
    </row>
    <row r="4147" spans="28:31" x14ac:dyDescent="0.25">
      <c r="AB4147"/>
      <c r="AC4147"/>
      <c r="AD4147"/>
      <c r="AE4147"/>
    </row>
    <row r="4148" spans="28:31" x14ac:dyDescent="0.25">
      <c r="AB4148"/>
      <c r="AC4148"/>
      <c r="AD4148"/>
      <c r="AE4148"/>
    </row>
    <row r="4149" spans="28:31" x14ac:dyDescent="0.25">
      <c r="AB4149"/>
      <c r="AC4149"/>
      <c r="AD4149"/>
      <c r="AE4149"/>
    </row>
    <row r="4150" spans="28:31" x14ac:dyDescent="0.25">
      <c r="AB4150"/>
      <c r="AC4150"/>
      <c r="AD4150"/>
      <c r="AE4150"/>
    </row>
    <row r="4151" spans="28:31" x14ac:dyDescent="0.25">
      <c r="AB4151"/>
      <c r="AC4151"/>
      <c r="AD4151"/>
      <c r="AE4151"/>
    </row>
    <row r="4152" spans="28:31" x14ac:dyDescent="0.25">
      <c r="AB4152"/>
      <c r="AC4152"/>
      <c r="AD4152"/>
      <c r="AE4152"/>
    </row>
    <row r="4153" spans="28:31" x14ac:dyDescent="0.25">
      <c r="AB4153"/>
      <c r="AC4153"/>
      <c r="AD4153"/>
      <c r="AE4153"/>
    </row>
    <row r="4154" spans="28:31" x14ac:dyDescent="0.25">
      <c r="AB4154"/>
      <c r="AC4154"/>
      <c r="AD4154"/>
      <c r="AE4154"/>
    </row>
    <row r="4155" spans="28:31" x14ac:dyDescent="0.25">
      <c r="AB4155"/>
      <c r="AC4155"/>
      <c r="AD4155"/>
      <c r="AE4155"/>
    </row>
    <row r="4156" spans="28:31" x14ac:dyDescent="0.25">
      <c r="AB4156"/>
      <c r="AC4156"/>
      <c r="AD4156"/>
      <c r="AE4156"/>
    </row>
    <row r="4157" spans="28:31" x14ac:dyDescent="0.25">
      <c r="AB4157"/>
      <c r="AC4157"/>
      <c r="AD4157"/>
      <c r="AE4157"/>
    </row>
    <row r="4158" spans="28:31" x14ac:dyDescent="0.25">
      <c r="AB4158"/>
      <c r="AC4158"/>
      <c r="AD4158"/>
      <c r="AE4158"/>
    </row>
    <row r="4159" spans="28:31" x14ac:dyDescent="0.25">
      <c r="AB4159"/>
      <c r="AC4159"/>
      <c r="AD4159"/>
      <c r="AE4159"/>
    </row>
    <row r="4160" spans="28:31" x14ac:dyDescent="0.25">
      <c r="AB4160"/>
      <c r="AC4160"/>
      <c r="AD4160"/>
      <c r="AE4160"/>
    </row>
    <row r="4161" spans="28:31" x14ac:dyDescent="0.25">
      <c r="AB4161"/>
      <c r="AC4161"/>
      <c r="AD4161"/>
      <c r="AE4161"/>
    </row>
    <row r="4162" spans="28:31" x14ac:dyDescent="0.25">
      <c r="AB4162"/>
      <c r="AC4162"/>
      <c r="AD4162"/>
      <c r="AE4162"/>
    </row>
    <row r="4163" spans="28:31" x14ac:dyDescent="0.25">
      <c r="AB4163"/>
      <c r="AC4163"/>
      <c r="AD4163"/>
      <c r="AE4163"/>
    </row>
    <row r="4164" spans="28:31" x14ac:dyDescent="0.25">
      <c r="AB4164"/>
      <c r="AC4164"/>
      <c r="AD4164"/>
      <c r="AE4164"/>
    </row>
    <row r="4165" spans="28:31" x14ac:dyDescent="0.25">
      <c r="AB4165"/>
      <c r="AC4165"/>
      <c r="AD4165"/>
      <c r="AE4165"/>
    </row>
    <row r="4166" spans="28:31" x14ac:dyDescent="0.25">
      <c r="AB4166"/>
      <c r="AC4166"/>
      <c r="AD4166"/>
      <c r="AE4166"/>
    </row>
    <row r="4167" spans="28:31" x14ac:dyDescent="0.25">
      <c r="AB4167"/>
      <c r="AC4167"/>
      <c r="AD4167"/>
      <c r="AE4167"/>
    </row>
    <row r="4168" spans="28:31" x14ac:dyDescent="0.25">
      <c r="AB4168"/>
      <c r="AC4168"/>
      <c r="AD4168"/>
      <c r="AE4168"/>
    </row>
    <row r="4169" spans="28:31" x14ac:dyDescent="0.25">
      <c r="AB4169"/>
      <c r="AC4169"/>
      <c r="AD4169"/>
      <c r="AE4169"/>
    </row>
    <row r="4170" spans="28:31" x14ac:dyDescent="0.25">
      <c r="AB4170"/>
      <c r="AC4170"/>
      <c r="AD4170"/>
      <c r="AE4170"/>
    </row>
    <row r="4171" spans="28:31" x14ac:dyDescent="0.25">
      <c r="AB4171"/>
      <c r="AC4171"/>
      <c r="AD4171"/>
      <c r="AE4171"/>
    </row>
    <row r="4172" spans="28:31" x14ac:dyDescent="0.25">
      <c r="AB4172"/>
      <c r="AC4172"/>
      <c r="AD4172"/>
      <c r="AE4172"/>
    </row>
    <row r="4173" spans="28:31" x14ac:dyDescent="0.25">
      <c r="AB4173"/>
      <c r="AC4173"/>
      <c r="AD4173"/>
      <c r="AE4173"/>
    </row>
    <row r="4174" spans="28:31" x14ac:dyDescent="0.25">
      <c r="AB4174"/>
      <c r="AC4174"/>
      <c r="AD4174"/>
      <c r="AE4174"/>
    </row>
    <row r="4175" spans="28:31" x14ac:dyDescent="0.25">
      <c r="AB4175"/>
      <c r="AC4175"/>
      <c r="AD4175"/>
      <c r="AE4175"/>
    </row>
    <row r="4176" spans="28:31" x14ac:dyDescent="0.25">
      <c r="AB4176"/>
      <c r="AC4176"/>
      <c r="AD4176"/>
      <c r="AE4176"/>
    </row>
    <row r="4177" spans="28:31" x14ac:dyDescent="0.25">
      <c r="AB4177"/>
      <c r="AC4177"/>
      <c r="AD4177"/>
      <c r="AE4177"/>
    </row>
    <row r="4178" spans="28:31" x14ac:dyDescent="0.25">
      <c r="AB4178"/>
      <c r="AC4178"/>
      <c r="AD4178"/>
      <c r="AE4178"/>
    </row>
    <row r="4179" spans="28:31" x14ac:dyDescent="0.25">
      <c r="AB4179"/>
      <c r="AC4179"/>
      <c r="AD4179"/>
      <c r="AE4179"/>
    </row>
    <row r="4180" spans="28:31" x14ac:dyDescent="0.25">
      <c r="AB4180"/>
      <c r="AC4180"/>
      <c r="AD4180"/>
      <c r="AE4180"/>
    </row>
    <row r="4181" spans="28:31" x14ac:dyDescent="0.25">
      <c r="AB4181"/>
      <c r="AC4181"/>
      <c r="AD4181"/>
      <c r="AE4181"/>
    </row>
    <row r="4182" spans="28:31" x14ac:dyDescent="0.25">
      <c r="AB4182"/>
      <c r="AC4182"/>
      <c r="AD4182"/>
      <c r="AE4182"/>
    </row>
    <row r="4183" spans="28:31" x14ac:dyDescent="0.25">
      <c r="AB4183"/>
      <c r="AC4183"/>
      <c r="AD4183"/>
      <c r="AE4183"/>
    </row>
    <row r="4184" spans="28:31" x14ac:dyDescent="0.25">
      <c r="AB4184"/>
      <c r="AC4184"/>
      <c r="AD4184"/>
      <c r="AE4184"/>
    </row>
    <row r="4185" spans="28:31" x14ac:dyDescent="0.25">
      <c r="AB4185"/>
      <c r="AC4185"/>
      <c r="AD4185"/>
      <c r="AE4185"/>
    </row>
    <row r="4186" spans="28:31" x14ac:dyDescent="0.25">
      <c r="AB4186"/>
      <c r="AC4186"/>
      <c r="AD4186"/>
      <c r="AE4186"/>
    </row>
    <row r="4187" spans="28:31" x14ac:dyDescent="0.25">
      <c r="AB4187"/>
      <c r="AC4187"/>
      <c r="AD4187"/>
      <c r="AE4187"/>
    </row>
    <row r="4188" spans="28:31" x14ac:dyDescent="0.25">
      <c r="AB4188"/>
      <c r="AC4188"/>
      <c r="AD4188"/>
      <c r="AE4188"/>
    </row>
    <row r="4189" spans="28:31" x14ac:dyDescent="0.25">
      <c r="AB4189"/>
      <c r="AC4189"/>
      <c r="AD4189"/>
      <c r="AE4189"/>
    </row>
    <row r="4190" spans="28:31" x14ac:dyDescent="0.25">
      <c r="AB4190"/>
      <c r="AC4190"/>
      <c r="AD4190"/>
      <c r="AE4190"/>
    </row>
    <row r="4191" spans="28:31" x14ac:dyDescent="0.25">
      <c r="AB4191"/>
      <c r="AC4191"/>
      <c r="AD4191"/>
      <c r="AE4191"/>
    </row>
    <row r="4192" spans="28:31" x14ac:dyDescent="0.25">
      <c r="AB4192"/>
      <c r="AC4192"/>
      <c r="AD4192"/>
      <c r="AE4192"/>
    </row>
    <row r="4193" spans="28:31" x14ac:dyDescent="0.25">
      <c r="AB4193"/>
      <c r="AC4193"/>
      <c r="AD4193"/>
      <c r="AE4193"/>
    </row>
    <row r="4194" spans="28:31" x14ac:dyDescent="0.25">
      <c r="AB4194"/>
      <c r="AC4194"/>
      <c r="AD4194"/>
      <c r="AE4194"/>
    </row>
    <row r="4195" spans="28:31" x14ac:dyDescent="0.25">
      <c r="AB4195"/>
      <c r="AC4195"/>
      <c r="AD4195"/>
      <c r="AE4195"/>
    </row>
    <row r="4196" spans="28:31" x14ac:dyDescent="0.25">
      <c r="AB4196"/>
      <c r="AC4196"/>
      <c r="AD4196"/>
      <c r="AE4196"/>
    </row>
    <row r="4197" spans="28:31" x14ac:dyDescent="0.25">
      <c r="AB4197"/>
      <c r="AC4197"/>
      <c r="AD4197"/>
      <c r="AE4197"/>
    </row>
    <row r="4198" spans="28:31" x14ac:dyDescent="0.25">
      <c r="AB4198"/>
      <c r="AC4198"/>
      <c r="AD4198"/>
      <c r="AE4198"/>
    </row>
    <row r="4199" spans="28:31" x14ac:dyDescent="0.25">
      <c r="AB4199"/>
      <c r="AC4199"/>
      <c r="AD4199"/>
      <c r="AE4199"/>
    </row>
    <row r="4200" spans="28:31" x14ac:dyDescent="0.25">
      <c r="AB4200"/>
      <c r="AC4200"/>
      <c r="AD4200"/>
      <c r="AE4200"/>
    </row>
    <row r="4201" spans="28:31" x14ac:dyDescent="0.25">
      <c r="AB4201"/>
      <c r="AC4201"/>
      <c r="AD4201"/>
      <c r="AE4201"/>
    </row>
    <row r="4202" spans="28:31" x14ac:dyDescent="0.25">
      <c r="AB4202"/>
      <c r="AC4202"/>
      <c r="AD4202"/>
      <c r="AE4202"/>
    </row>
    <row r="4203" spans="28:31" x14ac:dyDescent="0.25">
      <c r="AB4203"/>
      <c r="AC4203"/>
      <c r="AD4203"/>
      <c r="AE4203"/>
    </row>
    <row r="4204" spans="28:31" x14ac:dyDescent="0.25">
      <c r="AB4204"/>
      <c r="AC4204"/>
      <c r="AD4204"/>
      <c r="AE4204"/>
    </row>
    <row r="4205" spans="28:31" x14ac:dyDescent="0.25">
      <c r="AB4205"/>
      <c r="AC4205"/>
      <c r="AD4205"/>
      <c r="AE4205"/>
    </row>
    <row r="4206" spans="28:31" x14ac:dyDescent="0.25">
      <c r="AB4206"/>
      <c r="AC4206"/>
      <c r="AD4206"/>
      <c r="AE4206"/>
    </row>
    <row r="4207" spans="28:31" x14ac:dyDescent="0.25">
      <c r="AB4207"/>
      <c r="AC4207"/>
      <c r="AD4207"/>
      <c r="AE4207"/>
    </row>
    <row r="4208" spans="28:31" x14ac:dyDescent="0.25">
      <c r="AB4208"/>
      <c r="AC4208"/>
      <c r="AD4208"/>
      <c r="AE4208"/>
    </row>
    <row r="4209" spans="28:31" x14ac:dyDescent="0.25">
      <c r="AB4209"/>
      <c r="AC4209"/>
      <c r="AD4209"/>
      <c r="AE4209"/>
    </row>
    <row r="4210" spans="28:31" x14ac:dyDescent="0.25">
      <c r="AB4210"/>
      <c r="AC4210"/>
      <c r="AD4210"/>
      <c r="AE4210"/>
    </row>
    <row r="4211" spans="28:31" x14ac:dyDescent="0.25">
      <c r="AB4211"/>
      <c r="AC4211"/>
      <c r="AD4211"/>
      <c r="AE4211"/>
    </row>
    <row r="4212" spans="28:31" x14ac:dyDescent="0.25">
      <c r="AB4212"/>
      <c r="AC4212"/>
      <c r="AD4212"/>
      <c r="AE4212"/>
    </row>
    <row r="4213" spans="28:31" x14ac:dyDescent="0.25">
      <c r="AB4213"/>
      <c r="AC4213"/>
      <c r="AD4213"/>
      <c r="AE4213"/>
    </row>
    <row r="4214" spans="28:31" x14ac:dyDescent="0.25">
      <c r="AB4214"/>
      <c r="AC4214"/>
      <c r="AD4214"/>
      <c r="AE4214"/>
    </row>
    <row r="4215" spans="28:31" x14ac:dyDescent="0.25">
      <c r="AB4215"/>
      <c r="AC4215"/>
      <c r="AD4215"/>
      <c r="AE4215"/>
    </row>
    <row r="4216" spans="28:31" x14ac:dyDescent="0.25">
      <c r="AB4216"/>
      <c r="AC4216"/>
      <c r="AD4216"/>
      <c r="AE4216"/>
    </row>
    <row r="4217" spans="28:31" x14ac:dyDescent="0.25">
      <c r="AB4217"/>
      <c r="AC4217"/>
      <c r="AD4217"/>
      <c r="AE4217"/>
    </row>
    <row r="4218" spans="28:31" x14ac:dyDescent="0.25">
      <c r="AB4218"/>
      <c r="AC4218"/>
      <c r="AD4218"/>
      <c r="AE4218"/>
    </row>
    <row r="4219" spans="28:31" x14ac:dyDescent="0.25">
      <c r="AB4219"/>
      <c r="AC4219"/>
      <c r="AD4219"/>
      <c r="AE4219"/>
    </row>
    <row r="4220" spans="28:31" x14ac:dyDescent="0.25">
      <c r="AB4220"/>
      <c r="AC4220"/>
      <c r="AD4220"/>
      <c r="AE4220"/>
    </row>
    <row r="4221" spans="28:31" x14ac:dyDescent="0.25">
      <c r="AB4221"/>
      <c r="AC4221"/>
      <c r="AD4221"/>
      <c r="AE4221"/>
    </row>
    <row r="4222" spans="28:31" x14ac:dyDescent="0.25">
      <c r="AB4222"/>
      <c r="AC4222"/>
      <c r="AD4222"/>
      <c r="AE4222"/>
    </row>
    <row r="4223" spans="28:31" x14ac:dyDescent="0.25">
      <c r="AB4223"/>
      <c r="AC4223"/>
      <c r="AD4223"/>
      <c r="AE4223"/>
    </row>
    <row r="4224" spans="28:31" x14ac:dyDescent="0.25">
      <c r="AB4224"/>
      <c r="AC4224"/>
      <c r="AD4224"/>
      <c r="AE4224"/>
    </row>
    <row r="4225" spans="28:31" x14ac:dyDescent="0.25">
      <c r="AB4225"/>
      <c r="AC4225"/>
      <c r="AD4225"/>
      <c r="AE4225"/>
    </row>
    <row r="4226" spans="28:31" x14ac:dyDescent="0.25">
      <c r="AB4226"/>
      <c r="AC4226"/>
      <c r="AD4226"/>
      <c r="AE4226"/>
    </row>
    <row r="4227" spans="28:31" x14ac:dyDescent="0.25">
      <c r="AB4227"/>
      <c r="AC4227"/>
      <c r="AD4227"/>
      <c r="AE4227"/>
    </row>
    <row r="4228" spans="28:31" x14ac:dyDescent="0.25">
      <c r="AB4228"/>
      <c r="AC4228"/>
      <c r="AD4228"/>
      <c r="AE4228"/>
    </row>
    <row r="4229" spans="28:31" x14ac:dyDescent="0.25">
      <c r="AB4229"/>
      <c r="AC4229"/>
      <c r="AD4229"/>
      <c r="AE4229"/>
    </row>
    <row r="4230" spans="28:31" x14ac:dyDescent="0.25">
      <c r="AB4230"/>
      <c r="AC4230"/>
      <c r="AD4230"/>
      <c r="AE4230"/>
    </row>
    <row r="4231" spans="28:31" x14ac:dyDescent="0.25">
      <c r="AB4231"/>
      <c r="AC4231"/>
      <c r="AD4231"/>
      <c r="AE4231"/>
    </row>
    <row r="4232" spans="28:31" x14ac:dyDescent="0.25">
      <c r="AB4232"/>
      <c r="AC4232"/>
      <c r="AD4232"/>
      <c r="AE4232"/>
    </row>
    <row r="4233" spans="28:31" x14ac:dyDescent="0.25">
      <c r="AB4233"/>
      <c r="AC4233"/>
      <c r="AD4233"/>
      <c r="AE4233"/>
    </row>
    <row r="4234" spans="28:31" x14ac:dyDescent="0.25">
      <c r="AB4234"/>
      <c r="AC4234"/>
      <c r="AD4234"/>
      <c r="AE4234"/>
    </row>
    <row r="4235" spans="28:31" x14ac:dyDescent="0.25">
      <c r="AB4235"/>
      <c r="AC4235"/>
      <c r="AD4235"/>
      <c r="AE4235"/>
    </row>
    <row r="4236" spans="28:31" x14ac:dyDescent="0.25">
      <c r="AB4236"/>
      <c r="AC4236"/>
      <c r="AD4236"/>
      <c r="AE4236"/>
    </row>
    <row r="4237" spans="28:31" x14ac:dyDescent="0.25">
      <c r="AB4237"/>
      <c r="AC4237"/>
      <c r="AD4237"/>
      <c r="AE4237"/>
    </row>
    <row r="4238" spans="28:31" x14ac:dyDescent="0.25">
      <c r="AB4238"/>
      <c r="AC4238"/>
      <c r="AD4238"/>
      <c r="AE4238"/>
    </row>
    <row r="4239" spans="28:31" x14ac:dyDescent="0.25">
      <c r="AB4239"/>
      <c r="AC4239"/>
      <c r="AD4239"/>
      <c r="AE4239"/>
    </row>
    <row r="4240" spans="28:31" x14ac:dyDescent="0.25">
      <c r="AB4240"/>
      <c r="AC4240"/>
      <c r="AD4240"/>
      <c r="AE4240"/>
    </row>
    <row r="4241" spans="28:31" x14ac:dyDescent="0.25">
      <c r="AB4241"/>
      <c r="AC4241"/>
      <c r="AD4241"/>
      <c r="AE4241"/>
    </row>
    <row r="4242" spans="28:31" x14ac:dyDescent="0.25">
      <c r="AB4242"/>
      <c r="AC4242"/>
      <c r="AD4242"/>
      <c r="AE4242"/>
    </row>
    <row r="4243" spans="28:31" x14ac:dyDescent="0.25">
      <c r="AB4243"/>
      <c r="AC4243"/>
      <c r="AD4243"/>
      <c r="AE4243"/>
    </row>
    <row r="4244" spans="28:31" x14ac:dyDescent="0.25">
      <c r="AB4244"/>
      <c r="AC4244"/>
      <c r="AD4244"/>
      <c r="AE4244"/>
    </row>
    <row r="4245" spans="28:31" x14ac:dyDescent="0.25">
      <c r="AB4245"/>
      <c r="AC4245"/>
      <c r="AD4245"/>
      <c r="AE4245"/>
    </row>
    <row r="4246" spans="28:31" x14ac:dyDescent="0.25">
      <c r="AB4246"/>
      <c r="AC4246"/>
      <c r="AD4246"/>
      <c r="AE4246"/>
    </row>
    <row r="4247" spans="28:31" x14ac:dyDescent="0.25">
      <c r="AB4247"/>
      <c r="AC4247"/>
      <c r="AD4247"/>
      <c r="AE4247"/>
    </row>
    <row r="4248" spans="28:31" x14ac:dyDescent="0.25">
      <c r="AB4248"/>
      <c r="AC4248"/>
      <c r="AD4248"/>
      <c r="AE4248"/>
    </row>
    <row r="4249" spans="28:31" x14ac:dyDescent="0.25">
      <c r="AB4249"/>
      <c r="AC4249"/>
      <c r="AD4249"/>
      <c r="AE4249"/>
    </row>
    <row r="4250" spans="28:31" x14ac:dyDescent="0.25">
      <c r="AB4250"/>
      <c r="AC4250"/>
      <c r="AD4250"/>
      <c r="AE4250"/>
    </row>
    <row r="4251" spans="28:31" x14ac:dyDescent="0.25">
      <c r="AB4251"/>
      <c r="AC4251"/>
      <c r="AD4251"/>
      <c r="AE4251"/>
    </row>
    <row r="4252" spans="28:31" x14ac:dyDescent="0.25">
      <c r="AB4252"/>
      <c r="AC4252"/>
      <c r="AD4252"/>
      <c r="AE4252"/>
    </row>
    <row r="4253" spans="28:31" x14ac:dyDescent="0.25">
      <c r="AB4253"/>
      <c r="AC4253"/>
      <c r="AD4253"/>
      <c r="AE4253"/>
    </row>
    <row r="4254" spans="28:31" x14ac:dyDescent="0.25">
      <c r="AB4254"/>
      <c r="AC4254"/>
      <c r="AD4254"/>
      <c r="AE4254"/>
    </row>
    <row r="4255" spans="28:31" x14ac:dyDescent="0.25">
      <c r="AB4255"/>
      <c r="AC4255"/>
      <c r="AD4255"/>
      <c r="AE4255"/>
    </row>
    <row r="4256" spans="28:31" x14ac:dyDescent="0.25">
      <c r="AB4256"/>
      <c r="AC4256"/>
      <c r="AD4256"/>
      <c r="AE4256"/>
    </row>
    <row r="4257" spans="28:31" x14ac:dyDescent="0.25">
      <c r="AB4257"/>
      <c r="AC4257"/>
      <c r="AD4257"/>
      <c r="AE4257"/>
    </row>
    <row r="4258" spans="28:31" x14ac:dyDescent="0.25">
      <c r="AB4258"/>
      <c r="AC4258"/>
      <c r="AD4258"/>
      <c r="AE4258"/>
    </row>
    <row r="4259" spans="28:31" x14ac:dyDescent="0.25">
      <c r="AB4259"/>
      <c r="AC4259"/>
      <c r="AD4259"/>
      <c r="AE4259"/>
    </row>
    <row r="4260" spans="28:31" x14ac:dyDescent="0.25">
      <c r="AB4260"/>
      <c r="AC4260"/>
      <c r="AD4260"/>
      <c r="AE4260"/>
    </row>
    <row r="4261" spans="28:31" x14ac:dyDescent="0.25">
      <c r="AB4261"/>
      <c r="AC4261"/>
      <c r="AD4261"/>
      <c r="AE4261"/>
    </row>
    <row r="4262" spans="28:31" x14ac:dyDescent="0.25">
      <c r="AB4262"/>
      <c r="AC4262"/>
      <c r="AD4262"/>
      <c r="AE4262"/>
    </row>
    <row r="4263" spans="28:31" x14ac:dyDescent="0.25">
      <c r="AB4263"/>
      <c r="AC4263"/>
      <c r="AD4263"/>
      <c r="AE4263"/>
    </row>
    <row r="4264" spans="28:31" x14ac:dyDescent="0.25">
      <c r="AB4264"/>
      <c r="AC4264"/>
      <c r="AD4264"/>
      <c r="AE4264"/>
    </row>
    <row r="4265" spans="28:31" x14ac:dyDescent="0.25">
      <c r="AB4265"/>
      <c r="AC4265"/>
      <c r="AD4265"/>
      <c r="AE4265"/>
    </row>
    <row r="4266" spans="28:31" x14ac:dyDescent="0.25">
      <c r="AB4266"/>
      <c r="AC4266"/>
      <c r="AD4266"/>
      <c r="AE4266"/>
    </row>
    <row r="4267" spans="28:31" x14ac:dyDescent="0.25">
      <c r="AB4267"/>
      <c r="AC4267"/>
      <c r="AD4267"/>
      <c r="AE4267"/>
    </row>
    <row r="4268" spans="28:31" x14ac:dyDescent="0.25">
      <c r="AB4268"/>
      <c r="AC4268"/>
      <c r="AD4268"/>
      <c r="AE4268"/>
    </row>
    <row r="4269" spans="28:31" x14ac:dyDescent="0.25">
      <c r="AB4269"/>
      <c r="AC4269"/>
      <c r="AD4269"/>
      <c r="AE4269"/>
    </row>
    <row r="4270" spans="28:31" x14ac:dyDescent="0.25">
      <c r="AB4270"/>
      <c r="AC4270"/>
      <c r="AD4270"/>
      <c r="AE4270"/>
    </row>
    <row r="4271" spans="28:31" x14ac:dyDescent="0.25">
      <c r="AB4271"/>
      <c r="AC4271"/>
      <c r="AD4271"/>
      <c r="AE4271"/>
    </row>
    <row r="4272" spans="28:31" x14ac:dyDescent="0.25">
      <c r="AB4272"/>
      <c r="AC4272"/>
      <c r="AD4272"/>
      <c r="AE4272"/>
    </row>
    <row r="4273" spans="28:31" x14ac:dyDescent="0.25">
      <c r="AB4273"/>
      <c r="AC4273"/>
      <c r="AD4273"/>
      <c r="AE4273"/>
    </row>
    <row r="4274" spans="28:31" x14ac:dyDescent="0.25">
      <c r="AB4274"/>
      <c r="AC4274"/>
      <c r="AD4274"/>
      <c r="AE4274"/>
    </row>
    <row r="4275" spans="28:31" x14ac:dyDescent="0.25">
      <c r="AB4275"/>
      <c r="AC4275"/>
      <c r="AD4275"/>
      <c r="AE4275"/>
    </row>
    <row r="4276" spans="28:31" x14ac:dyDescent="0.25">
      <c r="AB4276"/>
      <c r="AC4276"/>
      <c r="AD4276"/>
      <c r="AE4276"/>
    </row>
    <row r="4277" spans="28:31" x14ac:dyDescent="0.25">
      <c r="AB4277"/>
      <c r="AC4277"/>
      <c r="AD4277"/>
      <c r="AE4277"/>
    </row>
    <row r="4278" spans="28:31" x14ac:dyDescent="0.25">
      <c r="AB4278"/>
      <c r="AC4278"/>
      <c r="AD4278"/>
      <c r="AE4278"/>
    </row>
    <row r="4279" spans="28:31" x14ac:dyDescent="0.25">
      <c r="AB4279"/>
      <c r="AC4279"/>
      <c r="AD4279"/>
      <c r="AE4279"/>
    </row>
    <row r="4280" spans="28:31" x14ac:dyDescent="0.25">
      <c r="AB4280"/>
      <c r="AC4280"/>
      <c r="AD4280"/>
      <c r="AE4280"/>
    </row>
    <row r="4281" spans="28:31" x14ac:dyDescent="0.25">
      <c r="AB4281"/>
      <c r="AC4281"/>
      <c r="AD4281"/>
      <c r="AE4281"/>
    </row>
    <row r="4282" spans="28:31" x14ac:dyDescent="0.25">
      <c r="AB4282"/>
      <c r="AC4282"/>
      <c r="AD4282"/>
      <c r="AE4282"/>
    </row>
    <row r="4283" spans="28:31" x14ac:dyDescent="0.25">
      <c r="AB4283"/>
      <c r="AC4283"/>
      <c r="AD4283"/>
      <c r="AE4283"/>
    </row>
    <row r="4284" spans="28:31" x14ac:dyDescent="0.25">
      <c r="AB4284"/>
      <c r="AC4284"/>
      <c r="AD4284"/>
      <c r="AE4284"/>
    </row>
    <row r="4285" spans="28:31" x14ac:dyDescent="0.25">
      <c r="AB4285"/>
      <c r="AC4285"/>
      <c r="AD4285"/>
      <c r="AE4285"/>
    </row>
    <row r="4286" spans="28:31" x14ac:dyDescent="0.25">
      <c r="AB4286"/>
      <c r="AC4286"/>
      <c r="AD4286"/>
      <c r="AE4286"/>
    </row>
    <row r="4287" spans="28:31" x14ac:dyDescent="0.25">
      <c r="AB4287"/>
      <c r="AC4287"/>
      <c r="AD4287"/>
      <c r="AE4287"/>
    </row>
    <row r="4288" spans="28:31" x14ac:dyDescent="0.25">
      <c r="AB4288"/>
      <c r="AC4288"/>
      <c r="AD4288"/>
      <c r="AE4288"/>
    </row>
    <row r="4289" spans="28:31" x14ac:dyDescent="0.25">
      <c r="AB4289"/>
      <c r="AC4289"/>
      <c r="AD4289"/>
      <c r="AE4289"/>
    </row>
    <row r="4290" spans="28:31" x14ac:dyDescent="0.25">
      <c r="AB4290"/>
      <c r="AC4290"/>
      <c r="AD4290"/>
      <c r="AE4290"/>
    </row>
    <row r="4291" spans="28:31" x14ac:dyDescent="0.25">
      <c r="AB4291"/>
      <c r="AC4291"/>
      <c r="AD4291"/>
      <c r="AE4291"/>
    </row>
    <row r="4292" spans="28:31" x14ac:dyDescent="0.25">
      <c r="AB4292"/>
      <c r="AC4292"/>
      <c r="AD4292"/>
      <c r="AE4292"/>
    </row>
    <row r="4293" spans="28:31" x14ac:dyDescent="0.25">
      <c r="AB4293"/>
      <c r="AC4293"/>
      <c r="AD4293"/>
      <c r="AE4293"/>
    </row>
    <row r="4294" spans="28:31" x14ac:dyDescent="0.25">
      <c r="AB4294"/>
      <c r="AC4294"/>
      <c r="AD4294"/>
      <c r="AE4294"/>
    </row>
    <row r="4295" spans="28:31" x14ac:dyDescent="0.25">
      <c r="AB4295"/>
      <c r="AC4295"/>
      <c r="AD4295"/>
      <c r="AE4295"/>
    </row>
    <row r="4296" spans="28:31" x14ac:dyDescent="0.25">
      <c r="AB4296"/>
      <c r="AC4296"/>
      <c r="AD4296"/>
      <c r="AE4296"/>
    </row>
    <row r="4297" spans="28:31" x14ac:dyDescent="0.25">
      <c r="AB4297"/>
      <c r="AC4297"/>
      <c r="AD4297"/>
      <c r="AE4297"/>
    </row>
    <row r="4298" spans="28:31" x14ac:dyDescent="0.25">
      <c r="AB4298"/>
      <c r="AC4298"/>
      <c r="AD4298"/>
      <c r="AE4298"/>
    </row>
    <row r="4299" spans="28:31" x14ac:dyDescent="0.25">
      <c r="AB4299"/>
      <c r="AC4299"/>
      <c r="AD4299"/>
      <c r="AE4299"/>
    </row>
    <row r="4300" spans="28:31" x14ac:dyDescent="0.25">
      <c r="AB4300"/>
      <c r="AC4300"/>
      <c r="AD4300"/>
      <c r="AE4300"/>
    </row>
    <row r="4301" spans="28:31" x14ac:dyDescent="0.25">
      <c r="AB4301"/>
      <c r="AC4301"/>
      <c r="AD4301"/>
      <c r="AE4301"/>
    </row>
    <row r="4302" spans="28:31" x14ac:dyDescent="0.25">
      <c r="AB4302"/>
      <c r="AC4302"/>
      <c r="AD4302"/>
      <c r="AE4302"/>
    </row>
    <row r="4303" spans="28:31" x14ac:dyDescent="0.25">
      <c r="AB4303"/>
      <c r="AC4303"/>
      <c r="AD4303"/>
      <c r="AE4303"/>
    </row>
    <row r="4304" spans="28:31" x14ac:dyDescent="0.25">
      <c r="AB4304"/>
      <c r="AC4304"/>
      <c r="AD4304"/>
      <c r="AE4304"/>
    </row>
    <row r="4305" spans="28:31" x14ac:dyDescent="0.25">
      <c r="AB4305"/>
      <c r="AC4305"/>
      <c r="AD4305"/>
      <c r="AE4305"/>
    </row>
    <row r="4306" spans="28:31" x14ac:dyDescent="0.25">
      <c r="AB4306"/>
      <c r="AC4306"/>
      <c r="AD4306"/>
      <c r="AE4306"/>
    </row>
    <row r="4307" spans="28:31" x14ac:dyDescent="0.25">
      <c r="AB4307"/>
      <c r="AC4307"/>
      <c r="AD4307"/>
      <c r="AE4307"/>
    </row>
    <row r="4308" spans="28:31" x14ac:dyDescent="0.25">
      <c r="AB4308"/>
      <c r="AC4308"/>
      <c r="AD4308"/>
      <c r="AE4308"/>
    </row>
    <row r="4309" spans="28:31" x14ac:dyDescent="0.25">
      <c r="AB4309"/>
      <c r="AC4309"/>
      <c r="AD4309"/>
      <c r="AE4309"/>
    </row>
    <row r="4310" spans="28:31" x14ac:dyDescent="0.25">
      <c r="AB4310"/>
      <c r="AC4310"/>
      <c r="AD4310"/>
      <c r="AE4310"/>
    </row>
    <row r="4311" spans="28:31" x14ac:dyDescent="0.25">
      <c r="AB4311"/>
      <c r="AC4311"/>
      <c r="AD4311"/>
      <c r="AE4311"/>
    </row>
    <row r="4312" spans="28:31" x14ac:dyDescent="0.25">
      <c r="AB4312"/>
      <c r="AC4312"/>
      <c r="AD4312"/>
      <c r="AE4312"/>
    </row>
    <row r="4313" spans="28:31" x14ac:dyDescent="0.25">
      <c r="AB4313"/>
      <c r="AC4313"/>
      <c r="AD4313"/>
      <c r="AE4313"/>
    </row>
    <row r="4314" spans="28:31" x14ac:dyDescent="0.25">
      <c r="AB4314"/>
      <c r="AC4314"/>
      <c r="AD4314"/>
      <c r="AE4314"/>
    </row>
    <row r="4315" spans="28:31" x14ac:dyDescent="0.25">
      <c r="AB4315"/>
      <c r="AC4315"/>
      <c r="AD4315"/>
      <c r="AE4315"/>
    </row>
    <row r="4316" spans="28:31" x14ac:dyDescent="0.25">
      <c r="AB4316"/>
      <c r="AC4316"/>
      <c r="AD4316"/>
      <c r="AE4316"/>
    </row>
    <row r="4317" spans="28:31" x14ac:dyDescent="0.25">
      <c r="AB4317"/>
      <c r="AC4317"/>
      <c r="AD4317"/>
      <c r="AE4317"/>
    </row>
    <row r="4318" spans="28:31" x14ac:dyDescent="0.25">
      <c r="AB4318"/>
      <c r="AC4318"/>
      <c r="AD4318"/>
      <c r="AE4318"/>
    </row>
    <row r="4319" spans="28:31" x14ac:dyDescent="0.25">
      <c r="AB4319"/>
      <c r="AC4319"/>
      <c r="AD4319"/>
      <c r="AE4319"/>
    </row>
    <row r="4320" spans="28:31" x14ac:dyDescent="0.25">
      <c r="AB4320"/>
      <c r="AC4320"/>
      <c r="AD4320"/>
      <c r="AE4320"/>
    </row>
    <row r="4321" spans="28:31" x14ac:dyDescent="0.25">
      <c r="AB4321"/>
      <c r="AC4321"/>
      <c r="AD4321"/>
      <c r="AE4321"/>
    </row>
    <row r="4322" spans="28:31" x14ac:dyDescent="0.25">
      <c r="AB4322"/>
      <c r="AC4322"/>
      <c r="AD4322"/>
      <c r="AE4322"/>
    </row>
    <row r="4323" spans="28:31" x14ac:dyDescent="0.25">
      <c r="AB4323"/>
      <c r="AC4323"/>
      <c r="AD4323"/>
      <c r="AE4323"/>
    </row>
    <row r="4324" spans="28:31" x14ac:dyDescent="0.25">
      <c r="AB4324"/>
      <c r="AC4324"/>
      <c r="AD4324"/>
      <c r="AE4324"/>
    </row>
    <row r="4325" spans="28:31" x14ac:dyDescent="0.25">
      <c r="AB4325"/>
      <c r="AC4325"/>
      <c r="AD4325"/>
      <c r="AE4325"/>
    </row>
    <row r="4326" spans="28:31" x14ac:dyDescent="0.25">
      <c r="AB4326"/>
      <c r="AC4326"/>
      <c r="AD4326"/>
      <c r="AE4326"/>
    </row>
    <row r="4327" spans="28:31" x14ac:dyDescent="0.25">
      <c r="AB4327"/>
      <c r="AC4327"/>
      <c r="AD4327"/>
      <c r="AE4327"/>
    </row>
    <row r="4328" spans="28:31" x14ac:dyDescent="0.25">
      <c r="AB4328"/>
      <c r="AC4328"/>
      <c r="AD4328"/>
      <c r="AE4328"/>
    </row>
    <row r="4329" spans="28:31" x14ac:dyDescent="0.25">
      <c r="AB4329"/>
      <c r="AC4329"/>
      <c r="AD4329"/>
      <c r="AE4329"/>
    </row>
    <row r="4330" spans="28:31" x14ac:dyDescent="0.25">
      <c r="AB4330"/>
      <c r="AC4330"/>
      <c r="AD4330"/>
      <c r="AE4330"/>
    </row>
    <row r="4331" spans="28:31" x14ac:dyDescent="0.25">
      <c r="AB4331"/>
      <c r="AC4331"/>
      <c r="AD4331"/>
      <c r="AE4331"/>
    </row>
    <row r="4332" spans="28:31" x14ac:dyDescent="0.25">
      <c r="AB4332"/>
      <c r="AC4332"/>
      <c r="AD4332"/>
      <c r="AE4332"/>
    </row>
    <row r="4333" spans="28:31" x14ac:dyDescent="0.25">
      <c r="AB4333"/>
      <c r="AC4333"/>
      <c r="AD4333"/>
      <c r="AE4333"/>
    </row>
    <row r="4334" spans="28:31" x14ac:dyDescent="0.25">
      <c r="AB4334"/>
      <c r="AC4334"/>
      <c r="AD4334"/>
      <c r="AE4334"/>
    </row>
    <row r="4335" spans="28:31" x14ac:dyDescent="0.25">
      <c r="AB4335"/>
      <c r="AC4335"/>
      <c r="AD4335"/>
      <c r="AE4335"/>
    </row>
    <row r="4336" spans="28:31" x14ac:dyDescent="0.25">
      <c r="AB4336"/>
      <c r="AC4336"/>
      <c r="AD4336"/>
      <c r="AE4336"/>
    </row>
    <row r="4337" spans="28:31" x14ac:dyDescent="0.25">
      <c r="AB4337"/>
      <c r="AC4337"/>
      <c r="AD4337"/>
      <c r="AE4337"/>
    </row>
    <row r="4338" spans="28:31" x14ac:dyDescent="0.25">
      <c r="AB4338"/>
      <c r="AC4338"/>
      <c r="AD4338"/>
      <c r="AE4338"/>
    </row>
    <row r="4339" spans="28:31" x14ac:dyDescent="0.25">
      <c r="AB4339"/>
      <c r="AC4339"/>
      <c r="AD4339"/>
      <c r="AE4339"/>
    </row>
    <row r="4340" spans="28:31" x14ac:dyDescent="0.25">
      <c r="AB4340"/>
      <c r="AC4340"/>
      <c r="AD4340"/>
      <c r="AE4340"/>
    </row>
    <row r="4341" spans="28:31" x14ac:dyDescent="0.25">
      <c r="AB4341"/>
      <c r="AC4341"/>
      <c r="AD4341"/>
      <c r="AE4341"/>
    </row>
    <row r="4342" spans="28:31" x14ac:dyDescent="0.25">
      <c r="AB4342"/>
      <c r="AC4342"/>
      <c r="AD4342"/>
      <c r="AE4342"/>
    </row>
    <row r="4343" spans="28:31" x14ac:dyDescent="0.25">
      <c r="AB4343"/>
      <c r="AC4343"/>
      <c r="AD4343"/>
      <c r="AE4343"/>
    </row>
    <row r="4344" spans="28:31" x14ac:dyDescent="0.25">
      <c r="AB4344"/>
      <c r="AC4344"/>
      <c r="AD4344"/>
      <c r="AE4344"/>
    </row>
    <row r="4345" spans="28:31" x14ac:dyDescent="0.25">
      <c r="AB4345"/>
      <c r="AC4345"/>
      <c r="AD4345"/>
      <c r="AE4345"/>
    </row>
    <row r="4346" spans="28:31" x14ac:dyDescent="0.25">
      <c r="AB4346"/>
      <c r="AC4346"/>
      <c r="AD4346"/>
      <c r="AE4346"/>
    </row>
    <row r="4347" spans="28:31" x14ac:dyDescent="0.25">
      <c r="AB4347"/>
      <c r="AC4347"/>
      <c r="AD4347"/>
      <c r="AE4347"/>
    </row>
    <row r="4348" spans="28:31" x14ac:dyDescent="0.25">
      <c r="AB4348"/>
      <c r="AC4348"/>
      <c r="AD4348"/>
      <c r="AE4348"/>
    </row>
    <row r="4349" spans="28:31" x14ac:dyDescent="0.25">
      <c r="AB4349"/>
      <c r="AC4349"/>
      <c r="AD4349"/>
      <c r="AE4349"/>
    </row>
    <row r="4350" spans="28:31" x14ac:dyDescent="0.25">
      <c r="AB4350"/>
      <c r="AC4350"/>
      <c r="AD4350"/>
      <c r="AE4350"/>
    </row>
    <row r="4351" spans="28:31" x14ac:dyDescent="0.25">
      <c r="AB4351"/>
      <c r="AC4351"/>
      <c r="AD4351"/>
      <c r="AE4351"/>
    </row>
    <row r="4352" spans="28:31" x14ac:dyDescent="0.25">
      <c r="AB4352"/>
      <c r="AC4352"/>
      <c r="AD4352"/>
      <c r="AE4352"/>
    </row>
    <row r="4353" spans="28:31" x14ac:dyDescent="0.25">
      <c r="AB4353"/>
      <c r="AC4353"/>
      <c r="AD4353"/>
      <c r="AE4353"/>
    </row>
    <row r="4354" spans="28:31" x14ac:dyDescent="0.25">
      <c r="AB4354"/>
      <c r="AC4354"/>
      <c r="AD4354"/>
      <c r="AE4354"/>
    </row>
    <row r="4355" spans="28:31" x14ac:dyDescent="0.25">
      <c r="AB4355"/>
      <c r="AC4355"/>
      <c r="AD4355"/>
      <c r="AE4355"/>
    </row>
    <row r="4356" spans="28:31" x14ac:dyDescent="0.25">
      <c r="AB4356"/>
      <c r="AC4356"/>
      <c r="AD4356"/>
      <c r="AE4356"/>
    </row>
    <row r="4357" spans="28:31" x14ac:dyDescent="0.25">
      <c r="AB4357"/>
      <c r="AC4357"/>
      <c r="AD4357"/>
      <c r="AE4357"/>
    </row>
    <row r="4358" spans="28:31" x14ac:dyDescent="0.25">
      <c r="AB4358"/>
      <c r="AC4358"/>
      <c r="AD4358"/>
      <c r="AE4358"/>
    </row>
    <row r="4359" spans="28:31" x14ac:dyDescent="0.25">
      <c r="AB4359"/>
      <c r="AC4359"/>
      <c r="AD4359"/>
      <c r="AE4359"/>
    </row>
    <row r="4360" spans="28:31" x14ac:dyDescent="0.25">
      <c r="AB4360"/>
      <c r="AC4360"/>
      <c r="AD4360"/>
      <c r="AE4360"/>
    </row>
    <row r="4361" spans="28:31" x14ac:dyDescent="0.25">
      <c r="AB4361"/>
      <c r="AC4361"/>
      <c r="AD4361"/>
      <c r="AE4361"/>
    </row>
    <row r="4362" spans="28:31" x14ac:dyDescent="0.25">
      <c r="AB4362"/>
      <c r="AC4362"/>
      <c r="AD4362"/>
      <c r="AE4362"/>
    </row>
    <row r="4363" spans="28:31" x14ac:dyDescent="0.25">
      <c r="AB4363"/>
      <c r="AC4363"/>
      <c r="AD4363"/>
      <c r="AE4363"/>
    </row>
    <row r="4364" spans="28:31" x14ac:dyDescent="0.25">
      <c r="AB4364"/>
      <c r="AC4364"/>
      <c r="AD4364"/>
      <c r="AE4364"/>
    </row>
    <row r="4365" spans="28:31" x14ac:dyDescent="0.25">
      <c r="AB4365"/>
      <c r="AC4365"/>
      <c r="AD4365"/>
      <c r="AE4365"/>
    </row>
    <row r="4366" spans="28:31" x14ac:dyDescent="0.25">
      <c r="AB4366"/>
      <c r="AC4366"/>
      <c r="AD4366"/>
      <c r="AE4366"/>
    </row>
    <row r="4367" spans="28:31" x14ac:dyDescent="0.25">
      <c r="AB4367"/>
      <c r="AC4367"/>
      <c r="AD4367"/>
      <c r="AE4367"/>
    </row>
    <row r="4368" spans="28:31" x14ac:dyDescent="0.25">
      <c r="AB4368"/>
      <c r="AC4368"/>
      <c r="AD4368"/>
      <c r="AE4368"/>
    </row>
    <row r="4369" spans="28:31" x14ac:dyDescent="0.25">
      <c r="AB4369"/>
      <c r="AC4369"/>
      <c r="AD4369"/>
      <c r="AE4369"/>
    </row>
    <row r="4370" spans="28:31" x14ac:dyDescent="0.25">
      <c r="AB4370"/>
      <c r="AC4370"/>
      <c r="AD4370"/>
      <c r="AE4370"/>
    </row>
    <row r="4371" spans="28:31" x14ac:dyDescent="0.25">
      <c r="AB4371"/>
      <c r="AC4371"/>
      <c r="AD4371"/>
      <c r="AE4371"/>
    </row>
    <row r="4372" spans="28:31" x14ac:dyDescent="0.25">
      <c r="AB4372"/>
      <c r="AC4372"/>
      <c r="AD4372"/>
      <c r="AE4372"/>
    </row>
    <row r="4373" spans="28:31" x14ac:dyDescent="0.25">
      <c r="AB4373"/>
      <c r="AC4373"/>
      <c r="AD4373"/>
      <c r="AE4373"/>
    </row>
    <row r="4374" spans="28:31" x14ac:dyDescent="0.25">
      <c r="AB4374"/>
      <c r="AC4374"/>
      <c r="AD4374"/>
      <c r="AE4374"/>
    </row>
    <row r="4375" spans="28:31" x14ac:dyDescent="0.25">
      <c r="AB4375"/>
      <c r="AC4375"/>
      <c r="AD4375"/>
      <c r="AE4375"/>
    </row>
    <row r="4376" spans="28:31" x14ac:dyDescent="0.25">
      <c r="AB4376"/>
      <c r="AC4376"/>
      <c r="AD4376"/>
      <c r="AE4376"/>
    </row>
    <row r="4377" spans="28:31" x14ac:dyDescent="0.25">
      <c r="AB4377"/>
      <c r="AC4377"/>
      <c r="AD4377"/>
      <c r="AE4377"/>
    </row>
    <row r="4378" spans="28:31" x14ac:dyDescent="0.25">
      <c r="AB4378"/>
      <c r="AC4378"/>
      <c r="AD4378"/>
      <c r="AE4378"/>
    </row>
    <row r="4379" spans="28:31" x14ac:dyDescent="0.25">
      <c r="AB4379"/>
      <c r="AC4379"/>
      <c r="AD4379"/>
      <c r="AE4379"/>
    </row>
    <row r="4380" spans="28:31" x14ac:dyDescent="0.25">
      <c r="AB4380"/>
      <c r="AC4380"/>
      <c r="AD4380"/>
      <c r="AE4380"/>
    </row>
    <row r="4381" spans="28:31" x14ac:dyDescent="0.25">
      <c r="AB4381"/>
      <c r="AC4381"/>
      <c r="AD4381"/>
      <c r="AE4381"/>
    </row>
    <row r="4382" spans="28:31" x14ac:dyDescent="0.25">
      <c r="AB4382"/>
      <c r="AC4382"/>
      <c r="AD4382"/>
      <c r="AE4382"/>
    </row>
    <row r="4383" spans="28:31" x14ac:dyDescent="0.25">
      <c r="AB4383"/>
      <c r="AC4383"/>
      <c r="AD4383"/>
      <c r="AE4383"/>
    </row>
    <row r="4384" spans="28:31" x14ac:dyDescent="0.25">
      <c r="AB4384"/>
      <c r="AC4384"/>
      <c r="AD4384"/>
      <c r="AE4384"/>
    </row>
    <row r="4385" spans="28:31" x14ac:dyDescent="0.25">
      <c r="AB4385"/>
      <c r="AC4385"/>
      <c r="AD4385"/>
      <c r="AE4385"/>
    </row>
    <row r="4386" spans="28:31" x14ac:dyDescent="0.25">
      <c r="AB4386"/>
      <c r="AC4386"/>
      <c r="AD4386"/>
      <c r="AE4386"/>
    </row>
    <row r="4387" spans="28:31" x14ac:dyDescent="0.25">
      <c r="AB4387"/>
      <c r="AC4387"/>
      <c r="AD4387"/>
      <c r="AE4387"/>
    </row>
    <row r="4388" spans="28:31" x14ac:dyDescent="0.25">
      <c r="AB4388"/>
      <c r="AC4388"/>
      <c r="AD4388"/>
      <c r="AE4388"/>
    </row>
    <row r="4389" spans="28:31" x14ac:dyDescent="0.25">
      <c r="AB4389"/>
      <c r="AC4389"/>
      <c r="AD4389"/>
      <c r="AE4389"/>
    </row>
    <row r="4390" spans="28:31" x14ac:dyDescent="0.25">
      <c r="AB4390"/>
      <c r="AC4390"/>
      <c r="AD4390"/>
      <c r="AE4390"/>
    </row>
    <row r="4391" spans="28:31" x14ac:dyDescent="0.25">
      <c r="AB4391"/>
      <c r="AC4391"/>
      <c r="AD4391"/>
      <c r="AE4391"/>
    </row>
    <row r="4392" spans="28:31" x14ac:dyDescent="0.25">
      <c r="AB4392"/>
      <c r="AC4392"/>
      <c r="AD4392"/>
      <c r="AE4392"/>
    </row>
    <row r="4393" spans="28:31" x14ac:dyDescent="0.25">
      <c r="AB4393"/>
      <c r="AC4393"/>
      <c r="AD4393"/>
      <c r="AE4393"/>
    </row>
    <row r="4394" spans="28:31" x14ac:dyDescent="0.25">
      <c r="AB4394"/>
      <c r="AC4394"/>
      <c r="AD4394"/>
      <c r="AE4394"/>
    </row>
    <row r="4395" spans="28:31" x14ac:dyDescent="0.25">
      <c r="AB4395"/>
      <c r="AC4395"/>
      <c r="AD4395"/>
      <c r="AE4395"/>
    </row>
    <row r="4396" spans="28:31" x14ac:dyDescent="0.25">
      <c r="AB4396"/>
      <c r="AC4396"/>
      <c r="AD4396"/>
      <c r="AE4396"/>
    </row>
    <row r="4397" spans="28:31" x14ac:dyDescent="0.25">
      <c r="AB4397"/>
      <c r="AC4397"/>
      <c r="AD4397"/>
      <c r="AE4397"/>
    </row>
    <row r="4398" spans="28:31" x14ac:dyDescent="0.25">
      <c r="AB4398"/>
      <c r="AC4398"/>
      <c r="AD4398"/>
      <c r="AE4398"/>
    </row>
    <row r="4399" spans="28:31" x14ac:dyDescent="0.25">
      <c r="AB4399"/>
      <c r="AC4399"/>
      <c r="AD4399"/>
      <c r="AE4399"/>
    </row>
    <row r="4400" spans="28:31" x14ac:dyDescent="0.25">
      <c r="AB4400"/>
      <c r="AC4400"/>
      <c r="AD4400"/>
      <c r="AE4400"/>
    </row>
    <row r="4401" spans="28:31" x14ac:dyDescent="0.25">
      <c r="AB4401"/>
      <c r="AC4401"/>
      <c r="AD4401"/>
      <c r="AE4401"/>
    </row>
    <row r="4402" spans="28:31" x14ac:dyDescent="0.25">
      <c r="AB4402"/>
      <c r="AC4402"/>
      <c r="AD4402"/>
      <c r="AE4402"/>
    </row>
    <row r="4403" spans="28:31" x14ac:dyDescent="0.25">
      <c r="AB4403"/>
      <c r="AC4403"/>
      <c r="AD4403"/>
      <c r="AE4403"/>
    </row>
    <row r="4404" spans="28:31" x14ac:dyDescent="0.25">
      <c r="AB4404"/>
      <c r="AC4404"/>
      <c r="AD4404"/>
      <c r="AE4404"/>
    </row>
    <row r="4405" spans="28:31" x14ac:dyDescent="0.25">
      <c r="AB4405"/>
      <c r="AC4405"/>
      <c r="AD4405"/>
      <c r="AE4405"/>
    </row>
    <row r="4406" spans="28:31" x14ac:dyDescent="0.25">
      <c r="AB4406"/>
      <c r="AC4406"/>
      <c r="AD4406"/>
      <c r="AE4406"/>
    </row>
    <row r="4407" spans="28:31" x14ac:dyDescent="0.25">
      <c r="AB4407"/>
      <c r="AC4407"/>
      <c r="AD4407"/>
      <c r="AE4407"/>
    </row>
    <row r="4408" spans="28:31" x14ac:dyDescent="0.25">
      <c r="AB4408"/>
      <c r="AC4408"/>
      <c r="AD4408"/>
      <c r="AE4408"/>
    </row>
    <row r="4409" spans="28:31" x14ac:dyDescent="0.25">
      <c r="AB4409"/>
      <c r="AC4409"/>
      <c r="AD4409"/>
      <c r="AE4409"/>
    </row>
    <row r="4410" spans="28:31" x14ac:dyDescent="0.25">
      <c r="AB4410"/>
      <c r="AC4410"/>
      <c r="AD4410"/>
      <c r="AE4410"/>
    </row>
    <row r="4411" spans="28:31" x14ac:dyDescent="0.25">
      <c r="AB4411"/>
      <c r="AC4411"/>
      <c r="AD4411"/>
      <c r="AE4411"/>
    </row>
    <row r="4412" spans="28:31" x14ac:dyDescent="0.25">
      <c r="AB4412"/>
      <c r="AC4412"/>
      <c r="AD4412"/>
      <c r="AE4412"/>
    </row>
    <row r="4413" spans="28:31" x14ac:dyDescent="0.25">
      <c r="AB4413"/>
      <c r="AC4413"/>
      <c r="AD4413"/>
      <c r="AE4413"/>
    </row>
    <row r="4414" spans="28:31" x14ac:dyDescent="0.25">
      <c r="AB4414"/>
      <c r="AC4414"/>
      <c r="AD4414"/>
      <c r="AE4414"/>
    </row>
    <row r="4415" spans="28:31" x14ac:dyDescent="0.25">
      <c r="AB4415"/>
      <c r="AC4415"/>
      <c r="AD4415"/>
      <c r="AE4415"/>
    </row>
    <row r="4416" spans="28:31" x14ac:dyDescent="0.25">
      <c r="AB4416"/>
      <c r="AC4416"/>
      <c r="AD4416"/>
      <c r="AE4416"/>
    </row>
    <row r="4417" spans="28:31" x14ac:dyDescent="0.25">
      <c r="AB4417"/>
      <c r="AC4417"/>
      <c r="AD4417"/>
      <c r="AE4417"/>
    </row>
    <row r="4418" spans="28:31" x14ac:dyDescent="0.25">
      <c r="AB4418"/>
      <c r="AC4418"/>
      <c r="AD4418"/>
      <c r="AE4418"/>
    </row>
    <row r="4419" spans="28:31" x14ac:dyDescent="0.25">
      <c r="AB4419"/>
      <c r="AC4419"/>
      <c r="AD4419"/>
      <c r="AE4419"/>
    </row>
    <row r="4420" spans="28:31" x14ac:dyDescent="0.25">
      <c r="AB4420"/>
      <c r="AC4420"/>
      <c r="AD4420"/>
      <c r="AE4420"/>
    </row>
    <row r="4421" spans="28:31" x14ac:dyDescent="0.25">
      <c r="AB4421"/>
      <c r="AC4421"/>
      <c r="AD4421"/>
      <c r="AE4421"/>
    </row>
    <row r="4422" spans="28:31" x14ac:dyDescent="0.25">
      <c r="AB4422"/>
      <c r="AC4422"/>
      <c r="AD4422"/>
      <c r="AE4422"/>
    </row>
    <row r="4423" spans="28:31" x14ac:dyDescent="0.25">
      <c r="AB4423"/>
      <c r="AC4423"/>
      <c r="AD4423"/>
      <c r="AE4423"/>
    </row>
    <row r="4424" spans="28:31" x14ac:dyDescent="0.25">
      <c r="AB4424"/>
      <c r="AC4424"/>
      <c r="AD4424"/>
      <c r="AE4424"/>
    </row>
    <row r="4425" spans="28:31" x14ac:dyDescent="0.25">
      <c r="AB4425"/>
      <c r="AC4425"/>
      <c r="AD4425"/>
      <c r="AE4425"/>
    </row>
    <row r="4426" spans="28:31" x14ac:dyDescent="0.25">
      <c r="AB4426"/>
      <c r="AC4426"/>
      <c r="AD4426"/>
      <c r="AE4426"/>
    </row>
    <row r="4427" spans="28:31" x14ac:dyDescent="0.25">
      <c r="AB4427"/>
      <c r="AC4427"/>
      <c r="AD4427"/>
      <c r="AE4427"/>
    </row>
    <row r="4428" spans="28:31" x14ac:dyDescent="0.25">
      <c r="AB4428"/>
      <c r="AC4428"/>
      <c r="AD4428"/>
      <c r="AE4428"/>
    </row>
    <row r="4429" spans="28:31" x14ac:dyDescent="0.25">
      <c r="AB4429"/>
      <c r="AC4429"/>
      <c r="AD4429"/>
      <c r="AE4429"/>
    </row>
    <row r="4430" spans="28:31" x14ac:dyDescent="0.25">
      <c r="AB4430"/>
      <c r="AC4430"/>
      <c r="AD4430"/>
      <c r="AE4430"/>
    </row>
    <row r="4431" spans="28:31" x14ac:dyDescent="0.25">
      <c r="AB4431"/>
      <c r="AC4431"/>
      <c r="AD4431"/>
      <c r="AE4431"/>
    </row>
    <row r="4432" spans="28:31" x14ac:dyDescent="0.25">
      <c r="AB4432"/>
      <c r="AC4432"/>
      <c r="AD4432"/>
      <c r="AE4432"/>
    </row>
    <row r="4433" spans="28:31" x14ac:dyDescent="0.25">
      <c r="AB4433"/>
      <c r="AC4433"/>
      <c r="AD4433"/>
      <c r="AE4433"/>
    </row>
    <row r="4434" spans="28:31" x14ac:dyDescent="0.25">
      <c r="AB4434"/>
      <c r="AC4434"/>
      <c r="AD4434"/>
      <c r="AE4434"/>
    </row>
    <row r="4435" spans="28:31" x14ac:dyDescent="0.25">
      <c r="AB4435"/>
      <c r="AC4435"/>
      <c r="AD4435"/>
      <c r="AE4435"/>
    </row>
    <row r="4436" spans="28:31" x14ac:dyDescent="0.25">
      <c r="AB4436"/>
      <c r="AC4436"/>
      <c r="AD4436"/>
      <c r="AE4436"/>
    </row>
    <row r="4437" spans="28:31" x14ac:dyDescent="0.25">
      <c r="AB4437"/>
      <c r="AC4437"/>
      <c r="AD4437"/>
      <c r="AE4437"/>
    </row>
    <row r="4438" spans="28:31" x14ac:dyDescent="0.25">
      <c r="AB4438"/>
      <c r="AC4438"/>
      <c r="AD4438"/>
      <c r="AE4438"/>
    </row>
    <row r="4439" spans="28:31" x14ac:dyDescent="0.25">
      <c r="AB4439"/>
      <c r="AC4439"/>
      <c r="AD4439"/>
      <c r="AE4439"/>
    </row>
    <row r="4440" spans="28:31" x14ac:dyDescent="0.25">
      <c r="AB4440"/>
      <c r="AC4440"/>
      <c r="AD4440"/>
      <c r="AE4440"/>
    </row>
    <row r="4441" spans="28:31" x14ac:dyDescent="0.25">
      <c r="AB4441"/>
      <c r="AC4441"/>
      <c r="AD4441"/>
      <c r="AE4441"/>
    </row>
    <row r="4442" spans="28:31" x14ac:dyDescent="0.25">
      <c r="AB4442"/>
      <c r="AC4442"/>
      <c r="AD4442"/>
      <c r="AE4442"/>
    </row>
    <row r="4443" spans="28:31" x14ac:dyDescent="0.25">
      <c r="AB4443"/>
      <c r="AC4443"/>
      <c r="AD4443"/>
      <c r="AE4443"/>
    </row>
    <row r="4444" spans="28:31" x14ac:dyDescent="0.25">
      <c r="AB4444"/>
      <c r="AC4444"/>
      <c r="AD4444"/>
      <c r="AE4444"/>
    </row>
    <row r="4445" spans="28:31" x14ac:dyDescent="0.25">
      <c r="AB4445"/>
      <c r="AC4445"/>
      <c r="AD4445"/>
      <c r="AE4445"/>
    </row>
    <row r="4446" spans="28:31" x14ac:dyDescent="0.25">
      <c r="AB4446"/>
      <c r="AC4446"/>
      <c r="AD4446"/>
      <c r="AE4446"/>
    </row>
    <row r="4447" spans="28:31" x14ac:dyDescent="0.25">
      <c r="AB4447"/>
      <c r="AC4447"/>
      <c r="AD4447"/>
      <c r="AE4447"/>
    </row>
    <row r="4448" spans="28:31" x14ac:dyDescent="0.25">
      <c r="AB4448"/>
      <c r="AC4448"/>
      <c r="AD4448"/>
      <c r="AE4448"/>
    </row>
    <row r="4449" spans="28:31" x14ac:dyDescent="0.25">
      <c r="AB4449"/>
      <c r="AC4449"/>
      <c r="AD4449"/>
      <c r="AE4449"/>
    </row>
    <row r="4450" spans="28:31" x14ac:dyDescent="0.25">
      <c r="AB4450"/>
      <c r="AC4450"/>
      <c r="AD4450"/>
      <c r="AE4450"/>
    </row>
    <row r="4451" spans="28:31" x14ac:dyDescent="0.25">
      <c r="AB4451"/>
      <c r="AC4451"/>
      <c r="AD4451"/>
      <c r="AE4451"/>
    </row>
    <row r="4452" spans="28:31" x14ac:dyDescent="0.25">
      <c r="AB4452"/>
      <c r="AC4452"/>
      <c r="AD4452"/>
      <c r="AE4452"/>
    </row>
    <row r="4453" spans="28:31" x14ac:dyDescent="0.25">
      <c r="AB4453"/>
      <c r="AC4453"/>
      <c r="AD4453"/>
      <c r="AE4453"/>
    </row>
    <row r="4454" spans="28:31" x14ac:dyDescent="0.25">
      <c r="AB4454"/>
      <c r="AC4454"/>
      <c r="AD4454"/>
      <c r="AE4454"/>
    </row>
    <row r="4455" spans="28:31" x14ac:dyDescent="0.25">
      <c r="AB4455"/>
      <c r="AC4455"/>
      <c r="AD4455"/>
      <c r="AE4455"/>
    </row>
    <row r="4456" spans="28:31" x14ac:dyDescent="0.25">
      <c r="AB4456"/>
      <c r="AC4456"/>
      <c r="AD4456"/>
      <c r="AE4456"/>
    </row>
    <row r="4457" spans="28:31" x14ac:dyDescent="0.25">
      <c r="AB4457"/>
      <c r="AC4457"/>
      <c r="AD4457"/>
      <c r="AE4457"/>
    </row>
    <row r="4458" spans="28:31" x14ac:dyDescent="0.25">
      <c r="AB4458"/>
      <c r="AC4458"/>
      <c r="AD4458"/>
      <c r="AE4458"/>
    </row>
    <row r="4459" spans="28:31" x14ac:dyDescent="0.25">
      <c r="AB4459"/>
      <c r="AC4459"/>
      <c r="AD4459"/>
      <c r="AE4459"/>
    </row>
    <row r="4460" spans="28:31" x14ac:dyDescent="0.25">
      <c r="AB4460"/>
      <c r="AC4460"/>
      <c r="AD4460"/>
      <c r="AE4460"/>
    </row>
    <row r="4461" spans="28:31" x14ac:dyDescent="0.25">
      <c r="AB4461"/>
      <c r="AC4461"/>
      <c r="AD4461"/>
      <c r="AE4461"/>
    </row>
    <row r="4462" spans="28:31" x14ac:dyDescent="0.25">
      <c r="AB4462"/>
      <c r="AC4462"/>
      <c r="AD4462"/>
      <c r="AE4462"/>
    </row>
    <row r="4463" spans="28:31" x14ac:dyDescent="0.25">
      <c r="AB4463"/>
      <c r="AC4463"/>
      <c r="AD4463"/>
      <c r="AE4463"/>
    </row>
    <row r="4464" spans="28:31" x14ac:dyDescent="0.25">
      <c r="AB4464"/>
      <c r="AC4464"/>
      <c r="AD4464"/>
      <c r="AE4464"/>
    </row>
    <row r="4465" spans="28:31" x14ac:dyDescent="0.25">
      <c r="AB4465"/>
      <c r="AC4465"/>
      <c r="AD4465"/>
      <c r="AE4465"/>
    </row>
    <row r="4466" spans="28:31" x14ac:dyDescent="0.25">
      <c r="AB4466"/>
      <c r="AC4466"/>
      <c r="AD4466"/>
      <c r="AE4466"/>
    </row>
    <row r="4467" spans="28:31" x14ac:dyDescent="0.25">
      <c r="AB4467"/>
      <c r="AC4467"/>
      <c r="AD4467"/>
      <c r="AE4467"/>
    </row>
    <row r="4468" spans="28:31" x14ac:dyDescent="0.25">
      <c r="AB4468"/>
      <c r="AC4468"/>
      <c r="AD4468"/>
      <c r="AE4468"/>
    </row>
    <row r="4469" spans="28:31" x14ac:dyDescent="0.25">
      <c r="AB4469"/>
      <c r="AC4469"/>
      <c r="AD4469"/>
      <c r="AE4469"/>
    </row>
    <row r="4470" spans="28:31" x14ac:dyDescent="0.25">
      <c r="AB4470"/>
      <c r="AC4470"/>
      <c r="AD4470"/>
      <c r="AE4470"/>
    </row>
    <row r="4471" spans="28:31" x14ac:dyDescent="0.25">
      <c r="AB4471"/>
      <c r="AC4471"/>
      <c r="AD4471"/>
      <c r="AE4471"/>
    </row>
    <row r="4472" spans="28:31" x14ac:dyDescent="0.25">
      <c r="AB4472"/>
      <c r="AC4472"/>
      <c r="AD4472"/>
      <c r="AE4472"/>
    </row>
    <row r="4473" spans="28:31" x14ac:dyDescent="0.25">
      <c r="AB4473"/>
      <c r="AC4473"/>
      <c r="AD4473"/>
      <c r="AE4473"/>
    </row>
    <row r="4474" spans="28:31" x14ac:dyDescent="0.25">
      <c r="AB4474"/>
      <c r="AC4474"/>
      <c r="AD4474"/>
      <c r="AE4474"/>
    </row>
    <row r="4475" spans="28:31" x14ac:dyDescent="0.25">
      <c r="AB4475"/>
      <c r="AC4475"/>
      <c r="AD4475"/>
      <c r="AE4475"/>
    </row>
    <row r="4476" spans="28:31" x14ac:dyDescent="0.25">
      <c r="AB4476"/>
      <c r="AC4476"/>
      <c r="AD4476"/>
      <c r="AE4476"/>
    </row>
    <row r="4477" spans="28:31" x14ac:dyDescent="0.25">
      <c r="AB4477"/>
      <c r="AC4477"/>
      <c r="AD4477"/>
      <c r="AE4477"/>
    </row>
    <row r="4478" spans="28:31" x14ac:dyDescent="0.25">
      <c r="AB4478"/>
      <c r="AC4478"/>
      <c r="AD4478"/>
      <c r="AE4478"/>
    </row>
    <row r="4479" spans="28:31" x14ac:dyDescent="0.25">
      <c r="AB4479"/>
      <c r="AC4479"/>
      <c r="AD4479"/>
      <c r="AE4479"/>
    </row>
    <row r="4480" spans="28:31" x14ac:dyDescent="0.25">
      <c r="AB4480"/>
      <c r="AC4480"/>
      <c r="AD4480"/>
      <c r="AE4480"/>
    </row>
    <row r="4481" spans="28:31" x14ac:dyDescent="0.25">
      <c r="AB4481"/>
      <c r="AC4481"/>
      <c r="AD4481"/>
      <c r="AE4481"/>
    </row>
    <row r="4482" spans="28:31" x14ac:dyDescent="0.25">
      <c r="AB4482"/>
      <c r="AC4482"/>
      <c r="AD4482"/>
      <c r="AE4482"/>
    </row>
    <row r="4483" spans="28:31" x14ac:dyDescent="0.25">
      <c r="AB4483"/>
      <c r="AC4483"/>
      <c r="AD4483"/>
      <c r="AE4483"/>
    </row>
    <row r="4484" spans="28:31" x14ac:dyDescent="0.25">
      <c r="AB4484"/>
      <c r="AC4484"/>
      <c r="AD4484"/>
      <c r="AE4484"/>
    </row>
    <row r="4485" spans="28:31" x14ac:dyDescent="0.25">
      <c r="AB4485"/>
      <c r="AC4485"/>
      <c r="AD4485"/>
      <c r="AE4485"/>
    </row>
    <row r="4486" spans="28:31" x14ac:dyDescent="0.25">
      <c r="AB4486"/>
      <c r="AC4486"/>
      <c r="AD4486"/>
      <c r="AE4486"/>
    </row>
    <row r="4487" spans="28:31" x14ac:dyDescent="0.25">
      <c r="AB4487"/>
      <c r="AC4487"/>
      <c r="AD4487"/>
      <c r="AE4487"/>
    </row>
    <row r="4488" spans="28:31" x14ac:dyDescent="0.25">
      <c r="AB4488"/>
      <c r="AC4488"/>
      <c r="AD4488"/>
      <c r="AE4488"/>
    </row>
    <row r="4489" spans="28:31" x14ac:dyDescent="0.25">
      <c r="AB4489"/>
      <c r="AC4489"/>
      <c r="AD4489"/>
      <c r="AE4489"/>
    </row>
    <row r="4490" spans="28:31" x14ac:dyDescent="0.25">
      <c r="AB4490"/>
      <c r="AC4490"/>
      <c r="AD4490"/>
      <c r="AE4490"/>
    </row>
    <row r="4491" spans="28:31" x14ac:dyDescent="0.25">
      <c r="AB4491"/>
      <c r="AC4491"/>
      <c r="AD4491"/>
      <c r="AE4491"/>
    </row>
    <row r="4492" spans="28:31" x14ac:dyDescent="0.25">
      <c r="AB4492"/>
      <c r="AC4492"/>
      <c r="AD4492"/>
      <c r="AE4492"/>
    </row>
    <row r="4493" spans="28:31" x14ac:dyDescent="0.25">
      <c r="AB4493"/>
      <c r="AC4493"/>
      <c r="AD4493"/>
      <c r="AE4493"/>
    </row>
    <row r="4494" spans="28:31" x14ac:dyDescent="0.25">
      <c r="AB4494"/>
      <c r="AC4494"/>
      <c r="AD4494"/>
      <c r="AE4494"/>
    </row>
    <row r="4495" spans="28:31" x14ac:dyDescent="0.25">
      <c r="AB4495"/>
      <c r="AC4495"/>
      <c r="AD4495"/>
      <c r="AE4495"/>
    </row>
    <row r="4496" spans="28:31" x14ac:dyDescent="0.25">
      <c r="AB4496"/>
      <c r="AC4496"/>
      <c r="AD4496"/>
      <c r="AE4496"/>
    </row>
    <row r="4497" spans="28:31" x14ac:dyDescent="0.25">
      <c r="AB4497"/>
      <c r="AC4497"/>
      <c r="AD4497"/>
      <c r="AE4497"/>
    </row>
    <row r="4498" spans="28:31" x14ac:dyDescent="0.25">
      <c r="AB4498"/>
      <c r="AC4498"/>
      <c r="AD4498"/>
      <c r="AE4498"/>
    </row>
    <row r="4499" spans="28:31" x14ac:dyDescent="0.25">
      <c r="AB4499"/>
      <c r="AC4499"/>
      <c r="AD4499"/>
      <c r="AE4499"/>
    </row>
    <row r="4500" spans="28:31" x14ac:dyDescent="0.25">
      <c r="AB4500"/>
      <c r="AC4500"/>
      <c r="AD4500"/>
      <c r="AE4500"/>
    </row>
    <row r="4501" spans="28:31" x14ac:dyDescent="0.25">
      <c r="AB4501"/>
      <c r="AC4501"/>
      <c r="AD4501"/>
      <c r="AE4501"/>
    </row>
    <row r="4502" spans="28:31" x14ac:dyDescent="0.25">
      <c r="AB4502"/>
      <c r="AC4502"/>
      <c r="AD4502"/>
      <c r="AE4502"/>
    </row>
    <row r="4503" spans="28:31" x14ac:dyDescent="0.25">
      <c r="AB4503"/>
      <c r="AC4503"/>
      <c r="AD4503"/>
      <c r="AE4503"/>
    </row>
    <row r="4504" spans="28:31" x14ac:dyDescent="0.25">
      <c r="AB4504"/>
      <c r="AC4504"/>
      <c r="AD4504"/>
      <c r="AE4504"/>
    </row>
    <row r="4505" spans="28:31" x14ac:dyDescent="0.25">
      <c r="AB4505"/>
      <c r="AC4505"/>
      <c r="AD4505"/>
      <c r="AE4505"/>
    </row>
    <row r="4506" spans="28:31" x14ac:dyDescent="0.25">
      <c r="AB4506"/>
      <c r="AC4506"/>
      <c r="AD4506"/>
      <c r="AE4506"/>
    </row>
    <row r="4507" spans="28:31" x14ac:dyDescent="0.25">
      <c r="AB4507"/>
      <c r="AC4507"/>
      <c r="AD4507"/>
      <c r="AE4507"/>
    </row>
    <row r="4508" spans="28:31" x14ac:dyDescent="0.25">
      <c r="AB4508"/>
      <c r="AC4508"/>
      <c r="AD4508"/>
      <c r="AE4508"/>
    </row>
    <row r="4509" spans="28:31" x14ac:dyDescent="0.25">
      <c r="AB4509"/>
      <c r="AC4509"/>
      <c r="AD4509"/>
      <c r="AE4509"/>
    </row>
    <row r="4510" spans="28:31" x14ac:dyDescent="0.25">
      <c r="AB4510"/>
      <c r="AC4510"/>
      <c r="AD4510"/>
      <c r="AE4510"/>
    </row>
    <row r="4511" spans="28:31" x14ac:dyDescent="0.25">
      <c r="AB4511"/>
      <c r="AC4511"/>
      <c r="AD4511"/>
      <c r="AE4511"/>
    </row>
    <row r="4512" spans="28:31" x14ac:dyDescent="0.25">
      <c r="AB4512"/>
      <c r="AC4512"/>
      <c r="AD4512"/>
      <c r="AE4512"/>
    </row>
    <row r="4513" spans="28:31" x14ac:dyDescent="0.25">
      <c r="AB4513"/>
      <c r="AC4513"/>
      <c r="AD4513"/>
      <c r="AE4513"/>
    </row>
    <row r="4514" spans="28:31" x14ac:dyDescent="0.25">
      <c r="AB4514"/>
      <c r="AC4514"/>
      <c r="AD4514"/>
      <c r="AE4514"/>
    </row>
    <row r="4515" spans="28:31" x14ac:dyDescent="0.25">
      <c r="AB4515"/>
      <c r="AC4515"/>
      <c r="AD4515"/>
      <c r="AE4515"/>
    </row>
    <row r="4516" spans="28:31" x14ac:dyDescent="0.25">
      <c r="AB4516"/>
      <c r="AC4516"/>
      <c r="AD4516"/>
      <c r="AE4516"/>
    </row>
    <row r="4517" spans="28:31" x14ac:dyDescent="0.25">
      <c r="AB4517"/>
      <c r="AC4517"/>
      <c r="AD4517"/>
      <c r="AE4517"/>
    </row>
    <row r="4518" spans="28:31" x14ac:dyDescent="0.25">
      <c r="AB4518"/>
      <c r="AC4518"/>
      <c r="AD4518"/>
      <c r="AE4518"/>
    </row>
    <row r="4519" spans="28:31" x14ac:dyDescent="0.25">
      <c r="AB4519"/>
      <c r="AC4519"/>
      <c r="AD4519"/>
      <c r="AE4519"/>
    </row>
    <row r="4520" spans="28:31" x14ac:dyDescent="0.25">
      <c r="AB4520"/>
      <c r="AC4520"/>
      <c r="AD4520"/>
      <c r="AE4520"/>
    </row>
    <row r="4521" spans="28:31" x14ac:dyDescent="0.25">
      <c r="AB4521"/>
      <c r="AC4521"/>
      <c r="AD4521"/>
      <c r="AE4521"/>
    </row>
    <row r="4522" spans="28:31" x14ac:dyDescent="0.25">
      <c r="AB4522"/>
      <c r="AC4522"/>
      <c r="AD4522"/>
      <c r="AE4522"/>
    </row>
    <row r="4523" spans="28:31" x14ac:dyDescent="0.25">
      <c r="AB4523"/>
      <c r="AC4523"/>
      <c r="AD4523"/>
      <c r="AE4523"/>
    </row>
    <row r="4524" spans="28:31" x14ac:dyDescent="0.25">
      <c r="AB4524"/>
      <c r="AC4524"/>
      <c r="AD4524"/>
      <c r="AE4524"/>
    </row>
    <row r="4525" spans="28:31" x14ac:dyDescent="0.25">
      <c r="AB4525"/>
      <c r="AC4525"/>
      <c r="AD4525"/>
      <c r="AE4525"/>
    </row>
    <row r="4526" spans="28:31" x14ac:dyDescent="0.25">
      <c r="AB4526"/>
      <c r="AC4526"/>
      <c r="AD4526"/>
      <c r="AE4526"/>
    </row>
    <row r="4527" spans="28:31" x14ac:dyDescent="0.25">
      <c r="AB4527"/>
      <c r="AC4527"/>
      <c r="AD4527"/>
      <c r="AE4527"/>
    </row>
    <row r="4528" spans="28:31" x14ac:dyDescent="0.25">
      <c r="AB4528"/>
      <c r="AC4528"/>
      <c r="AD4528"/>
      <c r="AE4528"/>
    </row>
    <row r="4529" spans="28:31" x14ac:dyDescent="0.25">
      <c r="AB4529"/>
      <c r="AC4529"/>
      <c r="AD4529"/>
      <c r="AE4529"/>
    </row>
    <row r="4530" spans="28:31" x14ac:dyDescent="0.25">
      <c r="AB4530"/>
      <c r="AC4530"/>
      <c r="AD4530"/>
      <c r="AE4530"/>
    </row>
    <row r="4531" spans="28:31" x14ac:dyDescent="0.25">
      <c r="AB4531"/>
      <c r="AC4531"/>
      <c r="AD4531"/>
      <c r="AE4531"/>
    </row>
    <row r="4532" spans="28:31" x14ac:dyDescent="0.25">
      <c r="AB4532"/>
      <c r="AC4532"/>
      <c r="AD4532"/>
      <c r="AE4532"/>
    </row>
    <row r="4533" spans="28:31" x14ac:dyDescent="0.25">
      <c r="AB4533"/>
      <c r="AC4533"/>
      <c r="AD4533"/>
      <c r="AE4533"/>
    </row>
    <row r="4534" spans="28:31" x14ac:dyDescent="0.25">
      <c r="AB4534"/>
      <c r="AC4534"/>
      <c r="AD4534"/>
      <c r="AE4534"/>
    </row>
    <row r="4535" spans="28:31" x14ac:dyDescent="0.25">
      <c r="AB4535"/>
      <c r="AC4535"/>
      <c r="AD4535"/>
      <c r="AE4535"/>
    </row>
    <row r="4536" spans="28:31" x14ac:dyDescent="0.25">
      <c r="AB4536"/>
      <c r="AC4536"/>
      <c r="AD4536"/>
      <c r="AE4536"/>
    </row>
    <row r="4537" spans="28:31" x14ac:dyDescent="0.25">
      <c r="AB4537"/>
      <c r="AC4537"/>
      <c r="AD4537"/>
      <c r="AE4537"/>
    </row>
    <row r="4538" spans="28:31" x14ac:dyDescent="0.25">
      <c r="AB4538"/>
      <c r="AC4538"/>
      <c r="AD4538"/>
      <c r="AE4538"/>
    </row>
    <row r="4539" spans="28:31" x14ac:dyDescent="0.25">
      <c r="AB4539"/>
      <c r="AC4539"/>
      <c r="AD4539"/>
      <c r="AE4539"/>
    </row>
    <row r="4540" spans="28:31" x14ac:dyDescent="0.25">
      <c r="AB4540"/>
      <c r="AC4540"/>
      <c r="AD4540"/>
      <c r="AE4540"/>
    </row>
    <row r="4541" spans="28:31" x14ac:dyDescent="0.25">
      <c r="AB4541"/>
      <c r="AC4541"/>
      <c r="AD4541"/>
      <c r="AE4541"/>
    </row>
    <row r="4542" spans="28:31" x14ac:dyDescent="0.25">
      <c r="AB4542"/>
      <c r="AC4542"/>
      <c r="AD4542"/>
      <c r="AE4542"/>
    </row>
    <row r="4543" spans="28:31" x14ac:dyDescent="0.25">
      <c r="AB4543"/>
      <c r="AC4543"/>
      <c r="AD4543"/>
      <c r="AE4543"/>
    </row>
    <row r="4544" spans="28:31" x14ac:dyDescent="0.25">
      <c r="AB4544"/>
      <c r="AC4544"/>
      <c r="AD4544"/>
      <c r="AE4544"/>
    </row>
    <row r="4545" spans="28:31" x14ac:dyDescent="0.25">
      <c r="AB4545"/>
      <c r="AC4545"/>
      <c r="AD4545"/>
      <c r="AE4545"/>
    </row>
    <row r="4546" spans="28:31" x14ac:dyDescent="0.25">
      <c r="AB4546"/>
      <c r="AC4546"/>
      <c r="AD4546"/>
      <c r="AE4546"/>
    </row>
    <row r="4547" spans="28:31" x14ac:dyDescent="0.25">
      <c r="AB4547"/>
      <c r="AC4547"/>
      <c r="AD4547"/>
      <c r="AE4547"/>
    </row>
    <row r="4548" spans="28:31" x14ac:dyDescent="0.25">
      <c r="AB4548"/>
      <c r="AC4548"/>
      <c r="AD4548"/>
      <c r="AE4548"/>
    </row>
    <row r="4549" spans="28:31" x14ac:dyDescent="0.25">
      <c r="AB4549"/>
      <c r="AC4549"/>
      <c r="AD4549"/>
      <c r="AE4549"/>
    </row>
    <row r="4550" spans="28:31" x14ac:dyDescent="0.25">
      <c r="AB4550"/>
      <c r="AC4550"/>
      <c r="AD4550"/>
      <c r="AE4550"/>
    </row>
    <row r="4551" spans="28:31" x14ac:dyDescent="0.25">
      <c r="AB4551"/>
      <c r="AC4551"/>
      <c r="AD4551"/>
      <c r="AE4551"/>
    </row>
    <row r="4552" spans="28:31" x14ac:dyDescent="0.25">
      <c r="AB4552"/>
      <c r="AC4552"/>
      <c r="AD4552"/>
      <c r="AE4552"/>
    </row>
    <row r="4553" spans="28:31" x14ac:dyDescent="0.25">
      <c r="AB4553"/>
      <c r="AC4553"/>
      <c r="AD4553"/>
      <c r="AE4553"/>
    </row>
    <row r="4554" spans="28:31" x14ac:dyDescent="0.25">
      <c r="AB4554"/>
      <c r="AC4554"/>
      <c r="AD4554"/>
      <c r="AE4554"/>
    </row>
    <row r="4555" spans="28:31" x14ac:dyDescent="0.25">
      <c r="AB4555"/>
      <c r="AC4555"/>
      <c r="AD4555"/>
      <c r="AE4555"/>
    </row>
    <row r="4556" spans="28:31" x14ac:dyDescent="0.25">
      <c r="AB4556"/>
      <c r="AC4556"/>
      <c r="AD4556"/>
      <c r="AE4556"/>
    </row>
    <row r="4557" spans="28:31" x14ac:dyDescent="0.25">
      <c r="AB4557"/>
      <c r="AC4557"/>
      <c r="AD4557"/>
      <c r="AE4557"/>
    </row>
    <row r="4558" spans="28:31" x14ac:dyDescent="0.25">
      <c r="AB4558"/>
      <c r="AC4558"/>
      <c r="AD4558"/>
      <c r="AE4558"/>
    </row>
    <row r="4559" spans="28:31" x14ac:dyDescent="0.25">
      <c r="AB4559"/>
      <c r="AC4559"/>
      <c r="AD4559"/>
      <c r="AE4559"/>
    </row>
    <row r="4560" spans="28:31" x14ac:dyDescent="0.25">
      <c r="AB4560"/>
      <c r="AC4560"/>
      <c r="AD4560"/>
      <c r="AE4560"/>
    </row>
    <row r="4561" spans="28:31" x14ac:dyDescent="0.25">
      <c r="AB4561"/>
      <c r="AC4561"/>
      <c r="AD4561"/>
      <c r="AE4561"/>
    </row>
    <row r="4562" spans="28:31" x14ac:dyDescent="0.25">
      <c r="AB4562"/>
      <c r="AC4562"/>
      <c r="AD4562"/>
      <c r="AE4562"/>
    </row>
    <row r="4563" spans="28:31" x14ac:dyDescent="0.25">
      <c r="AB4563"/>
      <c r="AC4563"/>
      <c r="AD4563"/>
      <c r="AE4563"/>
    </row>
    <row r="4564" spans="28:31" x14ac:dyDescent="0.25">
      <c r="AB4564"/>
      <c r="AC4564"/>
      <c r="AD4564"/>
      <c r="AE4564"/>
    </row>
    <row r="4565" spans="28:31" x14ac:dyDescent="0.25">
      <c r="AB4565"/>
      <c r="AC4565"/>
      <c r="AD4565"/>
      <c r="AE4565"/>
    </row>
    <row r="4566" spans="28:31" x14ac:dyDescent="0.25">
      <c r="AB4566"/>
      <c r="AC4566"/>
      <c r="AD4566"/>
      <c r="AE4566"/>
    </row>
    <row r="4567" spans="28:31" x14ac:dyDescent="0.25">
      <c r="AB4567"/>
      <c r="AC4567"/>
      <c r="AD4567"/>
      <c r="AE4567"/>
    </row>
    <row r="4568" spans="28:31" x14ac:dyDescent="0.25">
      <c r="AB4568"/>
      <c r="AC4568"/>
      <c r="AD4568"/>
      <c r="AE4568"/>
    </row>
    <row r="4569" spans="28:31" x14ac:dyDescent="0.25">
      <c r="AB4569"/>
      <c r="AC4569"/>
      <c r="AD4569"/>
      <c r="AE4569"/>
    </row>
    <row r="4570" spans="28:31" x14ac:dyDescent="0.25">
      <c r="AB4570"/>
      <c r="AC4570"/>
      <c r="AD4570"/>
      <c r="AE4570"/>
    </row>
    <row r="4571" spans="28:31" x14ac:dyDescent="0.25">
      <c r="AB4571"/>
      <c r="AC4571"/>
      <c r="AD4571"/>
      <c r="AE4571"/>
    </row>
    <row r="4572" spans="28:31" x14ac:dyDescent="0.25">
      <c r="AB4572"/>
      <c r="AC4572"/>
      <c r="AD4572"/>
      <c r="AE4572"/>
    </row>
    <row r="4573" spans="28:31" x14ac:dyDescent="0.25">
      <c r="AB4573"/>
      <c r="AC4573"/>
      <c r="AD4573"/>
      <c r="AE4573"/>
    </row>
    <row r="4574" spans="28:31" x14ac:dyDescent="0.25">
      <c r="AB4574"/>
      <c r="AC4574"/>
      <c r="AD4574"/>
      <c r="AE4574"/>
    </row>
    <row r="4575" spans="28:31" x14ac:dyDescent="0.25">
      <c r="AB4575"/>
      <c r="AC4575"/>
      <c r="AD4575"/>
      <c r="AE4575"/>
    </row>
    <row r="4576" spans="28:31" x14ac:dyDescent="0.25">
      <c r="AB4576"/>
      <c r="AC4576"/>
      <c r="AD4576"/>
      <c r="AE4576"/>
    </row>
    <row r="4577" spans="28:31" x14ac:dyDescent="0.25">
      <c r="AB4577"/>
      <c r="AC4577"/>
      <c r="AD4577"/>
      <c r="AE4577"/>
    </row>
    <row r="4578" spans="28:31" x14ac:dyDescent="0.25">
      <c r="AB4578"/>
      <c r="AC4578"/>
      <c r="AD4578"/>
      <c r="AE4578"/>
    </row>
    <row r="4579" spans="28:31" x14ac:dyDescent="0.25">
      <c r="AB4579"/>
      <c r="AC4579"/>
      <c r="AD4579"/>
      <c r="AE4579"/>
    </row>
    <row r="4580" spans="28:31" x14ac:dyDescent="0.25">
      <c r="AB4580"/>
      <c r="AC4580"/>
      <c r="AD4580"/>
      <c r="AE4580"/>
    </row>
    <row r="4581" spans="28:31" x14ac:dyDescent="0.25">
      <c r="AB4581"/>
      <c r="AC4581"/>
      <c r="AD4581"/>
      <c r="AE4581"/>
    </row>
    <row r="4582" spans="28:31" x14ac:dyDescent="0.25">
      <c r="AB4582"/>
      <c r="AC4582"/>
      <c r="AD4582"/>
      <c r="AE4582"/>
    </row>
    <row r="4583" spans="28:31" x14ac:dyDescent="0.25">
      <c r="AB4583"/>
      <c r="AC4583"/>
      <c r="AD4583"/>
      <c r="AE4583"/>
    </row>
    <row r="4584" spans="28:31" x14ac:dyDescent="0.25">
      <c r="AB4584"/>
      <c r="AC4584"/>
      <c r="AD4584"/>
      <c r="AE4584"/>
    </row>
    <row r="4585" spans="28:31" x14ac:dyDescent="0.25">
      <c r="AB4585"/>
      <c r="AC4585"/>
      <c r="AD4585"/>
      <c r="AE4585"/>
    </row>
    <row r="4586" spans="28:31" x14ac:dyDescent="0.25">
      <c r="AB4586"/>
      <c r="AC4586"/>
      <c r="AD4586"/>
      <c r="AE4586"/>
    </row>
    <row r="4587" spans="28:31" x14ac:dyDescent="0.25">
      <c r="AB4587"/>
      <c r="AC4587"/>
      <c r="AD4587"/>
      <c r="AE4587"/>
    </row>
    <row r="4588" spans="28:31" x14ac:dyDescent="0.25">
      <c r="AB4588"/>
      <c r="AC4588"/>
      <c r="AD4588"/>
      <c r="AE4588"/>
    </row>
    <row r="4589" spans="28:31" x14ac:dyDescent="0.25">
      <c r="AB4589"/>
      <c r="AC4589"/>
      <c r="AD4589"/>
      <c r="AE4589"/>
    </row>
    <row r="4590" spans="28:31" x14ac:dyDescent="0.25">
      <c r="AB4590"/>
      <c r="AC4590"/>
      <c r="AD4590"/>
      <c r="AE4590"/>
    </row>
    <row r="4591" spans="28:31" x14ac:dyDescent="0.25">
      <c r="AB4591"/>
      <c r="AC4591"/>
      <c r="AD4591"/>
      <c r="AE4591"/>
    </row>
    <row r="4592" spans="28:31" x14ac:dyDescent="0.25">
      <c r="AB4592"/>
      <c r="AC4592"/>
      <c r="AD4592"/>
      <c r="AE4592"/>
    </row>
    <row r="4593" spans="28:31" x14ac:dyDescent="0.25">
      <c r="AB4593"/>
      <c r="AC4593"/>
      <c r="AD4593"/>
      <c r="AE4593"/>
    </row>
    <row r="4594" spans="28:31" x14ac:dyDescent="0.25">
      <c r="AB4594"/>
      <c r="AC4594"/>
      <c r="AD4594"/>
      <c r="AE4594"/>
    </row>
    <row r="4595" spans="28:31" x14ac:dyDescent="0.25">
      <c r="AB4595"/>
      <c r="AC4595"/>
      <c r="AD4595"/>
      <c r="AE4595"/>
    </row>
    <row r="4596" spans="28:31" x14ac:dyDescent="0.25">
      <c r="AB4596"/>
      <c r="AC4596"/>
      <c r="AD4596"/>
      <c r="AE4596"/>
    </row>
    <row r="4597" spans="28:31" x14ac:dyDescent="0.25">
      <c r="AB4597"/>
      <c r="AC4597"/>
      <c r="AD4597"/>
      <c r="AE4597"/>
    </row>
    <row r="4598" spans="28:31" x14ac:dyDescent="0.25">
      <c r="AB4598"/>
      <c r="AC4598"/>
      <c r="AD4598"/>
      <c r="AE4598"/>
    </row>
    <row r="4599" spans="28:31" x14ac:dyDescent="0.25">
      <c r="AB4599"/>
      <c r="AC4599"/>
      <c r="AD4599"/>
      <c r="AE4599"/>
    </row>
    <row r="4600" spans="28:31" x14ac:dyDescent="0.25">
      <c r="AB4600"/>
      <c r="AC4600"/>
      <c r="AD4600"/>
      <c r="AE4600"/>
    </row>
    <row r="4601" spans="28:31" x14ac:dyDescent="0.25">
      <c r="AB4601"/>
      <c r="AC4601"/>
      <c r="AD4601"/>
      <c r="AE4601"/>
    </row>
    <row r="4602" spans="28:31" x14ac:dyDescent="0.25">
      <c r="AB4602"/>
      <c r="AC4602"/>
      <c r="AD4602"/>
      <c r="AE4602"/>
    </row>
    <row r="4603" spans="28:31" x14ac:dyDescent="0.25">
      <c r="AB4603"/>
      <c r="AC4603"/>
      <c r="AD4603"/>
      <c r="AE4603"/>
    </row>
    <row r="4604" spans="28:31" x14ac:dyDescent="0.25">
      <c r="AB4604"/>
      <c r="AC4604"/>
      <c r="AD4604"/>
      <c r="AE4604"/>
    </row>
    <row r="4605" spans="28:31" x14ac:dyDescent="0.25">
      <c r="AB4605"/>
      <c r="AC4605"/>
      <c r="AD4605"/>
      <c r="AE4605"/>
    </row>
    <row r="4606" spans="28:31" x14ac:dyDescent="0.25">
      <c r="AB4606"/>
      <c r="AC4606"/>
      <c r="AD4606"/>
      <c r="AE4606"/>
    </row>
    <row r="4607" spans="28:31" x14ac:dyDescent="0.25">
      <c r="AB4607"/>
      <c r="AC4607"/>
      <c r="AD4607"/>
      <c r="AE4607"/>
    </row>
    <row r="4608" spans="28:31" x14ac:dyDescent="0.25">
      <c r="AB4608"/>
      <c r="AC4608"/>
      <c r="AD4608"/>
      <c r="AE4608"/>
    </row>
    <row r="4609" spans="28:31" x14ac:dyDescent="0.25">
      <c r="AB4609"/>
      <c r="AC4609"/>
      <c r="AD4609"/>
      <c r="AE4609"/>
    </row>
    <row r="4610" spans="28:31" x14ac:dyDescent="0.25">
      <c r="AB4610"/>
      <c r="AC4610"/>
      <c r="AD4610"/>
      <c r="AE4610"/>
    </row>
    <row r="4611" spans="28:31" x14ac:dyDescent="0.25">
      <c r="AB4611"/>
      <c r="AC4611"/>
      <c r="AD4611"/>
      <c r="AE4611"/>
    </row>
    <row r="4612" spans="28:31" x14ac:dyDescent="0.25">
      <c r="AB4612"/>
      <c r="AC4612"/>
      <c r="AD4612"/>
      <c r="AE4612"/>
    </row>
    <row r="4613" spans="28:31" x14ac:dyDescent="0.25">
      <c r="AB4613"/>
      <c r="AC4613"/>
      <c r="AD4613"/>
      <c r="AE4613"/>
    </row>
    <row r="4614" spans="28:31" x14ac:dyDescent="0.25">
      <c r="AB4614"/>
      <c r="AC4614"/>
      <c r="AD4614"/>
      <c r="AE4614"/>
    </row>
    <row r="4615" spans="28:31" x14ac:dyDescent="0.25">
      <c r="AB4615"/>
      <c r="AC4615"/>
      <c r="AD4615"/>
      <c r="AE4615"/>
    </row>
    <row r="4616" spans="28:31" x14ac:dyDescent="0.25">
      <c r="AB4616"/>
      <c r="AC4616"/>
      <c r="AD4616"/>
      <c r="AE4616"/>
    </row>
    <row r="4617" spans="28:31" x14ac:dyDescent="0.25">
      <c r="AB4617"/>
      <c r="AC4617"/>
      <c r="AD4617"/>
      <c r="AE4617"/>
    </row>
    <row r="4618" spans="28:31" x14ac:dyDescent="0.25">
      <c r="AB4618"/>
      <c r="AC4618"/>
      <c r="AD4618"/>
      <c r="AE4618"/>
    </row>
    <row r="4619" spans="28:31" x14ac:dyDescent="0.25">
      <c r="AB4619"/>
      <c r="AC4619"/>
      <c r="AD4619"/>
      <c r="AE4619"/>
    </row>
    <row r="4620" spans="28:31" x14ac:dyDescent="0.25">
      <c r="AB4620"/>
      <c r="AC4620"/>
      <c r="AD4620"/>
      <c r="AE4620"/>
    </row>
    <row r="4621" spans="28:31" x14ac:dyDescent="0.25">
      <c r="AB4621"/>
      <c r="AC4621"/>
      <c r="AD4621"/>
      <c r="AE4621"/>
    </row>
    <row r="4622" spans="28:31" x14ac:dyDescent="0.25">
      <c r="AB4622"/>
      <c r="AC4622"/>
      <c r="AD4622"/>
      <c r="AE4622"/>
    </row>
    <row r="4623" spans="28:31" x14ac:dyDescent="0.25">
      <c r="AB4623"/>
      <c r="AC4623"/>
      <c r="AD4623"/>
      <c r="AE4623"/>
    </row>
    <row r="4624" spans="28:31" x14ac:dyDescent="0.25">
      <c r="AB4624"/>
      <c r="AC4624"/>
      <c r="AD4624"/>
      <c r="AE4624"/>
    </row>
    <row r="4625" spans="28:31" x14ac:dyDescent="0.25">
      <c r="AB4625"/>
      <c r="AC4625"/>
      <c r="AD4625"/>
      <c r="AE4625"/>
    </row>
    <row r="4626" spans="28:31" x14ac:dyDescent="0.25">
      <c r="AB4626"/>
      <c r="AC4626"/>
      <c r="AD4626"/>
      <c r="AE4626"/>
    </row>
    <row r="4627" spans="28:31" x14ac:dyDescent="0.25">
      <c r="AB4627"/>
      <c r="AC4627"/>
      <c r="AD4627"/>
      <c r="AE4627"/>
    </row>
    <row r="4628" spans="28:31" x14ac:dyDescent="0.25">
      <c r="AB4628"/>
      <c r="AC4628"/>
      <c r="AD4628"/>
      <c r="AE4628"/>
    </row>
    <row r="4629" spans="28:31" x14ac:dyDescent="0.25">
      <c r="AB4629"/>
      <c r="AC4629"/>
      <c r="AD4629"/>
      <c r="AE4629"/>
    </row>
    <row r="4630" spans="28:31" x14ac:dyDescent="0.25">
      <c r="AB4630"/>
      <c r="AC4630"/>
      <c r="AD4630"/>
      <c r="AE4630"/>
    </row>
    <row r="4631" spans="28:31" x14ac:dyDescent="0.25">
      <c r="AB4631"/>
      <c r="AC4631"/>
      <c r="AD4631"/>
      <c r="AE4631"/>
    </row>
    <row r="4632" spans="28:31" x14ac:dyDescent="0.25">
      <c r="AB4632"/>
      <c r="AC4632"/>
      <c r="AD4632"/>
      <c r="AE4632"/>
    </row>
    <row r="4633" spans="28:31" x14ac:dyDescent="0.25">
      <c r="AB4633"/>
      <c r="AC4633"/>
      <c r="AD4633"/>
      <c r="AE4633"/>
    </row>
    <row r="4634" spans="28:31" x14ac:dyDescent="0.25">
      <c r="AB4634"/>
      <c r="AC4634"/>
      <c r="AD4634"/>
      <c r="AE4634"/>
    </row>
    <row r="4635" spans="28:31" x14ac:dyDescent="0.25">
      <c r="AB4635"/>
      <c r="AC4635"/>
      <c r="AD4635"/>
      <c r="AE4635"/>
    </row>
    <row r="4636" spans="28:31" x14ac:dyDescent="0.25">
      <c r="AB4636"/>
      <c r="AC4636"/>
      <c r="AD4636"/>
      <c r="AE4636"/>
    </row>
    <row r="4637" spans="28:31" x14ac:dyDescent="0.25">
      <c r="AB4637"/>
      <c r="AC4637"/>
      <c r="AD4637"/>
      <c r="AE4637"/>
    </row>
    <row r="4638" spans="28:31" x14ac:dyDescent="0.25">
      <c r="AB4638"/>
      <c r="AC4638"/>
      <c r="AD4638"/>
      <c r="AE4638"/>
    </row>
    <row r="4639" spans="28:31" x14ac:dyDescent="0.25">
      <c r="AB4639"/>
      <c r="AC4639"/>
      <c r="AD4639"/>
      <c r="AE4639"/>
    </row>
    <row r="4640" spans="28:31" x14ac:dyDescent="0.25">
      <c r="AB4640"/>
      <c r="AC4640"/>
      <c r="AD4640"/>
      <c r="AE4640"/>
    </row>
    <row r="4641" spans="28:31" x14ac:dyDescent="0.25">
      <c r="AB4641"/>
      <c r="AC4641"/>
      <c r="AD4641"/>
      <c r="AE4641"/>
    </row>
    <row r="4642" spans="28:31" x14ac:dyDescent="0.25">
      <c r="AB4642"/>
      <c r="AC4642"/>
      <c r="AD4642"/>
      <c r="AE4642"/>
    </row>
    <row r="4643" spans="28:31" x14ac:dyDescent="0.25">
      <c r="AB4643"/>
      <c r="AC4643"/>
      <c r="AD4643"/>
      <c r="AE4643"/>
    </row>
    <row r="4644" spans="28:31" x14ac:dyDescent="0.25">
      <c r="AB4644"/>
      <c r="AC4644"/>
      <c r="AD4644"/>
      <c r="AE4644"/>
    </row>
    <row r="4645" spans="28:31" x14ac:dyDescent="0.25">
      <c r="AB4645"/>
      <c r="AC4645"/>
      <c r="AD4645"/>
      <c r="AE4645"/>
    </row>
    <row r="4646" spans="28:31" x14ac:dyDescent="0.25">
      <c r="AB4646"/>
      <c r="AC4646"/>
      <c r="AD4646"/>
      <c r="AE4646"/>
    </row>
    <row r="4647" spans="28:31" x14ac:dyDescent="0.25">
      <c r="AB4647"/>
      <c r="AC4647"/>
      <c r="AD4647"/>
      <c r="AE4647"/>
    </row>
    <row r="4648" spans="28:31" x14ac:dyDescent="0.25">
      <c r="AB4648"/>
      <c r="AC4648"/>
      <c r="AD4648"/>
      <c r="AE4648"/>
    </row>
    <row r="4649" spans="28:31" x14ac:dyDescent="0.25">
      <c r="AB4649"/>
      <c r="AC4649"/>
      <c r="AD4649"/>
      <c r="AE4649"/>
    </row>
    <row r="4650" spans="28:31" x14ac:dyDescent="0.25">
      <c r="AB4650"/>
      <c r="AC4650"/>
      <c r="AD4650"/>
      <c r="AE4650"/>
    </row>
    <row r="4651" spans="28:31" x14ac:dyDescent="0.25">
      <c r="AB4651"/>
      <c r="AC4651"/>
      <c r="AD4651"/>
      <c r="AE4651"/>
    </row>
    <row r="4652" spans="28:31" x14ac:dyDescent="0.25">
      <c r="AB4652"/>
      <c r="AC4652"/>
      <c r="AD4652"/>
      <c r="AE4652"/>
    </row>
    <row r="4653" spans="28:31" x14ac:dyDescent="0.25">
      <c r="AB4653"/>
      <c r="AC4653"/>
      <c r="AD4653"/>
      <c r="AE4653"/>
    </row>
    <row r="4654" spans="28:31" x14ac:dyDescent="0.25">
      <c r="AB4654"/>
      <c r="AC4654"/>
      <c r="AD4654"/>
      <c r="AE4654"/>
    </row>
    <row r="4655" spans="28:31" x14ac:dyDescent="0.25">
      <c r="AB4655"/>
      <c r="AC4655"/>
      <c r="AD4655"/>
      <c r="AE4655"/>
    </row>
    <row r="4656" spans="28:31" x14ac:dyDescent="0.25">
      <c r="AB4656"/>
      <c r="AC4656"/>
      <c r="AD4656"/>
      <c r="AE4656"/>
    </row>
    <row r="4657" spans="28:31" x14ac:dyDescent="0.25">
      <c r="AB4657"/>
      <c r="AC4657"/>
      <c r="AD4657"/>
      <c r="AE4657"/>
    </row>
    <row r="4658" spans="28:31" x14ac:dyDescent="0.25">
      <c r="AB4658"/>
      <c r="AC4658"/>
      <c r="AD4658"/>
      <c r="AE4658"/>
    </row>
    <row r="4659" spans="28:31" x14ac:dyDescent="0.25">
      <c r="AB4659"/>
      <c r="AC4659"/>
      <c r="AD4659"/>
      <c r="AE4659"/>
    </row>
    <row r="4660" spans="28:31" x14ac:dyDescent="0.25">
      <c r="AB4660"/>
      <c r="AC4660"/>
      <c r="AD4660"/>
      <c r="AE4660"/>
    </row>
    <row r="4661" spans="28:31" x14ac:dyDescent="0.25">
      <c r="AB4661"/>
      <c r="AC4661"/>
      <c r="AD4661"/>
      <c r="AE4661"/>
    </row>
    <row r="4662" spans="28:31" x14ac:dyDescent="0.25">
      <c r="AB4662"/>
      <c r="AC4662"/>
      <c r="AD4662"/>
      <c r="AE4662"/>
    </row>
    <row r="4663" spans="28:31" x14ac:dyDescent="0.25">
      <c r="AB4663"/>
      <c r="AC4663"/>
      <c r="AD4663"/>
      <c r="AE4663"/>
    </row>
    <row r="4664" spans="28:31" x14ac:dyDescent="0.25">
      <c r="AB4664"/>
      <c r="AC4664"/>
      <c r="AD4664"/>
      <c r="AE4664"/>
    </row>
    <row r="4665" spans="28:31" x14ac:dyDescent="0.25">
      <c r="AB4665"/>
      <c r="AC4665"/>
      <c r="AD4665"/>
      <c r="AE4665"/>
    </row>
    <row r="4666" spans="28:31" x14ac:dyDescent="0.25">
      <c r="AB4666"/>
      <c r="AC4666"/>
      <c r="AD4666"/>
      <c r="AE4666"/>
    </row>
    <row r="4667" spans="28:31" x14ac:dyDescent="0.25">
      <c r="AB4667"/>
      <c r="AC4667"/>
      <c r="AD4667"/>
      <c r="AE4667"/>
    </row>
    <row r="4668" spans="28:31" x14ac:dyDescent="0.25">
      <c r="AB4668"/>
      <c r="AC4668"/>
      <c r="AD4668"/>
      <c r="AE4668"/>
    </row>
    <row r="4669" spans="28:31" x14ac:dyDescent="0.25">
      <c r="AB4669"/>
      <c r="AC4669"/>
      <c r="AD4669"/>
      <c r="AE4669"/>
    </row>
    <row r="4670" spans="28:31" x14ac:dyDescent="0.25">
      <c r="AB4670"/>
      <c r="AC4670"/>
      <c r="AD4670"/>
      <c r="AE4670"/>
    </row>
    <row r="4671" spans="28:31" x14ac:dyDescent="0.25">
      <c r="AB4671"/>
      <c r="AC4671"/>
      <c r="AD4671"/>
      <c r="AE4671"/>
    </row>
    <row r="4672" spans="28:31" x14ac:dyDescent="0.25">
      <c r="AB4672"/>
      <c r="AC4672"/>
      <c r="AD4672"/>
      <c r="AE4672"/>
    </row>
    <row r="4673" spans="28:31" x14ac:dyDescent="0.25">
      <c r="AB4673"/>
      <c r="AC4673"/>
      <c r="AD4673"/>
      <c r="AE4673"/>
    </row>
    <row r="4674" spans="28:31" x14ac:dyDescent="0.25">
      <c r="AB4674"/>
      <c r="AC4674"/>
      <c r="AD4674"/>
      <c r="AE4674"/>
    </row>
    <row r="4675" spans="28:31" x14ac:dyDescent="0.25">
      <c r="AB4675"/>
      <c r="AC4675"/>
      <c r="AD4675"/>
      <c r="AE4675"/>
    </row>
    <row r="4676" spans="28:31" x14ac:dyDescent="0.25">
      <c r="AB4676"/>
      <c r="AC4676"/>
      <c r="AD4676"/>
      <c r="AE4676"/>
    </row>
    <row r="4677" spans="28:31" x14ac:dyDescent="0.25">
      <c r="AB4677"/>
      <c r="AC4677"/>
      <c r="AD4677"/>
      <c r="AE4677"/>
    </row>
    <row r="4678" spans="28:31" x14ac:dyDescent="0.25">
      <c r="AB4678"/>
      <c r="AC4678"/>
      <c r="AD4678"/>
      <c r="AE4678"/>
    </row>
    <row r="4679" spans="28:31" x14ac:dyDescent="0.25">
      <c r="AB4679"/>
      <c r="AC4679"/>
      <c r="AD4679"/>
      <c r="AE4679"/>
    </row>
    <row r="4680" spans="28:31" x14ac:dyDescent="0.25">
      <c r="AB4680"/>
      <c r="AC4680"/>
      <c r="AD4680"/>
      <c r="AE4680"/>
    </row>
    <row r="4681" spans="28:31" x14ac:dyDescent="0.25">
      <c r="AB4681"/>
      <c r="AC4681"/>
      <c r="AD4681"/>
      <c r="AE4681"/>
    </row>
    <row r="4682" spans="28:31" x14ac:dyDescent="0.25">
      <c r="AB4682"/>
      <c r="AC4682"/>
      <c r="AD4682"/>
      <c r="AE4682"/>
    </row>
    <row r="4683" spans="28:31" x14ac:dyDescent="0.25">
      <c r="AB4683"/>
      <c r="AC4683"/>
      <c r="AD4683"/>
      <c r="AE4683"/>
    </row>
    <row r="4684" spans="28:31" x14ac:dyDescent="0.25">
      <c r="AB4684"/>
      <c r="AC4684"/>
      <c r="AD4684"/>
      <c r="AE4684"/>
    </row>
    <row r="4685" spans="28:31" x14ac:dyDescent="0.25">
      <c r="AB4685"/>
      <c r="AC4685"/>
      <c r="AD4685"/>
      <c r="AE4685"/>
    </row>
    <row r="4686" spans="28:31" x14ac:dyDescent="0.25">
      <c r="AB4686"/>
      <c r="AC4686"/>
      <c r="AD4686"/>
      <c r="AE4686"/>
    </row>
    <row r="4687" spans="28:31" x14ac:dyDescent="0.25">
      <c r="AB4687"/>
      <c r="AC4687"/>
      <c r="AD4687"/>
      <c r="AE4687"/>
    </row>
    <row r="4688" spans="28:31" x14ac:dyDescent="0.25">
      <c r="AB4688"/>
      <c r="AC4688"/>
      <c r="AD4688"/>
      <c r="AE4688"/>
    </row>
    <row r="4689" spans="28:31" x14ac:dyDescent="0.25">
      <c r="AB4689"/>
      <c r="AC4689"/>
      <c r="AD4689"/>
      <c r="AE4689"/>
    </row>
    <row r="4690" spans="28:31" x14ac:dyDescent="0.25">
      <c r="AB4690"/>
      <c r="AC4690"/>
      <c r="AD4690"/>
      <c r="AE4690"/>
    </row>
    <row r="4691" spans="28:31" x14ac:dyDescent="0.25">
      <c r="AB4691"/>
      <c r="AC4691"/>
      <c r="AD4691"/>
      <c r="AE4691"/>
    </row>
    <row r="4692" spans="28:31" x14ac:dyDescent="0.25">
      <c r="AB4692"/>
      <c r="AC4692"/>
      <c r="AD4692"/>
      <c r="AE4692"/>
    </row>
    <row r="4693" spans="28:31" x14ac:dyDescent="0.25">
      <c r="AB4693"/>
      <c r="AC4693"/>
      <c r="AD4693"/>
      <c r="AE4693"/>
    </row>
    <row r="4694" spans="28:31" x14ac:dyDescent="0.25">
      <c r="AB4694"/>
      <c r="AC4694"/>
      <c r="AD4694"/>
      <c r="AE4694"/>
    </row>
    <row r="4695" spans="28:31" x14ac:dyDescent="0.25">
      <c r="AB4695"/>
      <c r="AC4695"/>
      <c r="AD4695"/>
      <c r="AE4695"/>
    </row>
    <row r="4696" spans="28:31" x14ac:dyDescent="0.25">
      <c r="AB4696"/>
      <c r="AC4696"/>
      <c r="AD4696"/>
      <c r="AE4696"/>
    </row>
    <row r="4697" spans="28:31" x14ac:dyDescent="0.25">
      <c r="AB4697"/>
      <c r="AC4697"/>
      <c r="AD4697"/>
      <c r="AE4697"/>
    </row>
    <row r="4698" spans="28:31" x14ac:dyDescent="0.25">
      <c r="AB4698"/>
      <c r="AC4698"/>
      <c r="AD4698"/>
      <c r="AE4698"/>
    </row>
    <row r="4699" spans="28:31" x14ac:dyDescent="0.25">
      <c r="AB4699"/>
      <c r="AC4699"/>
      <c r="AD4699"/>
      <c r="AE4699"/>
    </row>
    <row r="4700" spans="28:31" x14ac:dyDescent="0.25">
      <c r="AB4700"/>
      <c r="AC4700"/>
      <c r="AD4700"/>
      <c r="AE4700"/>
    </row>
    <row r="4701" spans="28:31" x14ac:dyDescent="0.25">
      <c r="AB4701"/>
      <c r="AC4701"/>
      <c r="AD4701"/>
      <c r="AE4701"/>
    </row>
    <row r="4702" spans="28:31" x14ac:dyDescent="0.25">
      <c r="AB4702"/>
      <c r="AC4702"/>
      <c r="AD4702"/>
      <c r="AE4702"/>
    </row>
    <row r="4703" spans="28:31" x14ac:dyDescent="0.25">
      <c r="AB4703"/>
      <c r="AC4703"/>
      <c r="AD4703"/>
      <c r="AE4703"/>
    </row>
    <row r="4704" spans="28:31" x14ac:dyDescent="0.25">
      <c r="AB4704"/>
      <c r="AC4704"/>
      <c r="AD4704"/>
      <c r="AE4704"/>
    </row>
    <row r="4705" spans="28:31" x14ac:dyDescent="0.25">
      <c r="AB4705"/>
      <c r="AC4705"/>
      <c r="AD4705"/>
      <c r="AE4705"/>
    </row>
    <row r="4706" spans="28:31" x14ac:dyDescent="0.25">
      <c r="AB4706"/>
      <c r="AC4706"/>
      <c r="AD4706"/>
      <c r="AE4706"/>
    </row>
    <row r="4707" spans="28:31" x14ac:dyDescent="0.25">
      <c r="AB4707"/>
      <c r="AC4707"/>
      <c r="AD4707"/>
      <c r="AE4707"/>
    </row>
    <row r="4708" spans="28:31" x14ac:dyDescent="0.25">
      <c r="AB4708"/>
      <c r="AC4708"/>
      <c r="AD4708"/>
      <c r="AE4708"/>
    </row>
    <row r="4709" spans="28:31" x14ac:dyDescent="0.25">
      <c r="AB4709"/>
      <c r="AC4709"/>
      <c r="AD4709"/>
      <c r="AE4709"/>
    </row>
    <row r="4710" spans="28:31" x14ac:dyDescent="0.25">
      <c r="AB4710"/>
      <c r="AC4710"/>
      <c r="AD4710"/>
      <c r="AE4710"/>
    </row>
    <row r="4711" spans="28:31" x14ac:dyDescent="0.25">
      <c r="AB4711"/>
      <c r="AC4711"/>
      <c r="AD4711"/>
      <c r="AE4711"/>
    </row>
    <row r="4712" spans="28:31" x14ac:dyDescent="0.25">
      <c r="AB4712"/>
      <c r="AC4712"/>
      <c r="AD4712"/>
      <c r="AE4712"/>
    </row>
    <row r="4713" spans="28:31" x14ac:dyDescent="0.25">
      <c r="AB4713"/>
      <c r="AC4713"/>
      <c r="AD4713"/>
      <c r="AE4713"/>
    </row>
    <row r="4714" spans="28:31" x14ac:dyDescent="0.25">
      <c r="AB4714"/>
      <c r="AC4714"/>
      <c r="AD4714"/>
      <c r="AE4714"/>
    </row>
    <row r="4715" spans="28:31" x14ac:dyDescent="0.25">
      <c r="AB4715"/>
      <c r="AC4715"/>
      <c r="AD4715"/>
      <c r="AE4715"/>
    </row>
    <row r="4716" spans="28:31" x14ac:dyDescent="0.25">
      <c r="AB4716"/>
      <c r="AC4716"/>
      <c r="AD4716"/>
      <c r="AE4716"/>
    </row>
    <row r="4717" spans="28:31" x14ac:dyDescent="0.25">
      <c r="AB4717"/>
      <c r="AC4717"/>
      <c r="AD4717"/>
      <c r="AE4717"/>
    </row>
    <row r="4718" spans="28:31" x14ac:dyDescent="0.25">
      <c r="AB4718"/>
      <c r="AC4718"/>
      <c r="AD4718"/>
      <c r="AE4718"/>
    </row>
    <row r="4719" spans="28:31" x14ac:dyDescent="0.25">
      <c r="AB4719"/>
      <c r="AC4719"/>
      <c r="AD4719"/>
      <c r="AE4719"/>
    </row>
    <row r="4720" spans="28:31" x14ac:dyDescent="0.25">
      <c r="AB4720"/>
      <c r="AC4720"/>
      <c r="AD4720"/>
      <c r="AE4720"/>
    </row>
    <row r="4721" spans="28:31" x14ac:dyDescent="0.25">
      <c r="AB4721"/>
      <c r="AC4721"/>
      <c r="AD4721"/>
      <c r="AE4721"/>
    </row>
    <row r="4722" spans="28:31" x14ac:dyDescent="0.25">
      <c r="AB4722"/>
      <c r="AC4722"/>
      <c r="AD4722"/>
      <c r="AE4722"/>
    </row>
    <row r="4723" spans="28:31" x14ac:dyDescent="0.25">
      <c r="AB4723"/>
      <c r="AC4723"/>
      <c r="AD4723"/>
      <c r="AE4723"/>
    </row>
    <row r="4724" spans="28:31" x14ac:dyDescent="0.25">
      <c r="AB4724"/>
      <c r="AC4724"/>
      <c r="AD4724"/>
      <c r="AE4724"/>
    </row>
    <row r="4725" spans="28:31" x14ac:dyDescent="0.25">
      <c r="AB4725"/>
      <c r="AC4725"/>
      <c r="AD4725"/>
      <c r="AE4725"/>
    </row>
    <row r="4726" spans="28:31" x14ac:dyDescent="0.25">
      <c r="AB4726"/>
      <c r="AC4726"/>
      <c r="AD4726"/>
      <c r="AE4726"/>
    </row>
    <row r="4727" spans="28:31" x14ac:dyDescent="0.25">
      <c r="AB4727"/>
      <c r="AC4727"/>
      <c r="AD4727"/>
      <c r="AE4727"/>
    </row>
    <row r="4728" spans="28:31" x14ac:dyDescent="0.25">
      <c r="AB4728"/>
      <c r="AC4728"/>
      <c r="AD4728"/>
      <c r="AE4728"/>
    </row>
    <row r="4729" spans="28:31" x14ac:dyDescent="0.25">
      <c r="AB4729"/>
      <c r="AC4729"/>
      <c r="AD4729"/>
      <c r="AE4729"/>
    </row>
    <row r="4730" spans="28:31" x14ac:dyDescent="0.25">
      <c r="AB4730"/>
      <c r="AC4730"/>
      <c r="AD4730"/>
      <c r="AE4730"/>
    </row>
    <row r="4731" spans="28:31" x14ac:dyDescent="0.25">
      <c r="AB4731"/>
      <c r="AC4731"/>
      <c r="AD4731"/>
      <c r="AE4731"/>
    </row>
    <row r="4732" spans="28:31" x14ac:dyDescent="0.25">
      <c r="AB4732"/>
      <c r="AC4732"/>
      <c r="AD4732"/>
      <c r="AE4732"/>
    </row>
    <row r="4733" spans="28:31" x14ac:dyDescent="0.25">
      <c r="AB4733"/>
      <c r="AC4733"/>
      <c r="AD4733"/>
      <c r="AE4733"/>
    </row>
    <row r="4734" spans="28:31" x14ac:dyDescent="0.25">
      <c r="AB4734"/>
      <c r="AC4734"/>
      <c r="AD4734"/>
      <c r="AE4734"/>
    </row>
    <row r="4735" spans="28:31" x14ac:dyDescent="0.25">
      <c r="AB4735"/>
      <c r="AC4735"/>
      <c r="AD4735"/>
      <c r="AE4735"/>
    </row>
    <row r="4736" spans="28:31" x14ac:dyDescent="0.25">
      <c r="AB4736"/>
      <c r="AC4736"/>
      <c r="AD4736"/>
      <c r="AE4736"/>
    </row>
    <row r="4737" spans="28:31" x14ac:dyDescent="0.25">
      <c r="AB4737"/>
      <c r="AC4737"/>
      <c r="AD4737"/>
      <c r="AE4737"/>
    </row>
    <row r="4738" spans="28:31" x14ac:dyDescent="0.25">
      <c r="AB4738"/>
      <c r="AC4738"/>
      <c r="AD4738"/>
      <c r="AE4738"/>
    </row>
    <row r="4739" spans="28:31" x14ac:dyDescent="0.25">
      <c r="AB4739"/>
      <c r="AC4739"/>
      <c r="AD4739"/>
      <c r="AE4739"/>
    </row>
    <row r="4740" spans="28:31" x14ac:dyDescent="0.25">
      <c r="AB4740"/>
      <c r="AC4740"/>
      <c r="AD4740"/>
      <c r="AE4740"/>
    </row>
    <row r="4741" spans="28:31" x14ac:dyDescent="0.25">
      <c r="AB4741"/>
      <c r="AC4741"/>
      <c r="AD4741"/>
      <c r="AE4741"/>
    </row>
    <row r="4742" spans="28:31" x14ac:dyDescent="0.25">
      <c r="AB4742"/>
      <c r="AC4742"/>
      <c r="AD4742"/>
      <c r="AE4742"/>
    </row>
    <row r="4743" spans="28:31" x14ac:dyDescent="0.25">
      <c r="AB4743"/>
      <c r="AC4743"/>
      <c r="AD4743"/>
      <c r="AE4743"/>
    </row>
    <row r="4744" spans="28:31" x14ac:dyDescent="0.25">
      <c r="AB4744"/>
      <c r="AC4744"/>
      <c r="AD4744"/>
      <c r="AE4744"/>
    </row>
    <row r="4745" spans="28:31" x14ac:dyDescent="0.25">
      <c r="AB4745"/>
      <c r="AC4745"/>
      <c r="AD4745"/>
      <c r="AE4745"/>
    </row>
    <row r="4746" spans="28:31" x14ac:dyDescent="0.25">
      <c r="AB4746"/>
      <c r="AC4746"/>
      <c r="AD4746"/>
      <c r="AE4746"/>
    </row>
    <row r="4747" spans="28:31" x14ac:dyDescent="0.25">
      <c r="AB4747"/>
      <c r="AC4747"/>
      <c r="AD4747"/>
      <c r="AE4747"/>
    </row>
    <row r="4748" spans="28:31" x14ac:dyDescent="0.25">
      <c r="AB4748"/>
      <c r="AC4748"/>
      <c r="AD4748"/>
      <c r="AE4748"/>
    </row>
    <row r="4749" spans="28:31" x14ac:dyDescent="0.25">
      <c r="AB4749"/>
      <c r="AC4749"/>
      <c r="AD4749"/>
      <c r="AE4749"/>
    </row>
    <row r="4750" spans="28:31" x14ac:dyDescent="0.25">
      <c r="AB4750"/>
      <c r="AC4750"/>
      <c r="AD4750"/>
      <c r="AE4750"/>
    </row>
    <row r="4751" spans="28:31" x14ac:dyDescent="0.25">
      <c r="AB4751"/>
      <c r="AC4751"/>
      <c r="AD4751"/>
      <c r="AE4751"/>
    </row>
    <row r="4752" spans="28:31" x14ac:dyDescent="0.25">
      <c r="AB4752"/>
      <c r="AC4752"/>
      <c r="AD4752"/>
      <c r="AE4752"/>
    </row>
    <row r="4753" spans="28:31" x14ac:dyDescent="0.25">
      <c r="AB4753"/>
      <c r="AC4753"/>
      <c r="AD4753"/>
      <c r="AE4753"/>
    </row>
    <row r="4754" spans="28:31" x14ac:dyDescent="0.25">
      <c r="AB4754"/>
      <c r="AC4754"/>
      <c r="AD4754"/>
      <c r="AE4754"/>
    </row>
    <row r="4755" spans="28:31" x14ac:dyDescent="0.25">
      <c r="AB4755"/>
      <c r="AC4755"/>
      <c r="AD4755"/>
      <c r="AE4755"/>
    </row>
    <row r="4756" spans="28:31" x14ac:dyDescent="0.25">
      <c r="AB4756"/>
      <c r="AC4756"/>
      <c r="AD4756"/>
      <c r="AE4756"/>
    </row>
    <row r="4757" spans="28:31" x14ac:dyDescent="0.25">
      <c r="AB4757"/>
      <c r="AC4757"/>
      <c r="AD4757"/>
      <c r="AE4757"/>
    </row>
    <row r="4758" spans="28:31" x14ac:dyDescent="0.25">
      <c r="AB4758"/>
      <c r="AC4758"/>
      <c r="AD4758"/>
      <c r="AE4758"/>
    </row>
    <row r="4759" spans="28:31" x14ac:dyDescent="0.25">
      <c r="AB4759"/>
      <c r="AC4759"/>
      <c r="AD4759"/>
      <c r="AE4759"/>
    </row>
    <row r="4760" spans="28:31" x14ac:dyDescent="0.25">
      <c r="AB4760"/>
      <c r="AC4760"/>
      <c r="AD4760"/>
      <c r="AE4760"/>
    </row>
    <row r="4761" spans="28:31" x14ac:dyDescent="0.25">
      <c r="AB4761"/>
      <c r="AC4761"/>
      <c r="AD4761"/>
      <c r="AE4761"/>
    </row>
    <row r="4762" spans="28:31" x14ac:dyDescent="0.25">
      <c r="AB4762"/>
      <c r="AC4762"/>
      <c r="AD4762"/>
      <c r="AE4762"/>
    </row>
    <row r="4763" spans="28:31" x14ac:dyDescent="0.25">
      <c r="AB4763"/>
      <c r="AC4763"/>
      <c r="AD4763"/>
      <c r="AE4763"/>
    </row>
    <row r="4764" spans="28:31" x14ac:dyDescent="0.25">
      <c r="AB4764"/>
      <c r="AC4764"/>
      <c r="AD4764"/>
      <c r="AE4764"/>
    </row>
    <row r="4765" spans="28:31" x14ac:dyDescent="0.25">
      <c r="AB4765"/>
      <c r="AC4765"/>
      <c r="AD4765"/>
      <c r="AE4765"/>
    </row>
    <row r="4766" spans="28:31" x14ac:dyDescent="0.25">
      <c r="AB4766"/>
      <c r="AC4766"/>
      <c r="AD4766"/>
      <c r="AE4766"/>
    </row>
    <row r="4767" spans="28:31" x14ac:dyDescent="0.25">
      <c r="AB4767"/>
      <c r="AC4767"/>
      <c r="AD4767"/>
      <c r="AE4767"/>
    </row>
    <row r="4768" spans="28:31" x14ac:dyDescent="0.25">
      <c r="AB4768"/>
      <c r="AC4768"/>
      <c r="AD4768"/>
      <c r="AE4768"/>
    </row>
    <row r="4769" spans="28:31" x14ac:dyDescent="0.25">
      <c r="AB4769"/>
      <c r="AC4769"/>
      <c r="AD4769"/>
      <c r="AE4769"/>
    </row>
    <row r="4770" spans="28:31" x14ac:dyDescent="0.25">
      <c r="AB4770"/>
      <c r="AC4770"/>
      <c r="AD4770"/>
      <c r="AE4770"/>
    </row>
    <row r="4771" spans="28:31" x14ac:dyDescent="0.25">
      <c r="AB4771"/>
      <c r="AC4771"/>
      <c r="AD4771"/>
      <c r="AE4771"/>
    </row>
    <row r="4772" spans="28:31" x14ac:dyDescent="0.25">
      <c r="AB4772"/>
      <c r="AC4772"/>
      <c r="AD4772"/>
      <c r="AE4772"/>
    </row>
    <row r="4773" spans="28:31" x14ac:dyDescent="0.25">
      <c r="AB4773"/>
      <c r="AC4773"/>
      <c r="AD4773"/>
      <c r="AE4773"/>
    </row>
    <row r="4774" spans="28:31" x14ac:dyDescent="0.25">
      <c r="AB4774"/>
      <c r="AC4774"/>
      <c r="AD4774"/>
      <c r="AE4774"/>
    </row>
    <row r="4775" spans="28:31" x14ac:dyDescent="0.25">
      <c r="AB4775"/>
      <c r="AC4775"/>
      <c r="AD4775"/>
      <c r="AE4775"/>
    </row>
    <row r="4776" spans="28:31" x14ac:dyDescent="0.25">
      <c r="AB4776"/>
      <c r="AC4776"/>
      <c r="AD4776"/>
      <c r="AE4776"/>
    </row>
    <row r="4777" spans="28:31" x14ac:dyDescent="0.25">
      <c r="AB4777"/>
      <c r="AC4777"/>
      <c r="AD4777"/>
      <c r="AE4777"/>
    </row>
    <row r="4778" spans="28:31" x14ac:dyDescent="0.25">
      <c r="AB4778"/>
      <c r="AC4778"/>
      <c r="AD4778"/>
      <c r="AE4778"/>
    </row>
    <row r="4779" spans="28:31" x14ac:dyDescent="0.25">
      <c r="AB4779"/>
      <c r="AC4779"/>
      <c r="AD4779"/>
      <c r="AE4779"/>
    </row>
    <row r="4780" spans="28:31" x14ac:dyDescent="0.25">
      <c r="AB4780"/>
      <c r="AC4780"/>
      <c r="AD4780"/>
      <c r="AE4780"/>
    </row>
    <row r="4781" spans="28:31" x14ac:dyDescent="0.25">
      <c r="AB4781"/>
      <c r="AC4781"/>
      <c r="AD4781"/>
      <c r="AE4781"/>
    </row>
    <row r="4782" spans="28:31" x14ac:dyDescent="0.25">
      <c r="AB4782"/>
      <c r="AC4782"/>
      <c r="AD4782"/>
      <c r="AE4782"/>
    </row>
    <row r="4783" spans="28:31" x14ac:dyDescent="0.25">
      <c r="AB4783"/>
      <c r="AC4783"/>
      <c r="AD4783"/>
      <c r="AE4783"/>
    </row>
    <row r="4784" spans="28:31" x14ac:dyDescent="0.25">
      <c r="AB4784"/>
      <c r="AC4784"/>
      <c r="AD4784"/>
      <c r="AE4784"/>
    </row>
    <row r="4785" spans="28:31" x14ac:dyDescent="0.25">
      <c r="AB4785"/>
      <c r="AC4785"/>
      <c r="AD4785"/>
      <c r="AE4785"/>
    </row>
    <row r="4786" spans="28:31" x14ac:dyDescent="0.25">
      <c r="AB4786"/>
      <c r="AC4786"/>
      <c r="AD4786"/>
      <c r="AE4786"/>
    </row>
    <row r="4787" spans="28:31" x14ac:dyDescent="0.25">
      <c r="AB4787"/>
      <c r="AC4787"/>
      <c r="AD4787"/>
      <c r="AE4787"/>
    </row>
    <row r="4788" spans="28:31" x14ac:dyDescent="0.25">
      <c r="AB4788"/>
      <c r="AC4788"/>
      <c r="AD4788"/>
      <c r="AE4788"/>
    </row>
    <row r="4789" spans="28:31" x14ac:dyDescent="0.25">
      <c r="AB4789"/>
      <c r="AC4789"/>
      <c r="AD4789"/>
      <c r="AE4789"/>
    </row>
    <row r="4790" spans="28:31" x14ac:dyDescent="0.25">
      <c r="AB4790"/>
      <c r="AC4790"/>
      <c r="AD4790"/>
      <c r="AE4790"/>
    </row>
    <row r="4791" spans="28:31" x14ac:dyDescent="0.25">
      <c r="AB4791"/>
      <c r="AC4791"/>
      <c r="AD4791"/>
      <c r="AE4791"/>
    </row>
    <row r="4792" spans="28:31" x14ac:dyDescent="0.25">
      <c r="AB4792"/>
      <c r="AC4792"/>
      <c r="AD4792"/>
      <c r="AE4792"/>
    </row>
    <row r="4793" spans="28:31" x14ac:dyDescent="0.25">
      <c r="AB4793"/>
      <c r="AC4793"/>
      <c r="AD4793"/>
      <c r="AE4793"/>
    </row>
    <row r="4794" spans="28:31" x14ac:dyDescent="0.25">
      <c r="AB4794"/>
      <c r="AC4794"/>
      <c r="AD4794"/>
      <c r="AE4794"/>
    </row>
    <row r="4795" spans="28:31" x14ac:dyDescent="0.25">
      <c r="AB4795"/>
      <c r="AC4795"/>
      <c r="AD4795"/>
      <c r="AE4795"/>
    </row>
    <row r="4796" spans="28:31" x14ac:dyDescent="0.25">
      <c r="AB4796"/>
      <c r="AC4796"/>
      <c r="AD4796"/>
      <c r="AE4796"/>
    </row>
    <row r="4797" spans="28:31" x14ac:dyDescent="0.25">
      <c r="AB4797"/>
      <c r="AC4797"/>
      <c r="AD4797"/>
      <c r="AE4797"/>
    </row>
    <row r="4798" spans="28:31" x14ac:dyDescent="0.25">
      <c r="AB4798"/>
      <c r="AC4798"/>
      <c r="AD4798"/>
      <c r="AE4798"/>
    </row>
    <row r="4799" spans="28:31" x14ac:dyDescent="0.25">
      <c r="AB4799"/>
      <c r="AC4799"/>
      <c r="AD4799"/>
      <c r="AE4799"/>
    </row>
    <row r="4800" spans="28:31" x14ac:dyDescent="0.25">
      <c r="AB4800"/>
      <c r="AC4800"/>
      <c r="AD4800"/>
      <c r="AE4800"/>
    </row>
    <row r="4801" spans="28:31" x14ac:dyDescent="0.25">
      <c r="AB4801"/>
      <c r="AC4801"/>
      <c r="AD4801"/>
      <c r="AE4801"/>
    </row>
    <row r="4802" spans="28:31" x14ac:dyDescent="0.25">
      <c r="AB4802"/>
      <c r="AC4802"/>
      <c r="AD4802"/>
      <c r="AE4802"/>
    </row>
    <row r="4803" spans="28:31" x14ac:dyDescent="0.25">
      <c r="AB4803"/>
      <c r="AC4803"/>
      <c r="AD4803"/>
      <c r="AE4803"/>
    </row>
    <row r="4804" spans="28:31" x14ac:dyDescent="0.25">
      <c r="AB4804"/>
      <c r="AC4804"/>
      <c r="AD4804"/>
      <c r="AE4804"/>
    </row>
    <row r="4805" spans="28:31" x14ac:dyDescent="0.25">
      <c r="AB4805"/>
      <c r="AC4805"/>
      <c r="AD4805"/>
      <c r="AE4805"/>
    </row>
    <row r="4806" spans="28:31" x14ac:dyDescent="0.25">
      <c r="AB4806"/>
      <c r="AC4806"/>
      <c r="AD4806"/>
      <c r="AE4806"/>
    </row>
    <row r="4807" spans="28:31" x14ac:dyDescent="0.25">
      <c r="AB4807"/>
      <c r="AC4807"/>
      <c r="AD4807"/>
      <c r="AE4807"/>
    </row>
    <row r="4808" spans="28:31" x14ac:dyDescent="0.25">
      <c r="AB4808"/>
      <c r="AC4808"/>
      <c r="AD4808"/>
      <c r="AE4808"/>
    </row>
    <row r="4809" spans="28:31" x14ac:dyDescent="0.25">
      <c r="AB4809"/>
      <c r="AC4809"/>
      <c r="AD4809"/>
      <c r="AE4809"/>
    </row>
    <row r="4810" spans="28:31" x14ac:dyDescent="0.25">
      <c r="AB4810"/>
      <c r="AC4810"/>
      <c r="AD4810"/>
      <c r="AE4810"/>
    </row>
    <row r="4811" spans="28:31" x14ac:dyDescent="0.25">
      <c r="AB4811"/>
      <c r="AC4811"/>
      <c r="AD4811"/>
      <c r="AE4811"/>
    </row>
    <row r="4812" spans="28:31" x14ac:dyDescent="0.25">
      <c r="AB4812"/>
      <c r="AC4812"/>
      <c r="AD4812"/>
      <c r="AE4812"/>
    </row>
    <row r="4813" spans="28:31" x14ac:dyDescent="0.25">
      <c r="AB4813"/>
      <c r="AC4813"/>
      <c r="AD4813"/>
      <c r="AE4813"/>
    </row>
    <row r="4814" spans="28:31" x14ac:dyDescent="0.25">
      <c r="AB4814"/>
      <c r="AC4814"/>
      <c r="AD4814"/>
      <c r="AE4814"/>
    </row>
    <row r="4815" spans="28:31" x14ac:dyDescent="0.25">
      <c r="AB4815"/>
      <c r="AC4815"/>
      <c r="AD4815"/>
      <c r="AE4815"/>
    </row>
    <row r="4816" spans="28:31" x14ac:dyDescent="0.25">
      <c r="AB4816"/>
      <c r="AC4816"/>
      <c r="AD4816"/>
      <c r="AE4816"/>
    </row>
    <row r="4817" spans="28:31" x14ac:dyDescent="0.25">
      <c r="AB4817"/>
      <c r="AC4817"/>
      <c r="AD4817"/>
      <c r="AE4817"/>
    </row>
    <row r="4818" spans="28:31" x14ac:dyDescent="0.25">
      <c r="AB4818"/>
      <c r="AC4818"/>
      <c r="AD4818"/>
      <c r="AE4818"/>
    </row>
    <row r="4819" spans="28:31" x14ac:dyDescent="0.25">
      <c r="AB4819"/>
      <c r="AC4819"/>
      <c r="AD4819"/>
      <c r="AE4819"/>
    </row>
    <row r="4820" spans="28:31" x14ac:dyDescent="0.25">
      <c r="AB4820"/>
      <c r="AC4820"/>
      <c r="AD4820"/>
      <c r="AE4820"/>
    </row>
    <row r="4821" spans="28:31" x14ac:dyDescent="0.25">
      <c r="AB4821"/>
      <c r="AC4821"/>
      <c r="AD4821"/>
      <c r="AE4821"/>
    </row>
    <row r="4822" spans="28:31" x14ac:dyDescent="0.25">
      <c r="AB4822"/>
      <c r="AC4822"/>
      <c r="AD4822"/>
      <c r="AE4822"/>
    </row>
    <row r="4823" spans="28:31" x14ac:dyDescent="0.25">
      <c r="AB4823"/>
      <c r="AC4823"/>
      <c r="AD4823"/>
      <c r="AE4823"/>
    </row>
    <row r="4824" spans="28:31" x14ac:dyDescent="0.25">
      <c r="AB4824"/>
      <c r="AC4824"/>
      <c r="AD4824"/>
      <c r="AE4824"/>
    </row>
    <row r="4825" spans="28:31" x14ac:dyDescent="0.25">
      <c r="AB4825"/>
      <c r="AC4825"/>
      <c r="AD4825"/>
      <c r="AE4825"/>
    </row>
    <row r="4826" spans="28:31" x14ac:dyDescent="0.25">
      <c r="AB4826"/>
      <c r="AC4826"/>
      <c r="AD4826"/>
      <c r="AE4826"/>
    </row>
    <row r="4827" spans="28:31" x14ac:dyDescent="0.25">
      <c r="AB4827"/>
      <c r="AC4827"/>
      <c r="AD4827"/>
      <c r="AE4827"/>
    </row>
    <row r="4828" spans="28:31" x14ac:dyDescent="0.25">
      <c r="AB4828"/>
      <c r="AC4828"/>
      <c r="AD4828"/>
      <c r="AE4828"/>
    </row>
    <row r="4829" spans="28:31" x14ac:dyDescent="0.25">
      <c r="AB4829"/>
      <c r="AC4829"/>
      <c r="AD4829"/>
      <c r="AE4829"/>
    </row>
    <row r="4830" spans="28:31" x14ac:dyDescent="0.25">
      <c r="AB4830"/>
      <c r="AC4830"/>
      <c r="AD4830"/>
      <c r="AE4830"/>
    </row>
    <row r="4831" spans="28:31" x14ac:dyDescent="0.25">
      <c r="AB4831"/>
      <c r="AC4831"/>
      <c r="AD4831"/>
      <c r="AE4831"/>
    </row>
    <row r="4832" spans="28:31" x14ac:dyDescent="0.25">
      <c r="AB4832"/>
      <c r="AC4832"/>
      <c r="AD4832"/>
      <c r="AE4832"/>
    </row>
    <row r="4833" spans="28:31" x14ac:dyDescent="0.25">
      <c r="AB4833"/>
      <c r="AC4833"/>
      <c r="AD4833"/>
      <c r="AE4833"/>
    </row>
    <row r="4834" spans="28:31" x14ac:dyDescent="0.25">
      <c r="AB4834"/>
      <c r="AC4834"/>
      <c r="AD4834"/>
      <c r="AE4834"/>
    </row>
    <row r="4835" spans="28:31" x14ac:dyDescent="0.25">
      <c r="AB4835"/>
      <c r="AC4835"/>
      <c r="AD4835"/>
      <c r="AE4835"/>
    </row>
    <row r="4836" spans="28:31" x14ac:dyDescent="0.25">
      <c r="AB4836"/>
      <c r="AC4836"/>
      <c r="AD4836"/>
      <c r="AE4836"/>
    </row>
    <row r="4837" spans="28:31" x14ac:dyDescent="0.25">
      <c r="AB4837"/>
      <c r="AC4837"/>
      <c r="AD4837"/>
      <c r="AE4837"/>
    </row>
    <row r="4838" spans="28:31" x14ac:dyDescent="0.25">
      <c r="AB4838"/>
      <c r="AC4838"/>
      <c r="AD4838"/>
      <c r="AE4838"/>
    </row>
    <row r="4839" spans="28:31" x14ac:dyDescent="0.25">
      <c r="AB4839"/>
      <c r="AC4839"/>
      <c r="AD4839"/>
      <c r="AE4839"/>
    </row>
    <row r="4840" spans="28:31" x14ac:dyDescent="0.25">
      <c r="AB4840"/>
      <c r="AC4840"/>
      <c r="AD4840"/>
      <c r="AE4840"/>
    </row>
    <row r="4841" spans="28:31" x14ac:dyDescent="0.25">
      <c r="AB4841"/>
      <c r="AC4841"/>
      <c r="AD4841"/>
      <c r="AE4841"/>
    </row>
    <row r="4842" spans="28:31" x14ac:dyDescent="0.25">
      <c r="AB4842"/>
      <c r="AC4842"/>
      <c r="AD4842"/>
      <c r="AE4842"/>
    </row>
    <row r="4843" spans="28:31" x14ac:dyDescent="0.25">
      <c r="AB4843"/>
      <c r="AC4843"/>
      <c r="AD4843"/>
      <c r="AE4843"/>
    </row>
    <row r="4844" spans="28:31" x14ac:dyDescent="0.25">
      <c r="AB4844"/>
      <c r="AC4844"/>
      <c r="AD4844"/>
      <c r="AE4844"/>
    </row>
    <row r="4845" spans="28:31" x14ac:dyDescent="0.25">
      <c r="AB4845"/>
      <c r="AC4845"/>
      <c r="AD4845"/>
      <c r="AE4845"/>
    </row>
    <row r="4846" spans="28:31" x14ac:dyDescent="0.25">
      <c r="AB4846"/>
      <c r="AC4846"/>
      <c r="AD4846"/>
      <c r="AE4846"/>
    </row>
    <row r="4847" spans="28:31" x14ac:dyDescent="0.25">
      <c r="AB4847"/>
      <c r="AC4847"/>
      <c r="AD4847"/>
      <c r="AE4847"/>
    </row>
    <row r="4848" spans="28:31" x14ac:dyDescent="0.25">
      <c r="AB4848"/>
      <c r="AC4848"/>
      <c r="AD4848"/>
      <c r="AE4848"/>
    </row>
    <row r="4849" spans="28:31" x14ac:dyDescent="0.25">
      <c r="AB4849"/>
      <c r="AC4849"/>
      <c r="AD4849"/>
      <c r="AE4849"/>
    </row>
    <row r="4850" spans="28:31" x14ac:dyDescent="0.25">
      <c r="AB4850"/>
      <c r="AC4850"/>
      <c r="AD4850"/>
      <c r="AE4850"/>
    </row>
    <row r="4851" spans="28:31" x14ac:dyDescent="0.25">
      <c r="AB4851"/>
      <c r="AC4851"/>
      <c r="AD4851"/>
      <c r="AE4851"/>
    </row>
    <row r="4852" spans="28:31" x14ac:dyDescent="0.25">
      <c r="AB4852"/>
      <c r="AC4852"/>
      <c r="AD4852"/>
      <c r="AE4852"/>
    </row>
    <row r="4853" spans="28:31" x14ac:dyDescent="0.25">
      <c r="AB4853"/>
      <c r="AC4853"/>
      <c r="AD4853"/>
      <c r="AE4853"/>
    </row>
    <row r="4854" spans="28:31" x14ac:dyDescent="0.25">
      <c r="AB4854"/>
      <c r="AC4854"/>
      <c r="AD4854"/>
      <c r="AE4854"/>
    </row>
    <row r="4855" spans="28:31" x14ac:dyDescent="0.25">
      <c r="AB4855"/>
      <c r="AC4855"/>
      <c r="AD4855"/>
      <c r="AE4855"/>
    </row>
    <row r="4856" spans="28:31" x14ac:dyDescent="0.25">
      <c r="AB4856"/>
      <c r="AC4856"/>
      <c r="AD4856"/>
      <c r="AE4856"/>
    </row>
    <row r="4857" spans="28:31" x14ac:dyDescent="0.25">
      <c r="AB4857"/>
      <c r="AC4857"/>
      <c r="AD4857"/>
      <c r="AE4857"/>
    </row>
    <row r="4858" spans="28:31" x14ac:dyDescent="0.25">
      <c r="AB4858"/>
      <c r="AC4858"/>
      <c r="AD4858"/>
      <c r="AE4858"/>
    </row>
    <row r="4859" spans="28:31" x14ac:dyDescent="0.25">
      <c r="AB4859"/>
      <c r="AC4859"/>
      <c r="AD4859"/>
      <c r="AE4859"/>
    </row>
    <row r="4860" spans="28:31" x14ac:dyDescent="0.25">
      <c r="AB4860"/>
      <c r="AC4860"/>
      <c r="AD4860"/>
      <c r="AE4860"/>
    </row>
    <row r="4861" spans="28:31" x14ac:dyDescent="0.25">
      <c r="AB4861"/>
      <c r="AC4861"/>
      <c r="AD4861"/>
      <c r="AE4861"/>
    </row>
    <row r="4862" spans="28:31" x14ac:dyDescent="0.25">
      <c r="AB4862"/>
      <c r="AC4862"/>
      <c r="AD4862"/>
      <c r="AE4862"/>
    </row>
    <row r="4863" spans="28:31" x14ac:dyDescent="0.25">
      <c r="AB4863"/>
      <c r="AC4863"/>
      <c r="AD4863"/>
      <c r="AE4863"/>
    </row>
    <row r="4864" spans="28:31" x14ac:dyDescent="0.25">
      <c r="AB4864"/>
      <c r="AC4864"/>
      <c r="AD4864"/>
      <c r="AE4864"/>
    </row>
    <row r="4865" spans="28:31" x14ac:dyDescent="0.25">
      <c r="AB4865"/>
      <c r="AC4865"/>
      <c r="AD4865"/>
      <c r="AE4865"/>
    </row>
    <row r="4866" spans="28:31" x14ac:dyDescent="0.25">
      <c r="AB4866"/>
      <c r="AC4866"/>
      <c r="AD4866"/>
      <c r="AE4866"/>
    </row>
    <row r="4867" spans="28:31" x14ac:dyDescent="0.25">
      <c r="AB4867"/>
      <c r="AC4867"/>
      <c r="AD4867"/>
      <c r="AE4867"/>
    </row>
    <row r="4868" spans="28:31" x14ac:dyDescent="0.25">
      <c r="AB4868"/>
      <c r="AC4868"/>
      <c r="AD4868"/>
      <c r="AE4868"/>
    </row>
    <row r="4869" spans="28:31" x14ac:dyDescent="0.25">
      <c r="AB4869"/>
      <c r="AC4869"/>
      <c r="AD4869"/>
      <c r="AE4869"/>
    </row>
    <row r="4870" spans="28:31" x14ac:dyDescent="0.25">
      <c r="AB4870"/>
      <c r="AC4870"/>
      <c r="AD4870"/>
      <c r="AE4870"/>
    </row>
    <row r="4871" spans="28:31" x14ac:dyDescent="0.25">
      <c r="AB4871"/>
      <c r="AC4871"/>
      <c r="AD4871"/>
      <c r="AE4871"/>
    </row>
    <row r="4872" spans="28:31" x14ac:dyDescent="0.25">
      <c r="AB4872"/>
      <c r="AC4872"/>
      <c r="AD4872"/>
      <c r="AE4872"/>
    </row>
    <row r="4873" spans="28:31" x14ac:dyDescent="0.25">
      <c r="AB4873"/>
      <c r="AC4873"/>
      <c r="AD4873"/>
      <c r="AE4873"/>
    </row>
    <row r="4874" spans="28:31" x14ac:dyDescent="0.25">
      <c r="AB4874"/>
      <c r="AC4874"/>
      <c r="AD4874"/>
      <c r="AE4874"/>
    </row>
    <row r="4875" spans="28:31" x14ac:dyDescent="0.25">
      <c r="AB4875"/>
      <c r="AC4875"/>
      <c r="AD4875"/>
      <c r="AE4875"/>
    </row>
    <row r="4876" spans="28:31" x14ac:dyDescent="0.25">
      <c r="AB4876"/>
      <c r="AC4876"/>
      <c r="AD4876"/>
      <c r="AE4876"/>
    </row>
    <row r="4877" spans="28:31" x14ac:dyDescent="0.25">
      <c r="AB4877"/>
      <c r="AC4877"/>
      <c r="AD4877"/>
      <c r="AE4877"/>
    </row>
    <row r="4878" spans="28:31" x14ac:dyDescent="0.25">
      <c r="AB4878"/>
      <c r="AC4878"/>
      <c r="AD4878"/>
      <c r="AE4878"/>
    </row>
    <row r="4879" spans="28:31" x14ac:dyDescent="0.25">
      <c r="AB4879"/>
      <c r="AC4879"/>
      <c r="AD4879"/>
      <c r="AE4879"/>
    </row>
    <row r="4880" spans="28:31" x14ac:dyDescent="0.25">
      <c r="AB4880"/>
      <c r="AC4880"/>
      <c r="AD4880"/>
      <c r="AE4880"/>
    </row>
    <row r="4881" spans="28:31" x14ac:dyDescent="0.25">
      <c r="AB4881"/>
      <c r="AC4881"/>
      <c r="AD4881"/>
      <c r="AE4881"/>
    </row>
    <row r="4882" spans="28:31" x14ac:dyDescent="0.25">
      <c r="AB4882"/>
      <c r="AC4882"/>
      <c r="AD4882"/>
      <c r="AE4882"/>
    </row>
    <row r="4883" spans="28:31" x14ac:dyDescent="0.25">
      <c r="AB4883"/>
      <c r="AC4883"/>
      <c r="AD4883"/>
      <c r="AE4883"/>
    </row>
    <row r="4884" spans="28:31" x14ac:dyDescent="0.25">
      <c r="AB4884"/>
      <c r="AC4884"/>
      <c r="AD4884"/>
      <c r="AE4884"/>
    </row>
    <row r="4885" spans="28:31" x14ac:dyDescent="0.25">
      <c r="AB4885"/>
      <c r="AC4885"/>
      <c r="AD4885"/>
      <c r="AE4885"/>
    </row>
    <row r="4886" spans="28:31" x14ac:dyDescent="0.25">
      <c r="AB4886"/>
      <c r="AC4886"/>
      <c r="AD4886"/>
      <c r="AE4886"/>
    </row>
    <row r="4887" spans="28:31" x14ac:dyDescent="0.25">
      <c r="AB4887"/>
      <c r="AC4887"/>
      <c r="AD4887"/>
      <c r="AE4887"/>
    </row>
    <row r="4888" spans="28:31" x14ac:dyDescent="0.25">
      <c r="AB4888"/>
      <c r="AC4888"/>
      <c r="AD4888"/>
      <c r="AE4888"/>
    </row>
    <row r="4889" spans="28:31" x14ac:dyDescent="0.25">
      <c r="AB4889"/>
      <c r="AC4889"/>
      <c r="AD4889"/>
      <c r="AE4889"/>
    </row>
    <row r="4890" spans="28:31" x14ac:dyDescent="0.25">
      <c r="AB4890"/>
      <c r="AC4890"/>
      <c r="AD4890"/>
      <c r="AE4890"/>
    </row>
    <row r="4891" spans="28:31" x14ac:dyDescent="0.25">
      <c r="AB4891"/>
      <c r="AC4891"/>
      <c r="AD4891"/>
      <c r="AE4891"/>
    </row>
    <row r="4892" spans="28:31" x14ac:dyDescent="0.25">
      <c r="AB4892"/>
      <c r="AC4892"/>
      <c r="AD4892"/>
      <c r="AE4892"/>
    </row>
    <row r="4893" spans="28:31" x14ac:dyDescent="0.25">
      <c r="AB4893"/>
      <c r="AC4893"/>
      <c r="AD4893"/>
      <c r="AE4893"/>
    </row>
    <row r="4894" spans="28:31" x14ac:dyDescent="0.25">
      <c r="AB4894"/>
      <c r="AC4894"/>
      <c r="AD4894"/>
      <c r="AE4894"/>
    </row>
    <row r="4895" spans="28:31" x14ac:dyDescent="0.25">
      <c r="AB4895"/>
      <c r="AC4895"/>
      <c r="AD4895"/>
      <c r="AE4895"/>
    </row>
    <row r="4896" spans="28:31" x14ac:dyDescent="0.25">
      <c r="AB4896"/>
      <c r="AC4896"/>
      <c r="AD4896"/>
      <c r="AE4896"/>
    </row>
    <row r="4897" spans="28:31" x14ac:dyDescent="0.25">
      <c r="AB4897"/>
      <c r="AC4897"/>
      <c r="AD4897"/>
      <c r="AE4897"/>
    </row>
    <row r="4898" spans="28:31" x14ac:dyDescent="0.25">
      <c r="AB4898"/>
      <c r="AC4898"/>
      <c r="AD4898"/>
      <c r="AE4898"/>
    </row>
    <row r="4899" spans="28:31" x14ac:dyDescent="0.25">
      <c r="AB4899"/>
      <c r="AC4899"/>
      <c r="AD4899"/>
      <c r="AE4899"/>
    </row>
    <row r="4900" spans="28:31" x14ac:dyDescent="0.25">
      <c r="AB4900"/>
      <c r="AC4900"/>
      <c r="AD4900"/>
      <c r="AE4900"/>
    </row>
    <row r="4901" spans="28:31" x14ac:dyDescent="0.25">
      <c r="AB4901"/>
      <c r="AC4901"/>
      <c r="AD4901"/>
      <c r="AE4901"/>
    </row>
    <row r="4902" spans="28:31" x14ac:dyDescent="0.25">
      <c r="AB4902"/>
      <c r="AC4902"/>
      <c r="AD4902"/>
      <c r="AE4902"/>
    </row>
    <row r="4903" spans="28:31" x14ac:dyDescent="0.25">
      <c r="AB4903"/>
      <c r="AC4903"/>
      <c r="AD4903"/>
      <c r="AE4903"/>
    </row>
    <row r="4904" spans="28:31" x14ac:dyDescent="0.25">
      <c r="AB4904"/>
      <c r="AC4904"/>
      <c r="AD4904"/>
      <c r="AE4904"/>
    </row>
    <row r="4905" spans="28:31" x14ac:dyDescent="0.25">
      <c r="AB4905"/>
      <c r="AC4905"/>
      <c r="AD4905"/>
      <c r="AE4905"/>
    </row>
    <row r="4906" spans="28:31" x14ac:dyDescent="0.25">
      <c r="AB4906"/>
      <c r="AC4906"/>
      <c r="AD4906"/>
      <c r="AE4906"/>
    </row>
    <row r="4907" spans="28:31" x14ac:dyDescent="0.25">
      <c r="AB4907"/>
      <c r="AC4907"/>
      <c r="AD4907"/>
      <c r="AE4907"/>
    </row>
    <row r="4908" spans="28:31" x14ac:dyDescent="0.25">
      <c r="AB4908"/>
      <c r="AC4908"/>
      <c r="AD4908"/>
      <c r="AE4908"/>
    </row>
    <row r="4909" spans="28:31" x14ac:dyDescent="0.25">
      <c r="AB4909"/>
      <c r="AC4909"/>
      <c r="AD4909"/>
      <c r="AE4909"/>
    </row>
    <row r="4910" spans="28:31" x14ac:dyDescent="0.25">
      <c r="AB4910"/>
      <c r="AC4910"/>
      <c r="AD4910"/>
      <c r="AE4910"/>
    </row>
    <row r="4911" spans="28:31" x14ac:dyDescent="0.25">
      <c r="AB4911"/>
      <c r="AC4911"/>
      <c r="AD4911"/>
      <c r="AE4911"/>
    </row>
    <row r="4912" spans="28:31" x14ac:dyDescent="0.25">
      <c r="AB4912"/>
      <c r="AC4912"/>
      <c r="AD4912"/>
      <c r="AE4912"/>
    </row>
    <row r="4913" spans="28:31" x14ac:dyDescent="0.25">
      <c r="AB4913"/>
      <c r="AC4913"/>
      <c r="AD4913"/>
      <c r="AE4913"/>
    </row>
    <row r="4914" spans="28:31" x14ac:dyDescent="0.25">
      <c r="AB4914"/>
      <c r="AC4914"/>
      <c r="AD4914"/>
      <c r="AE4914"/>
    </row>
    <row r="4915" spans="28:31" x14ac:dyDescent="0.25">
      <c r="AB4915"/>
      <c r="AC4915"/>
      <c r="AD4915"/>
      <c r="AE4915"/>
    </row>
    <row r="4916" spans="28:31" x14ac:dyDescent="0.25">
      <c r="AB4916"/>
      <c r="AC4916"/>
      <c r="AD4916"/>
      <c r="AE4916"/>
    </row>
    <row r="4917" spans="28:31" x14ac:dyDescent="0.25">
      <c r="AB4917"/>
      <c r="AC4917"/>
      <c r="AD4917"/>
      <c r="AE4917"/>
    </row>
    <row r="4918" spans="28:31" x14ac:dyDescent="0.25">
      <c r="AB4918"/>
      <c r="AC4918"/>
      <c r="AD4918"/>
      <c r="AE4918"/>
    </row>
    <row r="4919" spans="28:31" x14ac:dyDescent="0.25">
      <c r="AB4919"/>
      <c r="AC4919"/>
      <c r="AD4919"/>
      <c r="AE4919"/>
    </row>
    <row r="4920" spans="28:31" x14ac:dyDescent="0.25">
      <c r="AB4920"/>
      <c r="AC4920"/>
      <c r="AD4920"/>
      <c r="AE4920"/>
    </row>
    <row r="4921" spans="28:31" x14ac:dyDescent="0.25">
      <c r="AB4921"/>
      <c r="AC4921"/>
      <c r="AD4921"/>
      <c r="AE4921"/>
    </row>
    <row r="4922" spans="28:31" x14ac:dyDescent="0.25">
      <c r="AB4922"/>
      <c r="AC4922"/>
      <c r="AD4922"/>
      <c r="AE4922"/>
    </row>
    <row r="4923" spans="28:31" x14ac:dyDescent="0.25">
      <c r="AB4923"/>
      <c r="AC4923"/>
      <c r="AD4923"/>
      <c r="AE4923"/>
    </row>
    <row r="4924" spans="28:31" x14ac:dyDescent="0.25">
      <c r="AB4924"/>
      <c r="AC4924"/>
      <c r="AD4924"/>
      <c r="AE4924"/>
    </row>
    <row r="4925" spans="28:31" x14ac:dyDescent="0.25">
      <c r="AB4925"/>
      <c r="AC4925"/>
      <c r="AD4925"/>
      <c r="AE4925"/>
    </row>
    <row r="4926" spans="28:31" x14ac:dyDescent="0.25">
      <c r="AB4926"/>
      <c r="AC4926"/>
      <c r="AD4926"/>
      <c r="AE4926"/>
    </row>
    <row r="4927" spans="28:31" x14ac:dyDescent="0.25">
      <c r="AB4927"/>
      <c r="AC4927"/>
      <c r="AD4927"/>
      <c r="AE4927"/>
    </row>
    <row r="4928" spans="28:31" x14ac:dyDescent="0.25">
      <c r="AB4928"/>
      <c r="AC4928"/>
      <c r="AD4928"/>
      <c r="AE4928"/>
    </row>
    <row r="4929" spans="28:31" x14ac:dyDescent="0.25">
      <c r="AB4929"/>
      <c r="AC4929"/>
      <c r="AD4929"/>
      <c r="AE4929"/>
    </row>
    <row r="4930" spans="28:31" x14ac:dyDescent="0.25">
      <c r="AB4930"/>
      <c r="AC4930"/>
      <c r="AD4930"/>
      <c r="AE4930"/>
    </row>
    <row r="4931" spans="28:31" x14ac:dyDescent="0.25">
      <c r="AB4931"/>
      <c r="AC4931"/>
      <c r="AD4931"/>
      <c r="AE4931"/>
    </row>
    <row r="4932" spans="28:31" x14ac:dyDescent="0.25">
      <c r="AB4932"/>
      <c r="AC4932"/>
      <c r="AD4932"/>
      <c r="AE4932"/>
    </row>
    <row r="4933" spans="28:31" x14ac:dyDescent="0.25">
      <c r="AB4933"/>
      <c r="AC4933"/>
      <c r="AD4933"/>
      <c r="AE4933"/>
    </row>
    <row r="4934" spans="28:31" x14ac:dyDescent="0.25">
      <c r="AB4934"/>
      <c r="AC4934"/>
      <c r="AD4934"/>
      <c r="AE4934"/>
    </row>
    <row r="4935" spans="28:31" x14ac:dyDescent="0.25">
      <c r="AB4935"/>
      <c r="AC4935"/>
      <c r="AD4935"/>
      <c r="AE4935"/>
    </row>
    <row r="4936" spans="28:31" x14ac:dyDescent="0.25">
      <c r="AB4936"/>
      <c r="AC4936"/>
      <c r="AD4936"/>
      <c r="AE4936"/>
    </row>
    <row r="4937" spans="28:31" x14ac:dyDescent="0.25">
      <c r="AB4937"/>
      <c r="AC4937"/>
      <c r="AD4937"/>
      <c r="AE4937"/>
    </row>
    <row r="4938" spans="28:31" x14ac:dyDescent="0.25">
      <c r="AB4938"/>
      <c r="AC4938"/>
      <c r="AD4938"/>
      <c r="AE4938"/>
    </row>
    <row r="4939" spans="28:31" x14ac:dyDescent="0.25">
      <c r="AB4939"/>
      <c r="AC4939"/>
      <c r="AD4939"/>
      <c r="AE4939"/>
    </row>
    <row r="4940" spans="28:31" x14ac:dyDescent="0.25">
      <c r="AB4940"/>
      <c r="AC4940"/>
      <c r="AD4940"/>
      <c r="AE4940"/>
    </row>
    <row r="4941" spans="28:31" x14ac:dyDescent="0.25">
      <c r="AB4941"/>
      <c r="AC4941"/>
      <c r="AD4941"/>
      <c r="AE4941"/>
    </row>
    <row r="4942" spans="28:31" x14ac:dyDescent="0.25">
      <c r="AB4942"/>
      <c r="AC4942"/>
      <c r="AD4942"/>
      <c r="AE4942"/>
    </row>
    <row r="4943" spans="28:31" x14ac:dyDescent="0.25">
      <c r="AB4943"/>
      <c r="AC4943"/>
      <c r="AD4943"/>
      <c r="AE4943"/>
    </row>
    <row r="4944" spans="28:31" x14ac:dyDescent="0.25">
      <c r="AB4944"/>
      <c r="AC4944"/>
      <c r="AD4944"/>
      <c r="AE4944"/>
    </row>
    <row r="4945" spans="28:31" x14ac:dyDescent="0.25">
      <c r="AB4945"/>
      <c r="AC4945"/>
      <c r="AD4945"/>
      <c r="AE4945"/>
    </row>
    <row r="4946" spans="28:31" x14ac:dyDescent="0.25">
      <c r="AB4946"/>
      <c r="AC4946"/>
      <c r="AD4946"/>
      <c r="AE4946"/>
    </row>
    <row r="4947" spans="28:31" x14ac:dyDescent="0.25">
      <c r="AB4947"/>
      <c r="AC4947"/>
      <c r="AD4947"/>
      <c r="AE4947"/>
    </row>
    <row r="4948" spans="28:31" x14ac:dyDescent="0.25">
      <c r="AB4948"/>
      <c r="AC4948"/>
      <c r="AD4948"/>
      <c r="AE4948"/>
    </row>
    <row r="4949" spans="28:31" x14ac:dyDescent="0.25">
      <c r="AB4949"/>
      <c r="AC4949"/>
      <c r="AD4949"/>
      <c r="AE4949"/>
    </row>
    <row r="4950" spans="28:31" x14ac:dyDescent="0.25">
      <c r="AB4950"/>
      <c r="AC4950"/>
      <c r="AD4950"/>
      <c r="AE4950"/>
    </row>
    <row r="4951" spans="28:31" x14ac:dyDescent="0.25">
      <c r="AB4951"/>
      <c r="AC4951"/>
      <c r="AD4951"/>
      <c r="AE4951"/>
    </row>
    <row r="4952" spans="28:31" x14ac:dyDescent="0.25">
      <c r="AB4952"/>
      <c r="AC4952"/>
      <c r="AD4952"/>
      <c r="AE4952"/>
    </row>
    <row r="4953" spans="28:31" x14ac:dyDescent="0.25">
      <c r="AB4953"/>
      <c r="AC4953"/>
      <c r="AD4953"/>
      <c r="AE4953"/>
    </row>
    <row r="4954" spans="28:31" x14ac:dyDescent="0.25">
      <c r="AB4954"/>
      <c r="AC4954"/>
      <c r="AD4954"/>
      <c r="AE4954"/>
    </row>
    <row r="4955" spans="28:31" x14ac:dyDescent="0.25">
      <c r="AB4955"/>
      <c r="AC4955"/>
      <c r="AD4955"/>
      <c r="AE4955"/>
    </row>
    <row r="4956" spans="28:31" x14ac:dyDescent="0.25">
      <c r="AB4956"/>
      <c r="AC4956"/>
      <c r="AD4956"/>
      <c r="AE4956"/>
    </row>
    <row r="4957" spans="28:31" x14ac:dyDescent="0.25">
      <c r="AB4957"/>
      <c r="AC4957"/>
      <c r="AD4957"/>
      <c r="AE4957"/>
    </row>
    <row r="4958" spans="28:31" x14ac:dyDescent="0.25">
      <c r="AB4958"/>
      <c r="AC4958"/>
      <c r="AD4958"/>
      <c r="AE4958"/>
    </row>
    <row r="4959" spans="28:31" x14ac:dyDescent="0.25">
      <c r="AB4959"/>
      <c r="AC4959"/>
      <c r="AD4959"/>
      <c r="AE4959"/>
    </row>
    <row r="4960" spans="28:31" x14ac:dyDescent="0.25">
      <c r="AB4960"/>
      <c r="AC4960"/>
      <c r="AD4960"/>
      <c r="AE4960"/>
    </row>
    <row r="4961" spans="28:31" x14ac:dyDescent="0.25">
      <c r="AB4961"/>
      <c r="AC4961"/>
      <c r="AD4961"/>
      <c r="AE4961"/>
    </row>
    <row r="4962" spans="28:31" x14ac:dyDescent="0.25">
      <c r="AB4962"/>
      <c r="AC4962"/>
      <c r="AD4962"/>
      <c r="AE4962"/>
    </row>
    <row r="4963" spans="28:31" x14ac:dyDescent="0.25">
      <c r="AB4963"/>
      <c r="AC4963"/>
      <c r="AD4963"/>
      <c r="AE4963"/>
    </row>
    <row r="4964" spans="28:31" x14ac:dyDescent="0.25">
      <c r="AB4964"/>
      <c r="AC4964"/>
      <c r="AD4964"/>
      <c r="AE4964"/>
    </row>
    <row r="4965" spans="28:31" x14ac:dyDescent="0.25">
      <c r="AB4965"/>
      <c r="AC4965"/>
      <c r="AD4965"/>
      <c r="AE4965"/>
    </row>
    <row r="4966" spans="28:31" x14ac:dyDescent="0.25">
      <c r="AB4966"/>
      <c r="AC4966"/>
      <c r="AD4966"/>
      <c r="AE4966"/>
    </row>
    <row r="4967" spans="28:31" x14ac:dyDescent="0.25">
      <c r="AB4967"/>
      <c r="AC4967"/>
      <c r="AD4967"/>
      <c r="AE4967"/>
    </row>
    <row r="4968" spans="28:31" x14ac:dyDescent="0.25">
      <c r="AB4968"/>
      <c r="AC4968"/>
      <c r="AD4968"/>
      <c r="AE4968"/>
    </row>
    <row r="4969" spans="28:31" x14ac:dyDescent="0.25">
      <c r="AB4969"/>
      <c r="AC4969"/>
      <c r="AD4969"/>
      <c r="AE4969"/>
    </row>
    <row r="4970" spans="28:31" x14ac:dyDescent="0.25">
      <c r="AB4970"/>
      <c r="AC4970"/>
      <c r="AD4970"/>
      <c r="AE4970"/>
    </row>
    <row r="4971" spans="28:31" x14ac:dyDescent="0.25">
      <c r="AB4971"/>
      <c r="AC4971"/>
      <c r="AD4971"/>
      <c r="AE4971"/>
    </row>
    <row r="4972" spans="28:31" x14ac:dyDescent="0.25">
      <c r="AB4972"/>
      <c r="AC4972"/>
      <c r="AD4972"/>
      <c r="AE4972"/>
    </row>
    <row r="4973" spans="28:31" x14ac:dyDescent="0.25">
      <c r="AB4973"/>
      <c r="AC4973"/>
      <c r="AD4973"/>
      <c r="AE4973"/>
    </row>
    <row r="4974" spans="28:31" x14ac:dyDescent="0.25">
      <c r="AB4974"/>
      <c r="AC4974"/>
      <c r="AD4974"/>
      <c r="AE4974"/>
    </row>
    <row r="4975" spans="28:31" x14ac:dyDescent="0.25">
      <c r="AB4975"/>
      <c r="AC4975"/>
      <c r="AD4975"/>
      <c r="AE4975"/>
    </row>
    <row r="4976" spans="28:31" x14ac:dyDescent="0.25">
      <c r="AB4976"/>
      <c r="AC4976"/>
      <c r="AD4976"/>
      <c r="AE4976"/>
    </row>
    <row r="4977" spans="28:31" x14ac:dyDescent="0.25">
      <c r="AB4977"/>
      <c r="AC4977"/>
      <c r="AD4977"/>
      <c r="AE4977"/>
    </row>
    <row r="4978" spans="28:31" x14ac:dyDescent="0.25">
      <c r="AB4978"/>
      <c r="AC4978"/>
      <c r="AD4978"/>
      <c r="AE4978"/>
    </row>
    <row r="4979" spans="28:31" x14ac:dyDescent="0.25">
      <c r="AB4979"/>
      <c r="AC4979"/>
      <c r="AD4979"/>
      <c r="AE4979"/>
    </row>
    <row r="4980" spans="28:31" x14ac:dyDescent="0.25">
      <c r="AB4980"/>
      <c r="AC4980"/>
      <c r="AD4980"/>
      <c r="AE4980"/>
    </row>
    <row r="4981" spans="28:31" x14ac:dyDescent="0.25">
      <c r="AB4981"/>
      <c r="AC4981"/>
      <c r="AD4981"/>
      <c r="AE4981"/>
    </row>
    <row r="4982" spans="28:31" x14ac:dyDescent="0.25">
      <c r="AB4982"/>
      <c r="AC4982"/>
      <c r="AD4982"/>
      <c r="AE4982"/>
    </row>
    <row r="4983" spans="28:31" x14ac:dyDescent="0.25">
      <c r="AB4983"/>
      <c r="AC4983"/>
      <c r="AD4983"/>
      <c r="AE4983"/>
    </row>
    <row r="4984" spans="28:31" x14ac:dyDescent="0.25">
      <c r="AB4984"/>
      <c r="AC4984"/>
      <c r="AD4984"/>
      <c r="AE4984"/>
    </row>
    <row r="4985" spans="28:31" x14ac:dyDescent="0.25">
      <c r="AB4985"/>
      <c r="AC4985"/>
      <c r="AD4985"/>
      <c r="AE4985"/>
    </row>
    <row r="4986" spans="28:31" x14ac:dyDescent="0.25">
      <c r="AB4986"/>
      <c r="AC4986"/>
      <c r="AD4986"/>
      <c r="AE4986"/>
    </row>
    <row r="4987" spans="28:31" x14ac:dyDescent="0.25">
      <c r="AB4987"/>
      <c r="AC4987"/>
      <c r="AD4987"/>
      <c r="AE4987"/>
    </row>
    <row r="4988" spans="28:31" x14ac:dyDescent="0.25">
      <c r="AB4988"/>
      <c r="AC4988"/>
      <c r="AD4988"/>
      <c r="AE4988"/>
    </row>
    <row r="4989" spans="28:31" x14ac:dyDescent="0.25">
      <c r="AB4989"/>
      <c r="AC4989"/>
      <c r="AD4989"/>
      <c r="AE4989"/>
    </row>
    <row r="4990" spans="28:31" x14ac:dyDescent="0.25">
      <c r="AB4990"/>
      <c r="AC4990"/>
      <c r="AD4990"/>
      <c r="AE4990"/>
    </row>
    <row r="4991" spans="28:31" x14ac:dyDescent="0.25">
      <c r="AB4991"/>
      <c r="AC4991"/>
      <c r="AD4991"/>
      <c r="AE4991"/>
    </row>
    <row r="4992" spans="28:31" x14ac:dyDescent="0.25">
      <c r="AB4992"/>
      <c r="AC4992"/>
      <c r="AD4992"/>
      <c r="AE4992"/>
    </row>
    <row r="4993" spans="28:31" x14ac:dyDescent="0.25">
      <c r="AB4993"/>
      <c r="AC4993"/>
      <c r="AD4993"/>
      <c r="AE4993"/>
    </row>
    <row r="4994" spans="28:31" x14ac:dyDescent="0.25">
      <c r="AB4994"/>
      <c r="AC4994"/>
      <c r="AD4994"/>
      <c r="AE4994"/>
    </row>
    <row r="4995" spans="28:31" x14ac:dyDescent="0.25">
      <c r="AB4995"/>
      <c r="AC4995"/>
      <c r="AD4995"/>
      <c r="AE4995"/>
    </row>
    <row r="4996" spans="28:31" x14ac:dyDescent="0.25">
      <c r="AB4996"/>
      <c r="AC4996"/>
      <c r="AD4996"/>
      <c r="AE4996"/>
    </row>
    <row r="4997" spans="28:31" x14ac:dyDescent="0.25">
      <c r="AB4997"/>
      <c r="AC4997"/>
      <c r="AD4997"/>
      <c r="AE4997"/>
    </row>
    <row r="4998" spans="28:31" x14ac:dyDescent="0.25">
      <c r="AB4998"/>
      <c r="AC4998"/>
      <c r="AD4998"/>
      <c r="AE4998"/>
    </row>
    <row r="4999" spans="28:31" x14ac:dyDescent="0.25">
      <c r="AB4999"/>
      <c r="AC4999"/>
      <c r="AD4999"/>
      <c r="AE4999"/>
    </row>
    <row r="5000" spans="28:31" x14ac:dyDescent="0.25">
      <c r="AB5000"/>
      <c r="AC5000"/>
      <c r="AD5000"/>
      <c r="AE5000"/>
    </row>
    <row r="5001" spans="28:31" x14ac:dyDescent="0.25">
      <c r="AB5001"/>
      <c r="AC5001"/>
      <c r="AD5001"/>
      <c r="AE5001"/>
    </row>
    <row r="5002" spans="28:31" x14ac:dyDescent="0.25">
      <c r="AB5002"/>
      <c r="AC5002"/>
      <c r="AD5002"/>
      <c r="AE5002"/>
    </row>
    <row r="5003" spans="28:31" x14ac:dyDescent="0.25">
      <c r="AB5003"/>
      <c r="AC5003"/>
      <c r="AD5003"/>
      <c r="AE5003"/>
    </row>
    <row r="5004" spans="28:31" x14ac:dyDescent="0.25">
      <c r="AB5004"/>
      <c r="AC5004"/>
      <c r="AD5004"/>
      <c r="AE5004"/>
    </row>
    <row r="5005" spans="28:31" x14ac:dyDescent="0.25">
      <c r="AB5005"/>
      <c r="AC5005"/>
      <c r="AD5005"/>
      <c r="AE5005"/>
    </row>
    <row r="5006" spans="28:31" x14ac:dyDescent="0.25">
      <c r="AB5006"/>
      <c r="AC5006"/>
      <c r="AD5006"/>
      <c r="AE5006"/>
    </row>
    <row r="5007" spans="28:31" x14ac:dyDescent="0.25">
      <c r="AB5007"/>
      <c r="AC5007"/>
      <c r="AD5007"/>
      <c r="AE5007"/>
    </row>
    <row r="5008" spans="28:31" x14ac:dyDescent="0.25">
      <c r="AB5008"/>
      <c r="AC5008"/>
      <c r="AD5008"/>
      <c r="AE5008"/>
    </row>
    <row r="5009" spans="28:31" x14ac:dyDescent="0.25">
      <c r="AB5009"/>
      <c r="AC5009"/>
      <c r="AD5009"/>
      <c r="AE5009"/>
    </row>
    <row r="5010" spans="28:31" x14ac:dyDescent="0.25">
      <c r="AB5010"/>
      <c r="AC5010"/>
      <c r="AD5010"/>
      <c r="AE5010"/>
    </row>
    <row r="5011" spans="28:31" x14ac:dyDescent="0.25">
      <c r="AB5011"/>
      <c r="AC5011"/>
      <c r="AD5011"/>
      <c r="AE5011"/>
    </row>
    <row r="5012" spans="28:31" x14ac:dyDescent="0.25">
      <c r="AB5012"/>
      <c r="AC5012"/>
      <c r="AD5012"/>
      <c r="AE5012"/>
    </row>
    <row r="5013" spans="28:31" x14ac:dyDescent="0.25">
      <c r="AB5013"/>
      <c r="AC5013"/>
      <c r="AD5013"/>
      <c r="AE5013"/>
    </row>
    <row r="5014" spans="28:31" x14ac:dyDescent="0.25">
      <c r="AB5014"/>
      <c r="AC5014"/>
      <c r="AD5014"/>
      <c r="AE5014"/>
    </row>
    <row r="5015" spans="28:31" x14ac:dyDescent="0.25">
      <c r="AB5015"/>
      <c r="AC5015"/>
      <c r="AD5015"/>
      <c r="AE5015"/>
    </row>
    <row r="5016" spans="28:31" x14ac:dyDescent="0.25">
      <c r="AB5016"/>
      <c r="AC5016"/>
      <c r="AD5016"/>
      <c r="AE5016"/>
    </row>
    <row r="5017" spans="28:31" x14ac:dyDescent="0.25">
      <c r="AB5017"/>
      <c r="AC5017"/>
      <c r="AD5017"/>
      <c r="AE5017"/>
    </row>
    <row r="5018" spans="28:31" x14ac:dyDescent="0.25">
      <c r="AB5018"/>
      <c r="AC5018"/>
      <c r="AD5018"/>
      <c r="AE5018"/>
    </row>
    <row r="5019" spans="28:31" x14ac:dyDescent="0.25">
      <c r="AB5019"/>
      <c r="AC5019"/>
      <c r="AD5019"/>
      <c r="AE5019"/>
    </row>
    <row r="5020" spans="28:31" x14ac:dyDescent="0.25">
      <c r="AB5020"/>
      <c r="AC5020"/>
      <c r="AD5020"/>
      <c r="AE5020"/>
    </row>
    <row r="5021" spans="28:31" x14ac:dyDescent="0.25">
      <c r="AB5021"/>
      <c r="AC5021"/>
      <c r="AD5021"/>
      <c r="AE5021"/>
    </row>
    <row r="5022" spans="28:31" x14ac:dyDescent="0.25">
      <c r="AB5022"/>
      <c r="AC5022"/>
      <c r="AD5022"/>
      <c r="AE5022"/>
    </row>
    <row r="5023" spans="28:31" x14ac:dyDescent="0.25">
      <c r="AB5023"/>
      <c r="AC5023"/>
      <c r="AD5023"/>
      <c r="AE5023"/>
    </row>
    <row r="5024" spans="28:31" x14ac:dyDescent="0.25">
      <c r="AB5024"/>
      <c r="AC5024"/>
      <c r="AD5024"/>
      <c r="AE5024"/>
    </row>
    <row r="5025" spans="28:31" x14ac:dyDescent="0.25">
      <c r="AB5025"/>
      <c r="AC5025"/>
      <c r="AD5025"/>
      <c r="AE5025"/>
    </row>
    <row r="5026" spans="28:31" x14ac:dyDescent="0.25">
      <c r="AB5026"/>
      <c r="AC5026"/>
      <c r="AD5026"/>
      <c r="AE5026"/>
    </row>
    <row r="5027" spans="28:31" x14ac:dyDescent="0.25">
      <c r="AB5027"/>
      <c r="AC5027"/>
      <c r="AD5027"/>
      <c r="AE5027"/>
    </row>
    <row r="5028" spans="28:31" x14ac:dyDescent="0.25">
      <c r="AB5028"/>
      <c r="AC5028"/>
      <c r="AD5028"/>
      <c r="AE5028"/>
    </row>
    <row r="5029" spans="28:31" x14ac:dyDescent="0.25">
      <c r="AB5029"/>
      <c r="AC5029"/>
      <c r="AD5029"/>
      <c r="AE5029"/>
    </row>
    <row r="5030" spans="28:31" x14ac:dyDescent="0.25">
      <c r="AB5030"/>
      <c r="AC5030"/>
      <c r="AD5030"/>
      <c r="AE5030"/>
    </row>
    <row r="5031" spans="28:31" x14ac:dyDescent="0.25">
      <c r="AB5031"/>
      <c r="AC5031"/>
      <c r="AD5031"/>
      <c r="AE5031"/>
    </row>
    <row r="5032" spans="28:31" x14ac:dyDescent="0.25">
      <c r="AB5032"/>
      <c r="AC5032"/>
      <c r="AD5032"/>
      <c r="AE5032"/>
    </row>
    <row r="5033" spans="28:31" x14ac:dyDescent="0.25">
      <c r="AB5033"/>
      <c r="AC5033"/>
      <c r="AD5033"/>
      <c r="AE5033"/>
    </row>
    <row r="5034" spans="28:31" x14ac:dyDescent="0.25">
      <c r="AB5034"/>
      <c r="AC5034"/>
      <c r="AD5034"/>
      <c r="AE5034"/>
    </row>
    <row r="5035" spans="28:31" x14ac:dyDescent="0.25">
      <c r="AB5035"/>
      <c r="AC5035"/>
      <c r="AD5035"/>
      <c r="AE5035"/>
    </row>
    <row r="5036" spans="28:31" x14ac:dyDescent="0.25">
      <c r="AB5036"/>
      <c r="AC5036"/>
      <c r="AD5036"/>
      <c r="AE5036"/>
    </row>
    <row r="5037" spans="28:31" x14ac:dyDescent="0.25">
      <c r="AB5037"/>
      <c r="AC5037"/>
      <c r="AD5037"/>
      <c r="AE5037"/>
    </row>
    <row r="5038" spans="28:31" x14ac:dyDescent="0.25">
      <c r="AB5038"/>
      <c r="AC5038"/>
      <c r="AD5038"/>
      <c r="AE5038"/>
    </row>
    <row r="5039" spans="28:31" x14ac:dyDescent="0.25">
      <c r="AB5039"/>
      <c r="AC5039"/>
      <c r="AD5039"/>
      <c r="AE5039"/>
    </row>
    <row r="5040" spans="28:31" x14ac:dyDescent="0.25">
      <c r="AB5040"/>
      <c r="AC5040"/>
      <c r="AD5040"/>
      <c r="AE5040"/>
    </row>
    <row r="5041" spans="28:31" x14ac:dyDescent="0.25">
      <c r="AB5041"/>
      <c r="AC5041"/>
      <c r="AD5041"/>
      <c r="AE5041"/>
    </row>
    <row r="5042" spans="28:31" x14ac:dyDescent="0.25">
      <c r="AB5042"/>
      <c r="AC5042"/>
      <c r="AD5042"/>
      <c r="AE5042"/>
    </row>
    <row r="5043" spans="28:31" x14ac:dyDescent="0.25">
      <c r="AB5043"/>
      <c r="AC5043"/>
      <c r="AD5043"/>
      <c r="AE5043"/>
    </row>
    <row r="5044" spans="28:31" x14ac:dyDescent="0.25">
      <c r="AB5044"/>
      <c r="AC5044"/>
      <c r="AD5044"/>
      <c r="AE5044"/>
    </row>
    <row r="5045" spans="28:31" x14ac:dyDescent="0.25">
      <c r="AB5045"/>
      <c r="AC5045"/>
      <c r="AD5045"/>
      <c r="AE5045"/>
    </row>
    <row r="5046" spans="28:31" x14ac:dyDescent="0.25">
      <c r="AB5046"/>
      <c r="AC5046"/>
      <c r="AD5046"/>
      <c r="AE5046"/>
    </row>
    <row r="5047" spans="28:31" x14ac:dyDescent="0.25">
      <c r="AB5047"/>
      <c r="AC5047"/>
      <c r="AD5047"/>
      <c r="AE5047"/>
    </row>
    <row r="5048" spans="28:31" x14ac:dyDescent="0.25">
      <c r="AB5048"/>
      <c r="AC5048"/>
      <c r="AD5048"/>
      <c r="AE5048"/>
    </row>
    <row r="5049" spans="28:31" x14ac:dyDescent="0.25">
      <c r="AB5049"/>
      <c r="AC5049"/>
      <c r="AD5049"/>
      <c r="AE5049"/>
    </row>
    <row r="5050" spans="28:31" x14ac:dyDescent="0.25">
      <c r="AB5050"/>
      <c r="AC5050"/>
      <c r="AD5050"/>
      <c r="AE5050"/>
    </row>
    <row r="5051" spans="28:31" x14ac:dyDescent="0.25">
      <c r="AB5051"/>
      <c r="AC5051"/>
      <c r="AD5051"/>
      <c r="AE5051"/>
    </row>
    <row r="5052" spans="28:31" x14ac:dyDescent="0.25">
      <c r="AB5052"/>
      <c r="AC5052"/>
      <c r="AD5052"/>
      <c r="AE5052"/>
    </row>
    <row r="5053" spans="28:31" x14ac:dyDescent="0.25">
      <c r="AB5053"/>
      <c r="AC5053"/>
      <c r="AD5053"/>
      <c r="AE5053"/>
    </row>
    <row r="5054" spans="28:31" x14ac:dyDescent="0.25">
      <c r="AB5054"/>
      <c r="AC5054"/>
      <c r="AD5054"/>
      <c r="AE5054"/>
    </row>
    <row r="5055" spans="28:31" x14ac:dyDescent="0.25">
      <c r="AB5055"/>
      <c r="AC5055"/>
      <c r="AD5055"/>
      <c r="AE5055"/>
    </row>
    <row r="5056" spans="28:31" x14ac:dyDescent="0.25">
      <c r="AB5056"/>
      <c r="AC5056"/>
      <c r="AD5056"/>
      <c r="AE5056"/>
    </row>
    <row r="5057" spans="28:31" x14ac:dyDescent="0.25">
      <c r="AB5057"/>
      <c r="AC5057"/>
      <c r="AD5057"/>
      <c r="AE5057"/>
    </row>
    <row r="5058" spans="28:31" x14ac:dyDescent="0.25">
      <c r="AB5058"/>
      <c r="AC5058"/>
      <c r="AD5058"/>
      <c r="AE5058"/>
    </row>
    <row r="5059" spans="28:31" x14ac:dyDescent="0.25">
      <c r="AB5059"/>
      <c r="AC5059"/>
      <c r="AD5059"/>
      <c r="AE5059"/>
    </row>
    <row r="5060" spans="28:31" x14ac:dyDescent="0.25">
      <c r="AB5060"/>
      <c r="AC5060"/>
      <c r="AD5060"/>
      <c r="AE5060"/>
    </row>
    <row r="5061" spans="28:31" x14ac:dyDescent="0.25">
      <c r="AB5061"/>
      <c r="AC5061"/>
      <c r="AD5061"/>
      <c r="AE5061"/>
    </row>
    <row r="5062" spans="28:31" x14ac:dyDescent="0.25">
      <c r="AB5062"/>
      <c r="AC5062"/>
      <c r="AD5062"/>
      <c r="AE5062"/>
    </row>
    <row r="5063" spans="28:31" x14ac:dyDescent="0.25">
      <c r="AB5063"/>
      <c r="AC5063"/>
      <c r="AD5063"/>
      <c r="AE5063"/>
    </row>
    <row r="5064" spans="28:31" x14ac:dyDescent="0.25">
      <c r="AB5064"/>
      <c r="AC5064"/>
      <c r="AD5064"/>
      <c r="AE5064"/>
    </row>
    <row r="5065" spans="28:31" x14ac:dyDescent="0.25">
      <c r="AB5065"/>
      <c r="AC5065"/>
      <c r="AD5065"/>
      <c r="AE5065"/>
    </row>
    <row r="5066" spans="28:31" x14ac:dyDescent="0.25">
      <c r="AB5066"/>
      <c r="AC5066"/>
      <c r="AD5066"/>
      <c r="AE5066"/>
    </row>
    <row r="5067" spans="28:31" x14ac:dyDescent="0.25">
      <c r="AB5067"/>
      <c r="AC5067"/>
      <c r="AD5067"/>
      <c r="AE5067"/>
    </row>
    <row r="5068" spans="28:31" x14ac:dyDescent="0.25">
      <c r="AB5068"/>
      <c r="AC5068"/>
      <c r="AD5068"/>
      <c r="AE5068"/>
    </row>
    <row r="5069" spans="28:31" x14ac:dyDescent="0.25">
      <c r="AB5069"/>
      <c r="AC5069"/>
      <c r="AD5069"/>
      <c r="AE5069"/>
    </row>
    <row r="5070" spans="28:31" x14ac:dyDescent="0.25">
      <c r="AB5070"/>
      <c r="AC5070"/>
      <c r="AD5070"/>
      <c r="AE5070"/>
    </row>
    <row r="5071" spans="28:31" x14ac:dyDescent="0.25">
      <c r="AB5071"/>
      <c r="AC5071"/>
      <c r="AD5071"/>
      <c r="AE5071"/>
    </row>
    <row r="5072" spans="28:31" x14ac:dyDescent="0.25">
      <c r="AB5072"/>
      <c r="AC5072"/>
      <c r="AD5072"/>
      <c r="AE5072"/>
    </row>
    <row r="5073" spans="28:31" x14ac:dyDescent="0.25">
      <c r="AB5073"/>
      <c r="AC5073"/>
      <c r="AD5073"/>
      <c r="AE5073"/>
    </row>
    <row r="5074" spans="28:31" x14ac:dyDescent="0.25">
      <c r="AB5074"/>
      <c r="AC5074"/>
      <c r="AD5074"/>
      <c r="AE5074"/>
    </row>
    <row r="5075" spans="28:31" x14ac:dyDescent="0.25">
      <c r="AB5075"/>
      <c r="AC5075"/>
      <c r="AD5075"/>
      <c r="AE5075"/>
    </row>
    <row r="5076" spans="28:31" x14ac:dyDescent="0.25">
      <c r="AB5076"/>
      <c r="AC5076"/>
      <c r="AD5076"/>
      <c r="AE5076"/>
    </row>
    <row r="5077" spans="28:31" x14ac:dyDescent="0.25">
      <c r="AB5077"/>
      <c r="AC5077"/>
      <c r="AD5077"/>
      <c r="AE5077"/>
    </row>
    <row r="5078" spans="28:31" x14ac:dyDescent="0.25">
      <c r="AB5078"/>
      <c r="AC5078"/>
      <c r="AD5078"/>
      <c r="AE5078"/>
    </row>
    <row r="5079" spans="28:31" x14ac:dyDescent="0.25">
      <c r="AB5079"/>
      <c r="AC5079"/>
      <c r="AD5079"/>
      <c r="AE5079"/>
    </row>
    <row r="5080" spans="28:31" x14ac:dyDescent="0.25">
      <c r="AB5080"/>
      <c r="AC5080"/>
      <c r="AD5080"/>
      <c r="AE5080"/>
    </row>
    <row r="5081" spans="28:31" x14ac:dyDescent="0.25">
      <c r="AB5081"/>
      <c r="AC5081"/>
      <c r="AD5081"/>
      <c r="AE5081"/>
    </row>
    <row r="5082" spans="28:31" x14ac:dyDescent="0.25">
      <c r="AB5082"/>
      <c r="AC5082"/>
      <c r="AD5082"/>
      <c r="AE5082"/>
    </row>
    <row r="5083" spans="28:31" x14ac:dyDescent="0.25">
      <c r="AB5083"/>
      <c r="AC5083"/>
      <c r="AD5083"/>
      <c r="AE5083"/>
    </row>
    <row r="5084" spans="28:31" x14ac:dyDescent="0.25">
      <c r="AB5084"/>
      <c r="AC5084"/>
      <c r="AD5084"/>
      <c r="AE5084"/>
    </row>
    <row r="5085" spans="28:31" x14ac:dyDescent="0.25">
      <c r="AB5085"/>
      <c r="AC5085"/>
      <c r="AD5085"/>
      <c r="AE5085"/>
    </row>
    <row r="5086" spans="28:31" x14ac:dyDescent="0.25">
      <c r="AB5086"/>
      <c r="AC5086"/>
      <c r="AD5086"/>
      <c r="AE5086"/>
    </row>
    <row r="5087" spans="28:31" x14ac:dyDescent="0.25">
      <c r="AB5087"/>
      <c r="AC5087"/>
      <c r="AD5087"/>
      <c r="AE5087"/>
    </row>
    <row r="5088" spans="28:31" x14ac:dyDescent="0.25">
      <c r="AB5088"/>
      <c r="AC5088"/>
      <c r="AD5088"/>
      <c r="AE5088"/>
    </row>
    <row r="5089" spans="28:31" x14ac:dyDescent="0.25">
      <c r="AB5089"/>
      <c r="AC5089"/>
      <c r="AD5089"/>
      <c r="AE5089"/>
    </row>
    <row r="5090" spans="28:31" x14ac:dyDescent="0.25">
      <c r="AB5090"/>
      <c r="AC5090"/>
      <c r="AD5090"/>
      <c r="AE5090"/>
    </row>
    <row r="5091" spans="28:31" x14ac:dyDescent="0.25">
      <c r="AB5091"/>
      <c r="AC5091"/>
      <c r="AD5091"/>
      <c r="AE5091"/>
    </row>
    <row r="5092" spans="28:31" x14ac:dyDescent="0.25">
      <c r="AB5092"/>
      <c r="AC5092"/>
      <c r="AD5092"/>
      <c r="AE5092"/>
    </row>
    <row r="5093" spans="28:31" x14ac:dyDescent="0.25">
      <c r="AB5093"/>
      <c r="AC5093"/>
      <c r="AD5093"/>
      <c r="AE5093"/>
    </row>
    <row r="5094" spans="28:31" x14ac:dyDescent="0.25">
      <c r="AB5094"/>
      <c r="AC5094"/>
      <c r="AD5094"/>
      <c r="AE5094"/>
    </row>
    <row r="5095" spans="28:31" x14ac:dyDescent="0.25">
      <c r="AB5095"/>
      <c r="AC5095"/>
      <c r="AD5095"/>
      <c r="AE5095"/>
    </row>
    <row r="5096" spans="28:31" x14ac:dyDescent="0.25">
      <c r="AB5096"/>
      <c r="AC5096"/>
      <c r="AD5096"/>
      <c r="AE5096"/>
    </row>
    <row r="5097" spans="28:31" x14ac:dyDescent="0.25">
      <c r="AB5097"/>
      <c r="AC5097"/>
      <c r="AD5097"/>
      <c r="AE5097"/>
    </row>
    <row r="5098" spans="28:31" x14ac:dyDescent="0.25">
      <c r="AB5098"/>
      <c r="AC5098"/>
      <c r="AD5098"/>
      <c r="AE5098"/>
    </row>
    <row r="5099" spans="28:31" x14ac:dyDescent="0.25">
      <c r="AB5099"/>
      <c r="AC5099"/>
      <c r="AD5099"/>
      <c r="AE5099"/>
    </row>
    <row r="5100" spans="28:31" x14ac:dyDescent="0.25">
      <c r="AB5100"/>
      <c r="AC5100"/>
      <c r="AD5100"/>
      <c r="AE5100"/>
    </row>
    <row r="5101" spans="28:31" x14ac:dyDescent="0.25">
      <c r="AB5101"/>
      <c r="AC5101"/>
      <c r="AD5101"/>
      <c r="AE5101"/>
    </row>
    <row r="5102" spans="28:31" x14ac:dyDescent="0.25">
      <c r="AB5102"/>
      <c r="AC5102"/>
      <c r="AD5102"/>
      <c r="AE5102"/>
    </row>
    <row r="5103" spans="28:31" x14ac:dyDescent="0.25">
      <c r="AB5103"/>
      <c r="AC5103"/>
      <c r="AD5103"/>
      <c r="AE5103"/>
    </row>
    <row r="5104" spans="28:31" x14ac:dyDescent="0.25">
      <c r="AB5104"/>
      <c r="AC5104"/>
      <c r="AD5104"/>
      <c r="AE5104"/>
    </row>
    <row r="5105" spans="28:31" x14ac:dyDescent="0.25">
      <c r="AB5105"/>
      <c r="AC5105"/>
      <c r="AD5105"/>
      <c r="AE5105"/>
    </row>
    <row r="5106" spans="28:31" x14ac:dyDescent="0.25">
      <c r="AB5106"/>
      <c r="AC5106"/>
      <c r="AD5106"/>
      <c r="AE5106"/>
    </row>
    <row r="5107" spans="28:31" x14ac:dyDescent="0.25">
      <c r="AB5107"/>
      <c r="AC5107"/>
      <c r="AD5107"/>
      <c r="AE5107"/>
    </row>
    <row r="5108" spans="28:31" x14ac:dyDescent="0.25">
      <c r="AB5108"/>
      <c r="AC5108"/>
      <c r="AD5108"/>
      <c r="AE5108"/>
    </row>
    <row r="5109" spans="28:31" x14ac:dyDescent="0.25">
      <c r="AB5109"/>
      <c r="AC5109"/>
      <c r="AD5109"/>
      <c r="AE5109"/>
    </row>
    <row r="5110" spans="28:31" x14ac:dyDescent="0.25">
      <c r="AB5110"/>
      <c r="AC5110"/>
      <c r="AD5110"/>
      <c r="AE5110"/>
    </row>
    <row r="5111" spans="28:31" x14ac:dyDescent="0.25">
      <c r="AB5111"/>
      <c r="AC5111"/>
      <c r="AD5111"/>
      <c r="AE5111"/>
    </row>
    <row r="5112" spans="28:31" x14ac:dyDescent="0.25">
      <c r="AB5112"/>
      <c r="AC5112"/>
      <c r="AD5112"/>
      <c r="AE5112"/>
    </row>
    <row r="5113" spans="28:31" x14ac:dyDescent="0.25">
      <c r="AB5113"/>
      <c r="AC5113"/>
      <c r="AD5113"/>
      <c r="AE5113"/>
    </row>
    <row r="5114" spans="28:31" x14ac:dyDescent="0.25">
      <c r="AB5114"/>
      <c r="AC5114"/>
      <c r="AD5114"/>
      <c r="AE5114"/>
    </row>
    <row r="5115" spans="28:31" x14ac:dyDescent="0.25">
      <c r="AB5115"/>
      <c r="AC5115"/>
      <c r="AD5115"/>
      <c r="AE5115"/>
    </row>
    <row r="5116" spans="28:31" x14ac:dyDescent="0.25">
      <c r="AB5116"/>
      <c r="AC5116"/>
      <c r="AD5116"/>
      <c r="AE5116"/>
    </row>
    <row r="5117" spans="28:31" x14ac:dyDescent="0.25">
      <c r="AB5117"/>
      <c r="AC5117"/>
      <c r="AD5117"/>
      <c r="AE5117"/>
    </row>
    <row r="5118" spans="28:31" x14ac:dyDescent="0.25">
      <c r="AB5118"/>
      <c r="AC5118"/>
      <c r="AD5118"/>
      <c r="AE5118"/>
    </row>
    <row r="5119" spans="28:31" x14ac:dyDescent="0.25">
      <c r="AB5119"/>
      <c r="AC5119"/>
      <c r="AD5119"/>
      <c r="AE5119"/>
    </row>
    <row r="5120" spans="28:31" x14ac:dyDescent="0.25">
      <c r="AB5120"/>
      <c r="AC5120"/>
      <c r="AD5120"/>
      <c r="AE5120"/>
    </row>
    <row r="5121" spans="28:31" x14ac:dyDescent="0.25">
      <c r="AB5121"/>
      <c r="AC5121"/>
      <c r="AD5121"/>
      <c r="AE5121"/>
    </row>
    <row r="5122" spans="28:31" x14ac:dyDescent="0.25">
      <c r="AB5122"/>
      <c r="AC5122"/>
      <c r="AD5122"/>
      <c r="AE5122"/>
    </row>
    <row r="5123" spans="28:31" x14ac:dyDescent="0.25">
      <c r="AB5123"/>
      <c r="AC5123"/>
      <c r="AD5123"/>
      <c r="AE5123"/>
    </row>
    <row r="5124" spans="28:31" x14ac:dyDescent="0.25">
      <c r="AB5124"/>
      <c r="AC5124"/>
      <c r="AD5124"/>
      <c r="AE5124"/>
    </row>
    <row r="5125" spans="28:31" x14ac:dyDescent="0.25">
      <c r="AB5125"/>
      <c r="AC5125"/>
      <c r="AD5125"/>
      <c r="AE5125"/>
    </row>
    <row r="5126" spans="28:31" x14ac:dyDescent="0.25">
      <c r="AB5126"/>
      <c r="AC5126"/>
      <c r="AD5126"/>
      <c r="AE5126"/>
    </row>
    <row r="5127" spans="28:31" x14ac:dyDescent="0.25">
      <c r="AB5127"/>
      <c r="AC5127"/>
      <c r="AD5127"/>
      <c r="AE5127"/>
    </row>
    <row r="5128" spans="28:31" x14ac:dyDescent="0.25">
      <c r="AB5128"/>
      <c r="AC5128"/>
      <c r="AD5128"/>
      <c r="AE5128"/>
    </row>
    <row r="5129" spans="28:31" x14ac:dyDescent="0.25">
      <c r="AB5129"/>
      <c r="AC5129"/>
      <c r="AD5129"/>
      <c r="AE5129"/>
    </row>
    <row r="5130" spans="28:31" x14ac:dyDescent="0.25">
      <c r="AB5130"/>
      <c r="AC5130"/>
      <c r="AD5130"/>
      <c r="AE5130"/>
    </row>
    <row r="5131" spans="28:31" x14ac:dyDescent="0.25">
      <c r="AB5131"/>
      <c r="AC5131"/>
      <c r="AD5131"/>
      <c r="AE5131"/>
    </row>
    <row r="5132" spans="28:31" x14ac:dyDescent="0.25">
      <c r="AB5132"/>
      <c r="AC5132"/>
      <c r="AD5132"/>
      <c r="AE5132"/>
    </row>
    <row r="5133" spans="28:31" x14ac:dyDescent="0.25">
      <c r="AB5133"/>
      <c r="AC5133"/>
      <c r="AD5133"/>
      <c r="AE5133"/>
    </row>
    <row r="5134" spans="28:31" x14ac:dyDescent="0.25">
      <c r="AB5134"/>
      <c r="AC5134"/>
      <c r="AD5134"/>
      <c r="AE5134"/>
    </row>
    <row r="5135" spans="28:31" x14ac:dyDescent="0.25">
      <c r="AB5135"/>
      <c r="AC5135"/>
      <c r="AD5135"/>
      <c r="AE5135"/>
    </row>
    <row r="5136" spans="28:31" x14ac:dyDescent="0.25">
      <c r="AB5136"/>
      <c r="AC5136"/>
      <c r="AD5136"/>
      <c r="AE5136"/>
    </row>
    <row r="5137" spans="28:31" x14ac:dyDescent="0.25">
      <c r="AB5137"/>
      <c r="AC5137"/>
      <c r="AD5137"/>
      <c r="AE5137"/>
    </row>
    <row r="5138" spans="28:31" x14ac:dyDescent="0.25">
      <c r="AB5138"/>
      <c r="AC5138"/>
      <c r="AD5138"/>
      <c r="AE5138"/>
    </row>
    <row r="5139" spans="28:31" x14ac:dyDescent="0.25">
      <c r="AB5139"/>
      <c r="AC5139"/>
      <c r="AD5139"/>
      <c r="AE5139"/>
    </row>
    <row r="5140" spans="28:31" x14ac:dyDescent="0.25">
      <c r="AB5140"/>
      <c r="AC5140"/>
      <c r="AD5140"/>
      <c r="AE5140"/>
    </row>
    <row r="5141" spans="28:31" x14ac:dyDescent="0.25">
      <c r="AB5141"/>
      <c r="AC5141"/>
      <c r="AD5141"/>
      <c r="AE5141"/>
    </row>
    <row r="5142" spans="28:31" x14ac:dyDescent="0.25">
      <c r="AB5142"/>
      <c r="AC5142"/>
      <c r="AD5142"/>
      <c r="AE5142"/>
    </row>
    <row r="5143" spans="28:31" x14ac:dyDescent="0.25">
      <c r="AB5143"/>
      <c r="AC5143"/>
      <c r="AD5143"/>
      <c r="AE5143"/>
    </row>
    <row r="5144" spans="28:31" x14ac:dyDescent="0.25">
      <c r="AB5144"/>
      <c r="AC5144"/>
      <c r="AD5144"/>
      <c r="AE5144"/>
    </row>
    <row r="5145" spans="28:31" x14ac:dyDescent="0.25">
      <c r="AB5145"/>
      <c r="AC5145"/>
      <c r="AD5145"/>
      <c r="AE5145"/>
    </row>
    <row r="5146" spans="28:31" x14ac:dyDescent="0.25">
      <c r="AB5146"/>
      <c r="AC5146"/>
      <c r="AD5146"/>
      <c r="AE5146"/>
    </row>
    <row r="5147" spans="28:31" x14ac:dyDescent="0.25">
      <c r="AB5147"/>
      <c r="AC5147"/>
      <c r="AD5147"/>
      <c r="AE5147"/>
    </row>
    <row r="5148" spans="28:31" x14ac:dyDescent="0.25">
      <c r="AB5148"/>
      <c r="AC5148"/>
      <c r="AD5148"/>
      <c r="AE5148"/>
    </row>
    <row r="5149" spans="28:31" x14ac:dyDescent="0.25">
      <c r="AB5149"/>
      <c r="AC5149"/>
      <c r="AD5149"/>
      <c r="AE5149"/>
    </row>
    <row r="5150" spans="28:31" x14ac:dyDescent="0.25">
      <c r="AB5150"/>
      <c r="AC5150"/>
      <c r="AD5150"/>
      <c r="AE5150"/>
    </row>
    <row r="5151" spans="28:31" x14ac:dyDescent="0.25">
      <c r="AB5151"/>
      <c r="AC5151"/>
      <c r="AD5151"/>
      <c r="AE5151"/>
    </row>
    <row r="5152" spans="28:31" x14ac:dyDescent="0.25">
      <c r="AB5152"/>
      <c r="AC5152"/>
      <c r="AD5152"/>
      <c r="AE5152"/>
    </row>
    <row r="5153" spans="28:31" x14ac:dyDescent="0.25">
      <c r="AB5153"/>
      <c r="AC5153"/>
      <c r="AD5153"/>
      <c r="AE5153"/>
    </row>
    <row r="5154" spans="28:31" x14ac:dyDescent="0.25">
      <c r="AB5154"/>
      <c r="AC5154"/>
      <c r="AD5154"/>
      <c r="AE5154"/>
    </row>
    <row r="5155" spans="28:31" x14ac:dyDescent="0.25">
      <c r="AB5155"/>
      <c r="AC5155"/>
      <c r="AD5155"/>
      <c r="AE5155"/>
    </row>
    <row r="5156" spans="28:31" x14ac:dyDescent="0.25">
      <c r="AB5156"/>
      <c r="AC5156"/>
      <c r="AD5156"/>
      <c r="AE5156"/>
    </row>
    <row r="5157" spans="28:31" x14ac:dyDescent="0.25">
      <c r="AB5157"/>
      <c r="AC5157"/>
      <c r="AD5157"/>
      <c r="AE5157"/>
    </row>
    <row r="5158" spans="28:31" x14ac:dyDescent="0.25">
      <c r="AB5158"/>
      <c r="AC5158"/>
      <c r="AD5158"/>
      <c r="AE5158"/>
    </row>
    <row r="5159" spans="28:31" x14ac:dyDescent="0.25">
      <c r="AB5159"/>
      <c r="AC5159"/>
      <c r="AD5159"/>
      <c r="AE5159"/>
    </row>
    <row r="5160" spans="28:31" x14ac:dyDescent="0.25">
      <c r="AB5160"/>
      <c r="AC5160"/>
      <c r="AD5160"/>
      <c r="AE5160"/>
    </row>
    <row r="5161" spans="28:31" x14ac:dyDescent="0.25">
      <c r="AB5161"/>
      <c r="AC5161"/>
      <c r="AD5161"/>
      <c r="AE5161"/>
    </row>
    <row r="5162" spans="28:31" x14ac:dyDescent="0.25">
      <c r="AB5162"/>
      <c r="AC5162"/>
      <c r="AD5162"/>
      <c r="AE5162"/>
    </row>
    <row r="5163" spans="28:31" x14ac:dyDescent="0.25">
      <c r="AB5163"/>
      <c r="AC5163"/>
      <c r="AD5163"/>
      <c r="AE5163"/>
    </row>
    <row r="5164" spans="28:31" x14ac:dyDescent="0.25">
      <c r="AB5164"/>
      <c r="AC5164"/>
      <c r="AD5164"/>
      <c r="AE5164"/>
    </row>
    <row r="5165" spans="28:31" x14ac:dyDescent="0.25">
      <c r="AB5165"/>
      <c r="AC5165"/>
      <c r="AD5165"/>
      <c r="AE5165"/>
    </row>
    <row r="5166" spans="28:31" x14ac:dyDescent="0.25">
      <c r="AB5166"/>
      <c r="AC5166"/>
      <c r="AD5166"/>
      <c r="AE5166"/>
    </row>
    <row r="5167" spans="28:31" x14ac:dyDescent="0.25">
      <c r="AB5167"/>
      <c r="AC5167"/>
      <c r="AD5167"/>
      <c r="AE5167"/>
    </row>
    <row r="5168" spans="28:31" x14ac:dyDescent="0.25">
      <c r="AB5168"/>
      <c r="AC5168"/>
      <c r="AD5168"/>
      <c r="AE5168"/>
    </row>
    <row r="5169" spans="28:31" x14ac:dyDescent="0.25">
      <c r="AB5169"/>
      <c r="AC5169"/>
      <c r="AD5169"/>
      <c r="AE5169"/>
    </row>
    <row r="5170" spans="28:31" x14ac:dyDescent="0.25">
      <c r="AB5170"/>
      <c r="AC5170"/>
      <c r="AD5170"/>
      <c r="AE5170"/>
    </row>
    <row r="5171" spans="28:31" x14ac:dyDescent="0.25">
      <c r="AB5171"/>
      <c r="AC5171"/>
      <c r="AD5171"/>
      <c r="AE5171"/>
    </row>
    <row r="5172" spans="28:31" x14ac:dyDescent="0.25">
      <c r="AB5172"/>
      <c r="AC5172"/>
      <c r="AD5172"/>
      <c r="AE5172"/>
    </row>
    <row r="5173" spans="28:31" x14ac:dyDescent="0.25">
      <c r="AB5173"/>
      <c r="AC5173"/>
      <c r="AD5173"/>
      <c r="AE5173"/>
    </row>
    <row r="5174" spans="28:31" x14ac:dyDescent="0.25">
      <c r="AB5174"/>
      <c r="AC5174"/>
      <c r="AD5174"/>
      <c r="AE5174"/>
    </row>
    <row r="5175" spans="28:31" x14ac:dyDescent="0.25">
      <c r="AB5175"/>
      <c r="AC5175"/>
      <c r="AD5175"/>
      <c r="AE5175"/>
    </row>
    <row r="5176" spans="28:31" x14ac:dyDescent="0.25">
      <c r="AB5176"/>
      <c r="AC5176"/>
      <c r="AD5176"/>
      <c r="AE5176"/>
    </row>
    <row r="5177" spans="28:31" x14ac:dyDescent="0.25">
      <c r="AB5177"/>
      <c r="AC5177"/>
      <c r="AD5177"/>
      <c r="AE5177"/>
    </row>
    <row r="5178" spans="28:31" x14ac:dyDescent="0.25">
      <c r="AB5178"/>
      <c r="AC5178"/>
      <c r="AD5178"/>
      <c r="AE5178"/>
    </row>
    <row r="5179" spans="28:31" x14ac:dyDescent="0.25">
      <c r="AB5179"/>
      <c r="AC5179"/>
      <c r="AD5179"/>
      <c r="AE5179"/>
    </row>
    <row r="5180" spans="28:31" x14ac:dyDescent="0.25">
      <c r="AB5180"/>
      <c r="AC5180"/>
      <c r="AD5180"/>
      <c r="AE5180"/>
    </row>
    <row r="5181" spans="28:31" x14ac:dyDescent="0.25">
      <c r="AB5181"/>
      <c r="AC5181"/>
      <c r="AD5181"/>
      <c r="AE5181"/>
    </row>
    <row r="5182" spans="28:31" x14ac:dyDescent="0.25">
      <c r="AB5182"/>
      <c r="AC5182"/>
      <c r="AD5182"/>
      <c r="AE5182"/>
    </row>
    <row r="5183" spans="28:31" x14ac:dyDescent="0.25">
      <c r="AB5183"/>
      <c r="AC5183"/>
      <c r="AD5183"/>
      <c r="AE5183"/>
    </row>
    <row r="5184" spans="28:31" x14ac:dyDescent="0.25">
      <c r="AB5184"/>
      <c r="AC5184"/>
      <c r="AD5184"/>
      <c r="AE5184"/>
    </row>
    <row r="5185" spans="28:31" x14ac:dyDescent="0.25">
      <c r="AB5185"/>
      <c r="AC5185"/>
      <c r="AD5185"/>
      <c r="AE5185"/>
    </row>
    <row r="5186" spans="28:31" x14ac:dyDescent="0.25">
      <c r="AB5186"/>
      <c r="AC5186"/>
      <c r="AD5186"/>
      <c r="AE5186"/>
    </row>
    <row r="5187" spans="28:31" x14ac:dyDescent="0.25">
      <c r="AB5187"/>
      <c r="AC5187"/>
      <c r="AD5187"/>
      <c r="AE5187"/>
    </row>
    <row r="5188" spans="28:31" x14ac:dyDescent="0.25">
      <c r="AB5188"/>
      <c r="AC5188"/>
      <c r="AD5188"/>
      <c r="AE5188"/>
    </row>
    <row r="5189" spans="28:31" x14ac:dyDescent="0.25">
      <c r="AB5189"/>
      <c r="AC5189"/>
      <c r="AD5189"/>
      <c r="AE5189"/>
    </row>
    <row r="5190" spans="28:31" x14ac:dyDescent="0.25">
      <c r="AB5190"/>
      <c r="AC5190"/>
      <c r="AD5190"/>
      <c r="AE5190"/>
    </row>
    <row r="5191" spans="28:31" x14ac:dyDescent="0.25">
      <c r="AB5191"/>
      <c r="AC5191"/>
      <c r="AD5191"/>
      <c r="AE5191"/>
    </row>
    <row r="5192" spans="28:31" x14ac:dyDescent="0.25">
      <c r="AB5192"/>
      <c r="AC5192"/>
      <c r="AD5192"/>
      <c r="AE5192"/>
    </row>
    <row r="5193" spans="28:31" x14ac:dyDescent="0.25">
      <c r="AB5193"/>
      <c r="AC5193"/>
      <c r="AD5193"/>
      <c r="AE5193"/>
    </row>
    <row r="5194" spans="28:31" x14ac:dyDescent="0.25">
      <c r="AB5194"/>
      <c r="AC5194"/>
      <c r="AD5194"/>
      <c r="AE5194"/>
    </row>
    <row r="5195" spans="28:31" x14ac:dyDescent="0.25">
      <c r="AB5195"/>
      <c r="AC5195"/>
      <c r="AD5195"/>
      <c r="AE5195"/>
    </row>
    <row r="5196" spans="28:31" x14ac:dyDescent="0.25">
      <c r="AB5196"/>
      <c r="AC5196"/>
      <c r="AD5196"/>
      <c r="AE5196"/>
    </row>
    <row r="5197" spans="28:31" x14ac:dyDescent="0.25">
      <c r="AB5197"/>
      <c r="AC5197"/>
      <c r="AD5197"/>
      <c r="AE5197"/>
    </row>
    <row r="5198" spans="28:31" x14ac:dyDescent="0.25">
      <c r="AB5198"/>
      <c r="AC5198"/>
      <c r="AD5198"/>
      <c r="AE5198"/>
    </row>
    <row r="5199" spans="28:31" x14ac:dyDescent="0.25">
      <c r="AB5199"/>
      <c r="AC5199"/>
      <c r="AD5199"/>
      <c r="AE5199"/>
    </row>
    <row r="5200" spans="28:31" x14ac:dyDescent="0.25">
      <c r="AB5200"/>
      <c r="AC5200"/>
      <c r="AD5200"/>
      <c r="AE5200"/>
    </row>
    <row r="5201" spans="28:31" x14ac:dyDescent="0.25">
      <c r="AB5201"/>
      <c r="AC5201"/>
      <c r="AD5201"/>
      <c r="AE5201"/>
    </row>
    <row r="5202" spans="28:31" x14ac:dyDescent="0.25">
      <c r="AB5202"/>
      <c r="AC5202"/>
      <c r="AD5202"/>
      <c r="AE5202"/>
    </row>
    <row r="5203" spans="28:31" x14ac:dyDescent="0.25">
      <c r="AB5203"/>
      <c r="AC5203"/>
      <c r="AD5203"/>
      <c r="AE5203"/>
    </row>
    <row r="5204" spans="28:31" x14ac:dyDescent="0.25">
      <c r="AB5204"/>
      <c r="AC5204"/>
      <c r="AD5204"/>
      <c r="AE5204"/>
    </row>
    <row r="5205" spans="28:31" x14ac:dyDescent="0.25">
      <c r="AB5205"/>
      <c r="AC5205"/>
      <c r="AD5205"/>
      <c r="AE5205"/>
    </row>
    <row r="5206" spans="28:31" x14ac:dyDescent="0.25">
      <c r="AB5206"/>
      <c r="AC5206"/>
      <c r="AD5206"/>
      <c r="AE5206"/>
    </row>
    <row r="5207" spans="28:31" x14ac:dyDescent="0.25">
      <c r="AB5207"/>
      <c r="AC5207"/>
      <c r="AD5207"/>
      <c r="AE5207"/>
    </row>
    <row r="5208" spans="28:31" x14ac:dyDescent="0.25">
      <c r="AB5208"/>
      <c r="AC5208"/>
      <c r="AD5208"/>
      <c r="AE5208"/>
    </row>
    <row r="5209" spans="28:31" x14ac:dyDescent="0.25">
      <c r="AB5209"/>
      <c r="AC5209"/>
      <c r="AD5209"/>
      <c r="AE5209"/>
    </row>
    <row r="5210" spans="28:31" x14ac:dyDescent="0.25">
      <c r="AB5210"/>
      <c r="AC5210"/>
      <c r="AD5210"/>
      <c r="AE5210"/>
    </row>
    <row r="5211" spans="28:31" x14ac:dyDescent="0.25">
      <c r="AB5211"/>
      <c r="AC5211"/>
      <c r="AD5211"/>
      <c r="AE5211"/>
    </row>
    <row r="5212" spans="28:31" x14ac:dyDescent="0.25">
      <c r="AB5212"/>
      <c r="AC5212"/>
      <c r="AD5212"/>
      <c r="AE5212"/>
    </row>
    <row r="5213" spans="28:31" x14ac:dyDescent="0.25">
      <c r="AB5213"/>
      <c r="AC5213"/>
      <c r="AD5213"/>
      <c r="AE5213"/>
    </row>
    <row r="5214" spans="28:31" x14ac:dyDescent="0.25">
      <c r="AB5214"/>
      <c r="AC5214"/>
      <c r="AD5214"/>
      <c r="AE5214"/>
    </row>
    <row r="5215" spans="28:31" x14ac:dyDescent="0.25">
      <c r="AB5215"/>
      <c r="AC5215"/>
      <c r="AD5215"/>
      <c r="AE5215"/>
    </row>
    <row r="5216" spans="28:31" x14ac:dyDescent="0.25">
      <c r="AB5216"/>
      <c r="AC5216"/>
      <c r="AD5216"/>
      <c r="AE5216"/>
    </row>
    <row r="5217" spans="28:31" x14ac:dyDescent="0.25">
      <c r="AB5217"/>
      <c r="AC5217"/>
      <c r="AD5217"/>
      <c r="AE5217"/>
    </row>
    <row r="5218" spans="28:31" x14ac:dyDescent="0.25">
      <c r="AB5218"/>
      <c r="AC5218"/>
      <c r="AD5218"/>
      <c r="AE5218"/>
    </row>
    <row r="5219" spans="28:31" x14ac:dyDescent="0.25">
      <c r="AB5219"/>
      <c r="AC5219"/>
      <c r="AD5219"/>
      <c r="AE5219"/>
    </row>
    <row r="5220" spans="28:31" x14ac:dyDescent="0.25">
      <c r="AB5220"/>
      <c r="AC5220"/>
      <c r="AD5220"/>
      <c r="AE5220"/>
    </row>
    <row r="5221" spans="28:31" x14ac:dyDescent="0.25">
      <c r="AB5221"/>
      <c r="AC5221"/>
      <c r="AD5221"/>
      <c r="AE5221"/>
    </row>
    <row r="5222" spans="28:31" x14ac:dyDescent="0.25">
      <c r="AB5222"/>
      <c r="AC5222"/>
      <c r="AD5222"/>
      <c r="AE5222"/>
    </row>
    <row r="5223" spans="28:31" x14ac:dyDescent="0.25">
      <c r="AB5223"/>
      <c r="AC5223"/>
      <c r="AD5223"/>
      <c r="AE5223"/>
    </row>
    <row r="5224" spans="28:31" x14ac:dyDescent="0.25">
      <c r="AB5224"/>
      <c r="AC5224"/>
      <c r="AD5224"/>
      <c r="AE5224"/>
    </row>
    <row r="5225" spans="28:31" x14ac:dyDescent="0.25">
      <c r="AB5225"/>
      <c r="AC5225"/>
      <c r="AD5225"/>
      <c r="AE5225"/>
    </row>
    <row r="5226" spans="28:31" x14ac:dyDescent="0.25">
      <c r="AB5226"/>
      <c r="AC5226"/>
      <c r="AD5226"/>
      <c r="AE5226"/>
    </row>
    <row r="5227" spans="28:31" x14ac:dyDescent="0.25">
      <c r="AB5227"/>
      <c r="AC5227"/>
      <c r="AD5227"/>
      <c r="AE5227"/>
    </row>
    <row r="5228" spans="28:31" x14ac:dyDescent="0.25">
      <c r="AB5228"/>
      <c r="AC5228"/>
      <c r="AD5228"/>
      <c r="AE5228"/>
    </row>
    <row r="5229" spans="28:31" x14ac:dyDescent="0.25">
      <c r="AB5229"/>
      <c r="AC5229"/>
      <c r="AD5229"/>
      <c r="AE5229"/>
    </row>
    <row r="5230" spans="28:31" x14ac:dyDescent="0.25">
      <c r="AB5230"/>
      <c r="AC5230"/>
      <c r="AD5230"/>
      <c r="AE5230"/>
    </row>
    <row r="5231" spans="28:31" x14ac:dyDescent="0.25">
      <c r="AB5231"/>
      <c r="AC5231"/>
      <c r="AD5231"/>
      <c r="AE5231"/>
    </row>
    <row r="5232" spans="28:31" x14ac:dyDescent="0.25">
      <c r="AB5232"/>
      <c r="AC5232"/>
      <c r="AD5232"/>
      <c r="AE5232"/>
    </row>
    <row r="5233" spans="28:31" x14ac:dyDescent="0.25">
      <c r="AB5233"/>
      <c r="AC5233"/>
      <c r="AD5233"/>
      <c r="AE5233"/>
    </row>
    <row r="5234" spans="28:31" x14ac:dyDescent="0.25">
      <c r="AB5234"/>
      <c r="AC5234"/>
      <c r="AD5234"/>
      <c r="AE5234"/>
    </row>
    <row r="5235" spans="28:31" x14ac:dyDescent="0.25">
      <c r="AB5235"/>
      <c r="AC5235"/>
      <c r="AD5235"/>
      <c r="AE5235"/>
    </row>
    <row r="5236" spans="28:31" x14ac:dyDescent="0.25">
      <c r="AB5236"/>
      <c r="AC5236"/>
      <c r="AD5236"/>
      <c r="AE5236"/>
    </row>
    <row r="5237" spans="28:31" x14ac:dyDescent="0.25">
      <c r="AB5237"/>
      <c r="AC5237"/>
      <c r="AD5237"/>
      <c r="AE5237"/>
    </row>
    <row r="5238" spans="28:31" x14ac:dyDescent="0.25">
      <c r="AB5238"/>
      <c r="AC5238"/>
      <c r="AD5238"/>
      <c r="AE5238"/>
    </row>
    <row r="5239" spans="28:31" x14ac:dyDescent="0.25">
      <c r="AB5239"/>
      <c r="AC5239"/>
      <c r="AD5239"/>
      <c r="AE5239"/>
    </row>
    <row r="5240" spans="28:31" x14ac:dyDescent="0.25">
      <c r="AB5240"/>
      <c r="AC5240"/>
      <c r="AD5240"/>
      <c r="AE5240"/>
    </row>
    <row r="5241" spans="28:31" x14ac:dyDescent="0.25">
      <c r="AB5241"/>
      <c r="AC5241"/>
      <c r="AD5241"/>
      <c r="AE5241"/>
    </row>
    <row r="5242" spans="28:31" x14ac:dyDescent="0.25">
      <c r="AB5242"/>
      <c r="AC5242"/>
      <c r="AD5242"/>
      <c r="AE5242"/>
    </row>
    <row r="5243" spans="28:31" x14ac:dyDescent="0.25">
      <c r="AB5243"/>
      <c r="AC5243"/>
      <c r="AD5243"/>
      <c r="AE5243"/>
    </row>
    <row r="5244" spans="28:31" x14ac:dyDescent="0.25">
      <c r="AB5244"/>
      <c r="AC5244"/>
      <c r="AD5244"/>
      <c r="AE5244"/>
    </row>
    <row r="5245" spans="28:31" x14ac:dyDescent="0.25">
      <c r="AB5245"/>
      <c r="AC5245"/>
      <c r="AD5245"/>
      <c r="AE5245"/>
    </row>
    <row r="5246" spans="28:31" x14ac:dyDescent="0.25">
      <c r="AB5246"/>
      <c r="AC5246"/>
      <c r="AD5246"/>
      <c r="AE5246"/>
    </row>
    <row r="5247" spans="28:31" x14ac:dyDescent="0.25">
      <c r="AB5247"/>
      <c r="AC5247"/>
      <c r="AD5247"/>
      <c r="AE5247"/>
    </row>
    <row r="5248" spans="28:31" x14ac:dyDescent="0.25">
      <c r="AB5248"/>
      <c r="AC5248"/>
      <c r="AD5248"/>
      <c r="AE5248"/>
    </row>
    <row r="5249" spans="28:31" x14ac:dyDescent="0.25">
      <c r="AB5249"/>
      <c r="AC5249"/>
      <c r="AD5249"/>
      <c r="AE5249"/>
    </row>
    <row r="5250" spans="28:31" x14ac:dyDescent="0.25">
      <c r="AB5250"/>
      <c r="AC5250"/>
      <c r="AD5250"/>
      <c r="AE5250"/>
    </row>
    <row r="5251" spans="28:31" x14ac:dyDescent="0.25">
      <c r="AB5251"/>
      <c r="AC5251"/>
      <c r="AD5251"/>
      <c r="AE5251"/>
    </row>
    <row r="5252" spans="28:31" x14ac:dyDescent="0.25">
      <c r="AB5252"/>
      <c r="AC5252"/>
      <c r="AD5252"/>
      <c r="AE5252"/>
    </row>
    <row r="5253" spans="28:31" x14ac:dyDescent="0.25">
      <c r="AB5253"/>
      <c r="AC5253"/>
      <c r="AD5253"/>
      <c r="AE5253"/>
    </row>
    <row r="5254" spans="28:31" x14ac:dyDescent="0.25">
      <c r="AB5254"/>
      <c r="AC5254"/>
      <c r="AD5254"/>
      <c r="AE5254"/>
    </row>
    <row r="5255" spans="28:31" x14ac:dyDescent="0.25">
      <c r="AB5255"/>
      <c r="AC5255"/>
      <c r="AD5255"/>
      <c r="AE5255"/>
    </row>
    <row r="5256" spans="28:31" x14ac:dyDescent="0.25">
      <c r="AB5256"/>
      <c r="AC5256"/>
      <c r="AD5256"/>
      <c r="AE5256"/>
    </row>
    <row r="5257" spans="28:31" x14ac:dyDescent="0.25">
      <c r="AB5257"/>
      <c r="AC5257"/>
      <c r="AD5257"/>
      <c r="AE5257"/>
    </row>
    <row r="5258" spans="28:31" x14ac:dyDescent="0.25">
      <c r="AB5258"/>
      <c r="AC5258"/>
      <c r="AD5258"/>
      <c r="AE5258"/>
    </row>
    <row r="5259" spans="28:31" x14ac:dyDescent="0.25">
      <c r="AB5259"/>
      <c r="AC5259"/>
      <c r="AD5259"/>
      <c r="AE5259"/>
    </row>
    <row r="5260" spans="28:31" x14ac:dyDescent="0.25">
      <c r="AB5260"/>
      <c r="AC5260"/>
      <c r="AD5260"/>
      <c r="AE5260"/>
    </row>
    <row r="5261" spans="28:31" x14ac:dyDescent="0.25">
      <c r="AB5261"/>
      <c r="AC5261"/>
      <c r="AD5261"/>
      <c r="AE5261"/>
    </row>
    <row r="5262" spans="28:31" x14ac:dyDescent="0.25">
      <c r="AB5262"/>
      <c r="AC5262"/>
      <c r="AD5262"/>
      <c r="AE5262"/>
    </row>
    <row r="5263" spans="28:31" x14ac:dyDescent="0.25">
      <c r="AB5263"/>
      <c r="AC5263"/>
      <c r="AD5263"/>
      <c r="AE5263"/>
    </row>
    <row r="5264" spans="28:31" x14ac:dyDescent="0.25">
      <c r="AB5264"/>
      <c r="AC5264"/>
      <c r="AD5264"/>
      <c r="AE5264"/>
    </row>
    <row r="5265" spans="28:31" x14ac:dyDescent="0.25">
      <c r="AB5265"/>
      <c r="AC5265"/>
      <c r="AD5265"/>
      <c r="AE5265"/>
    </row>
    <row r="5266" spans="28:31" x14ac:dyDescent="0.25">
      <c r="AB5266"/>
      <c r="AC5266"/>
      <c r="AD5266"/>
      <c r="AE5266"/>
    </row>
    <row r="5267" spans="28:31" x14ac:dyDescent="0.25">
      <c r="AB5267"/>
      <c r="AC5267"/>
      <c r="AD5267"/>
      <c r="AE5267"/>
    </row>
    <row r="5268" spans="28:31" x14ac:dyDescent="0.25">
      <c r="AB5268"/>
      <c r="AC5268"/>
      <c r="AD5268"/>
      <c r="AE5268"/>
    </row>
    <row r="5269" spans="28:31" x14ac:dyDescent="0.25">
      <c r="AB5269"/>
      <c r="AC5269"/>
      <c r="AD5269"/>
      <c r="AE5269"/>
    </row>
    <row r="5270" spans="28:31" x14ac:dyDescent="0.25">
      <c r="AB5270"/>
      <c r="AC5270"/>
      <c r="AD5270"/>
      <c r="AE5270"/>
    </row>
    <row r="5271" spans="28:31" x14ac:dyDescent="0.25">
      <c r="AB5271"/>
      <c r="AC5271"/>
      <c r="AD5271"/>
      <c r="AE5271"/>
    </row>
    <row r="5272" spans="28:31" x14ac:dyDescent="0.25">
      <c r="AB5272"/>
      <c r="AC5272"/>
      <c r="AD5272"/>
      <c r="AE5272"/>
    </row>
    <row r="5273" spans="28:31" x14ac:dyDescent="0.25">
      <c r="AB5273"/>
      <c r="AC5273"/>
      <c r="AD5273"/>
      <c r="AE5273"/>
    </row>
    <row r="5274" spans="28:31" x14ac:dyDescent="0.25">
      <c r="AB5274"/>
      <c r="AC5274"/>
      <c r="AD5274"/>
      <c r="AE5274"/>
    </row>
    <row r="5275" spans="28:31" x14ac:dyDescent="0.25">
      <c r="AB5275"/>
      <c r="AC5275"/>
      <c r="AD5275"/>
      <c r="AE5275"/>
    </row>
    <row r="5276" spans="28:31" x14ac:dyDescent="0.25">
      <c r="AB5276"/>
      <c r="AC5276"/>
      <c r="AD5276"/>
      <c r="AE5276"/>
    </row>
    <row r="5277" spans="28:31" x14ac:dyDescent="0.25">
      <c r="AB5277"/>
      <c r="AC5277"/>
      <c r="AD5277"/>
      <c r="AE5277"/>
    </row>
    <row r="5278" spans="28:31" x14ac:dyDescent="0.25">
      <c r="AB5278"/>
      <c r="AC5278"/>
      <c r="AD5278"/>
      <c r="AE5278"/>
    </row>
    <row r="5279" spans="28:31" x14ac:dyDescent="0.25">
      <c r="AB5279"/>
      <c r="AC5279"/>
      <c r="AD5279"/>
      <c r="AE5279"/>
    </row>
    <row r="5280" spans="28:31" x14ac:dyDescent="0.25">
      <c r="AB5280"/>
      <c r="AC5280"/>
      <c r="AD5280"/>
      <c r="AE5280"/>
    </row>
    <row r="5281" spans="28:31" x14ac:dyDescent="0.25">
      <c r="AB5281"/>
      <c r="AC5281"/>
      <c r="AD5281"/>
      <c r="AE5281"/>
    </row>
    <row r="5282" spans="28:31" x14ac:dyDescent="0.25">
      <c r="AB5282"/>
      <c r="AC5282"/>
      <c r="AD5282"/>
      <c r="AE5282"/>
    </row>
    <row r="5283" spans="28:31" x14ac:dyDescent="0.25">
      <c r="AB5283"/>
      <c r="AC5283"/>
      <c r="AD5283"/>
      <c r="AE5283"/>
    </row>
    <row r="5284" spans="28:31" x14ac:dyDescent="0.25">
      <c r="AB5284"/>
      <c r="AC5284"/>
      <c r="AD5284"/>
      <c r="AE5284"/>
    </row>
    <row r="5285" spans="28:31" x14ac:dyDescent="0.25">
      <c r="AB5285"/>
      <c r="AC5285"/>
      <c r="AD5285"/>
      <c r="AE5285"/>
    </row>
    <row r="5286" spans="28:31" x14ac:dyDescent="0.25">
      <c r="AB5286"/>
      <c r="AC5286"/>
      <c r="AD5286"/>
      <c r="AE5286"/>
    </row>
    <row r="5287" spans="28:31" x14ac:dyDescent="0.25">
      <c r="AB5287"/>
      <c r="AC5287"/>
      <c r="AD5287"/>
      <c r="AE5287"/>
    </row>
    <row r="5288" spans="28:31" x14ac:dyDescent="0.25">
      <c r="AB5288"/>
      <c r="AC5288"/>
      <c r="AD5288"/>
      <c r="AE5288"/>
    </row>
    <row r="5289" spans="28:31" x14ac:dyDescent="0.25">
      <c r="AB5289"/>
      <c r="AC5289"/>
      <c r="AD5289"/>
      <c r="AE5289"/>
    </row>
    <row r="5290" spans="28:31" x14ac:dyDescent="0.25">
      <c r="AB5290"/>
      <c r="AC5290"/>
      <c r="AD5290"/>
      <c r="AE5290"/>
    </row>
    <row r="5291" spans="28:31" x14ac:dyDescent="0.25">
      <c r="AB5291"/>
      <c r="AC5291"/>
      <c r="AD5291"/>
      <c r="AE5291"/>
    </row>
    <row r="5292" spans="28:31" x14ac:dyDescent="0.25">
      <c r="AB5292"/>
      <c r="AC5292"/>
      <c r="AD5292"/>
      <c r="AE5292"/>
    </row>
    <row r="5293" spans="28:31" x14ac:dyDescent="0.25">
      <c r="AB5293"/>
      <c r="AC5293"/>
      <c r="AD5293"/>
      <c r="AE5293"/>
    </row>
    <row r="5294" spans="28:31" x14ac:dyDescent="0.25">
      <c r="AB5294"/>
      <c r="AC5294"/>
      <c r="AD5294"/>
      <c r="AE5294"/>
    </row>
    <row r="5295" spans="28:31" x14ac:dyDescent="0.25">
      <c r="AB5295"/>
      <c r="AC5295"/>
      <c r="AD5295"/>
      <c r="AE5295"/>
    </row>
    <row r="5296" spans="28:31" x14ac:dyDescent="0.25">
      <c r="AB5296"/>
      <c r="AC5296"/>
      <c r="AD5296"/>
      <c r="AE5296"/>
    </row>
    <row r="5297" spans="28:31" x14ac:dyDescent="0.25">
      <c r="AB5297"/>
      <c r="AC5297"/>
      <c r="AD5297"/>
      <c r="AE5297"/>
    </row>
    <row r="5298" spans="28:31" x14ac:dyDescent="0.25">
      <c r="AB5298"/>
      <c r="AC5298"/>
      <c r="AD5298"/>
      <c r="AE5298"/>
    </row>
    <row r="5299" spans="28:31" x14ac:dyDescent="0.25">
      <c r="AB5299"/>
      <c r="AC5299"/>
      <c r="AD5299"/>
      <c r="AE5299"/>
    </row>
    <row r="5300" spans="28:31" x14ac:dyDescent="0.25">
      <c r="AB5300"/>
      <c r="AC5300"/>
      <c r="AD5300"/>
      <c r="AE5300"/>
    </row>
    <row r="5301" spans="28:31" x14ac:dyDescent="0.25">
      <c r="AB5301"/>
      <c r="AC5301"/>
      <c r="AD5301"/>
      <c r="AE5301"/>
    </row>
    <row r="5302" spans="28:31" x14ac:dyDescent="0.25">
      <c r="AB5302"/>
      <c r="AC5302"/>
      <c r="AD5302"/>
      <c r="AE5302"/>
    </row>
    <row r="5303" spans="28:31" x14ac:dyDescent="0.25">
      <c r="AB5303"/>
      <c r="AC5303"/>
      <c r="AD5303"/>
      <c r="AE5303"/>
    </row>
    <row r="5304" spans="28:31" x14ac:dyDescent="0.25">
      <c r="AB5304"/>
      <c r="AC5304"/>
      <c r="AD5304"/>
      <c r="AE5304"/>
    </row>
    <row r="5305" spans="28:31" x14ac:dyDescent="0.25">
      <c r="AB5305"/>
      <c r="AC5305"/>
      <c r="AD5305"/>
      <c r="AE5305"/>
    </row>
    <row r="5306" spans="28:31" x14ac:dyDescent="0.25">
      <c r="AB5306"/>
      <c r="AC5306"/>
      <c r="AD5306"/>
      <c r="AE5306"/>
    </row>
    <row r="5307" spans="28:31" x14ac:dyDescent="0.25">
      <c r="AB5307"/>
      <c r="AC5307"/>
      <c r="AD5307"/>
      <c r="AE5307"/>
    </row>
    <row r="5308" spans="28:31" x14ac:dyDescent="0.25">
      <c r="AB5308"/>
      <c r="AC5308"/>
      <c r="AD5308"/>
      <c r="AE5308"/>
    </row>
    <row r="5309" spans="28:31" x14ac:dyDescent="0.25">
      <c r="AB5309"/>
      <c r="AC5309"/>
      <c r="AD5309"/>
      <c r="AE5309"/>
    </row>
    <row r="5310" spans="28:31" x14ac:dyDescent="0.25">
      <c r="AB5310"/>
      <c r="AC5310"/>
      <c r="AD5310"/>
      <c r="AE5310"/>
    </row>
    <row r="5311" spans="28:31" x14ac:dyDescent="0.25">
      <c r="AB5311"/>
      <c r="AC5311"/>
      <c r="AD5311"/>
      <c r="AE5311"/>
    </row>
    <row r="5312" spans="28:31" x14ac:dyDescent="0.25">
      <c r="AB5312"/>
      <c r="AC5312"/>
      <c r="AD5312"/>
      <c r="AE5312"/>
    </row>
    <row r="5313" spans="28:31" x14ac:dyDescent="0.25">
      <c r="AB5313"/>
      <c r="AC5313"/>
      <c r="AD5313"/>
      <c r="AE5313"/>
    </row>
    <row r="5314" spans="28:31" x14ac:dyDescent="0.25">
      <c r="AB5314"/>
      <c r="AC5314"/>
      <c r="AD5314"/>
      <c r="AE5314"/>
    </row>
    <row r="5315" spans="28:31" x14ac:dyDescent="0.25">
      <c r="AB5315"/>
      <c r="AC5315"/>
      <c r="AD5315"/>
      <c r="AE5315"/>
    </row>
    <row r="5316" spans="28:31" x14ac:dyDescent="0.25">
      <c r="AB5316"/>
      <c r="AC5316"/>
      <c r="AD5316"/>
      <c r="AE5316"/>
    </row>
    <row r="5317" spans="28:31" x14ac:dyDescent="0.25">
      <c r="AB5317"/>
      <c r="AC5317"/>
      <c r="AD5317"/>
      <c r="AE5317"/>
    </row>
    <row r="5318" spans="28:31" x14ac:dyDescent="0.25">
      <c r="AB5318"/>
      <c r="AC5318"/>
      <c r="AD5318"/>
      <c r="AE5318"/>
    </row>
    <row r="5319" spans="28:31" x14ac:dyDescent="0.25">
      <c r="AB5319"/>
      <c r="AC5319"/>
      <c r="AD5319"/>
      <c r="AE5319"/>
    </row>
    <row r="5320" spans="28:31" x14ac:dyDescent="0.25">
      <c r="AB5320"/>
      <c r="AC5320"/>
      <c r="AD5320"/>
      <c r="AE5320"/>
    </row>
    <row r="5321" spans="28:31" x14ac:dyDescent="0.25">
      <c r="AB5321"/>
      <c r="AC5321"/>
      <c r="AD5321"/>
      <c r="AE5321"/>
    </row>
    <row r="5322" spans="28:31" x14ac:dyDescent="0.25">
      <c r="AB5322"/>
      <c r="AC5322"/>
      <c r="AD5322"/>
      <c r="AE5322"/>
    </row>
    <row r="5323" spans="28:31" x14ac:dyDescent="0.25">
      <c r="AB5323"/>
      <c r="AC5323"/>
      <c r="AD5323"/>
      <c r="AE5323"/>
    </row>
    <row r="5324" spans="28:31" x14ac:dyDescent="0.25">
      <c r="AB5324"/>
      <c r="AC5324"/>
      <c r="AD5324"/>
      <c r="AE5324"/>
    </row>
    <row r="5325" spans="28:31" x14ac:dyDescent="0.25">
      <c r="AB5325"/>
      <c r="AC5325"/>
      <c r="AD5325"/>
      <c r="AE5325"/>
    </row>
    <row r="5326" spans="28:31" x14ac:dyDescent="0.25">
      <c r="AB5326"/>
      <c r="AC5326"/>
      <c r="AD5326"/>
      <c r="AE5326"/>
    </row>
    <row r="5327" spans="28:31" x14ac:dyDescent="0.25">
      <c r="AB5327"/>
      <c r="AC5327"/>
      <c r="AD5327"/>
      <c r="AE5327"/>
    </row>
    <row r="5328" spans="28:31" x14ac:dyDescent="0.25">
      <c r="AB5328"/>
      <c r="AC5328"/>
      <c r="AD5328"/>
      <c r="AE5328"/>
    </row>
    <row r="5329" spans="28:31" x14ac:dyDescent="0.25">
      <c r="AB5329"/>
      <c r="AC5329"/>
      <c r="AD5329"/>
      <c r="AE5329"/>
    </row>
    <row r="5330" spans="28:31" x14ac:dyDescent="0.25">
      <c r="AB5330"/>
      <c r="AC5330"/>
      <c r="AD5330"/>
      <c r="AE5330"/>
    </row>
    <row r="5331" spans="28:31" x14ac:dyDescent="0.25">
      <c r="AB5331"/>
      <c r="AC5331"/>
      <c r="AD5331"/>
      <c r="AE5331"/>
    </row>
    <row r="5332" spans="28:31" x14ac:dyDescent="0.25">
      <c r="AB5332"/>
      <c r="AC5332"/>
      <c r="AD5332"/>
      <c r="AE5332"/>
    </row>
    <row r="5333" spans="28:31" x14ac:dyDescent="0.25">
      <c r="AB5333"/>
      <c r="AC5333"/>
      <c r="AD5333"/>
      <c r="AE5333"/>
    </row>
    <row r="5334" spans="28:31" x14ac:dyDescent="0.25">
      <c r="AB5334"/>
      <c r="AC5334"/>
      <c r="AD5334"/>
      <c r="AE5334"/>
    </row>
    <row r="5335" spans="28:31" x14ac:dyDescent="0.25">
      <c r="AB5335"/>
      <c r="AC5335"/>
      <c r="AD5335"/>
      <c r="AE5335"/>
    </row>
    <row r="5336" spans="28:31" x14ac:dyDescent="0.25">
      <c r="AB5336"/>
      <c r="AC5336"/>
      <c r="AD5336"/>
      <c r="AE5336"/>
    </row>
    <row r="5337" spans="28:31" x14ac:dyDescent="0.25">
      <c r="AB5337"/>
      <c r="AC5337"/>
      <c r="AD5337"/>
      <c r="AE5337"/>
    </row>
    <row r="5338" spans="28:31" x14ac:dyDescent="0.25">
      <c r="AB5338"/>
      <c r="AC5338"/>
      <c r="AD5338"/>
      <c r="AE5338"/>
    </row>
    <row r="5339" spans="28:31" x14ac:dyDescent="0.25">
      <c r="AB5339"/>
      <c r="AC5339"/>
      <c r="AD5339"/>
      <c r="AE5339"/>
    </row>
    <row r="5340" spans="28:31" x14ac:dyDescent="0.25">
      <c r="AB5340"/>
      <c r="AC5340"/>
      <c r="AD5340"/>
      <c r="AE5340"/>
    </row>
    <row r="5341" spans="28:31" x14ac:dyDescent="0.25">
      <c r="AB5341"/>
      <c r="AC5341"/>
      <c r="AD5341"/>
      <c r="AE5341"/>
    </row>
    <row r="5342" spans="28:31" x14ac:dyDescent="0.25">
      <c r="AB5342"/>
      <c r="AC5342"/>
      <c r="AD5342"/>
      <c r="AE5342"/>
    </row>
    <row r="5343" spans="28:31" x14ac:dyDescent="0.25">
      <c r="AB5343"/>
      <c r="AC5343"/>
      <c r="AD5343"/>
      <c r="AE5343"/>
    </row>
    <row r="5344" spans="28:31" x14ac:dyDescent="0.25">
      <c r="AB5344"/>
      <c r="AC5344"/>
      <c r="AD5344"/>
      <c r="AE5344"/>
    </row>
    <row r="5345" spans="28:31" x14ac:dyDescent="0.25">
      <c r="AB5345"/>
      <c r="AC5345"/>
      <c r="AD5345"/>
      <c r="AE5345"/>
    </row>
    <row r="5346" spans="28:31" x14ac:dyDescent="0.25">
      <c r="AB5346"/>
      <c r="AC5346"/>
      <c r="AD5346"/>
      <c r="AE5346"/>
    </row>
    <row r="5347" spans="28:31" x14ac:dyDescent="0.25">
      <c r="AB5347"/>
      <c r="AC5347"/>
      <c r="AD5347"/>
      <c r="AE5347"/>
    </row>
    <row r="5348" spans="28:31" x14ac:dyDescent="0.25">
      <c r="AB5348"/>
      <c r="AC5348"/>
      <c r="AD5348"/>
      <c r="AE5348"/>
    </row>
    <row r="5349" spans="28:31" x14ac:dyDescent="0.25">
      <c r="AB5349"/>
      <c r="AC5349"/>
      <c r="AD5349"/>
      <c r="AE5349"/>
    </row>
    <row r="5350" spans="28:31" x14ac:dyDescent="0.25">
      <c r="AB5350"/>
      <c r="AC5350"/>
      <c r="AD5350"/>
      <c r="AE5350"/>
    </row>
    <row r="5351" spans="28:31" x14ac:dyDescent="0.25">
      <c r="AB5351"/>
      <c r="AC5351"/>
      <c r="AD5351"/>
      <c r="AE5351"/>
    </row>
    <row r="5352" spans="28:31" x14ac:dyDescent="0.25">
      <c r="AB5352"/>
      <c r="AC5352"/>
      <c r="AD5352"/>
      <c r="AE5352"/>
    </row>
    <row r="5353" spans="28:31" x14ac:dyDescent="0.25">
      <c r="AB5353"/>
      <c r="AC5353"/>
      <c r="AD5353"/>
      <c r="AE5353"/>
    </row>
    <row r="5354" spans="28:31" x14ac:dyDescent="0.25">
      <c r="AB5354"/>
      <c r="AC5354"/>
      <c r="AD5354"/>
      <c r="AE5354"/>
    </row>
    <row r="5355" spans="28:31" x14ac:dyDescent="0.25">
      <c r="AB5355"/>
      <c r="AC5355"/>
      <c r="AD5355"/>
      <c r="AE5355"/>
    </row>
    <row r="5356" spans="28:31" x14ac:dyDescent="0.25">
      <c r="AB5356"/>
      <c r="AC5356"/>
      <c r="AD5356"/>
      <c r="AE5356"/>
    </row>
    <row r="5357" spans="28:31" x14ac:dyDescent="0.25">
      <c r="AB5357"/>
      <c r="AC5357"/>
      <c r="AD5357"/>
      <c r="AE5357"/>
    </row>
    <row r="5358" spans="28:31" x14ac:dyDescent="0.25">
      <c r="AB5358"/>
      <c r="AC5358"/>
      <c r="AD5358"/>
      <c r="AE5358"/>
    </row>
    <row r="5359" spans="28:31" x14ac:dyDescent="0.25">
      <c r="AB5359"/>
      <c r="AC5359"/>
      <c r="AD5359"/>
      <c r="AE5359"/>
    </row>
    <row r="5360" spans="28:31" x14ac:dyDescent="0.25">
      <c r="AB5360"/>
      <c r="AC5360"/>
      <c r="AD5360"/>
      <c r="AE5360"/>
    </row>
    <row r="5361" spans="28:31" x14ac:dyDescent="0.25">
      <c r="AB5361"/>
      <c r="AC5361"/>
      <c r="AD5361"/>
      <c r="AE5361"/>
    </row>
    <row r="5362" spans="28:31" x14ac:dyDescent="0.25">
      <c r="AB5362"/>
      <c r="AC5362"/>
      <c r="AD5362"/>
      <c r="AE5362"/>
    </row>
    <row r="5363" spans="28:31" x14ac:dyDescent="0.25">
      <c r="AB5363"/>
      <c r="AC5363"/>
      <c r="AD5363"/>
      <c r="AE5363"/>
    </row>
    <row r="5364" spans="28:31" x14ac:dyDescent="0.25">
      <c r="AB5364"/>
      <c r="AC5364"/>
      <c r="AD5364"/>
      <c r="AE5364"/>
    </row>
    <row r="5365" spans="28:31" x14ac:dyDescent="0.25">
      <c r="AB5365"/>
      <c r="AC5365"/>
      <c r="AD5365"/>
      <c r="AE5365"/>
    </row>
    <row r="5366" spans="28:31" x14ac:dyDescent="0.25">
      <c r="AB5366"/>
      <c r="AC5366"/>
      <c r="AD5366"/>
      <c r="AE5366"/>
    </row>
    <row r="5367" spans="28:31" x14ac:dyDescent="0.25">
      <c r="AB5367"/>
      <c r="AC5367"/>
      <c r="AD5367"/>
      <c r="AE5367"/>
    </row>
    <row r="5368" spans="28:31" x14ac:dyDescent="0.25">
      <c r="AB5368"/>
      <c r="AC5368"/>
      <c r="AD5368"/>
      <c r="AE5368"/>
    </row>
    <row r="5369" spans="28:31" x14ac:dyDescent="0.25">
      <c r="AB5369"/>
      <c r="AC5369"/>
      <c r="AD5369"/>
      <c r="AE5369"/>
    </row>
    <row r="5370" spans="28:31" x14ac:dyDescent="0.25">
      <c r="AB5370"/>
      <c r="AC5370"/>
      <c r="AD5370"/>
      <c r="AE5370"/>
    </row>
    <row r="5371" spans="28:31" x14ac:dyDescent="0.25">
      <c r="AB5371"/>
      <c r="AC5371"/>
      <c r="AD5371"/>
      <c r="AE5371"/>
    </row>
    <row r="5372" spans="28:31" x14ac:dyDescent="0.25">
      <c r="AB5372"/>
      <c r="AC5372"/>
      <c r="AD5372"/>
      <c r="AE5372"/>
    </row>
    <row r="5373" spans="28:31" x14ac:dyDescent="0.25">
      <c r="AB5373"/>
      <c r="AC5373"/>
      <c r="AD5373"/>
      <c r="AE5373"/>
    </row>
    <row r="5374" spans="28:31" x14ac:dyDescent="0.25">
      <c r="AB5374"/>
      <c r="AC5374"/>
      <c r="AD5374"/>
      <c r="AE5374"/>
    </row>
    <row r="5375" spans="28:31" x14ac:dyDescent="0.25">
      <c r="AB5375"/>
      <c r="AC5375"/>
      <c r="AD5375"/>
      <c r="AE5375"/>
    </row>
    <row r="5376" spans="28:31" x14ac:dyDescent="0.25">
      <c r="AB5376"/>
      <c r="AC5376"/>
      <c r="AD5376"/>
      <c r="AE5376"/>
    </row>
    <row r="5377" spans="28:31" x14ac:dyDescent="0.25">
      <c r="AB5377"/>
      <c r="AC5377"/>
      <c r="AD5377"/>
      <c r="AE5377"/>
    </row>
    <row r="5378" spans="28:31" x14ac:dyDescent="0.25">
      <c r="AB5378"/>
      <c r="AC5378"/>
      <c r="AD5378"/>
      <c r="AE5378"/>
    </row>
    <row r="5379" spans="28:31" x14ac:dyDescent="0.25">
      <c r="AB5379"/>
      <c r="AC5379"/>
      <c r="AD5379"/>
      <c r="AE5379"/>
    </row>
    <row r="5380" spans="28:31" x14ac:dyDescent="0.25">
      <c r="AB5380"/>
      <c r="AC5380"/>
      <c r="AD5380"/>
      <c r="AE5380"/>
    </row>
    <row r="5381" spans="28:31" x14ac:dyDescent="0.25">
      <c r="AB5381"/>
      <c r="AC5381"/>
      <c r="AD5381"/>
      <c r="AE5381"/>
    </row>
    <row r="5382" spans="28:31" x14ac:dyDescent="0.25">
      <c r="AB5382"/>
      <c r="AC5382"/>
      <c r="AD5382"/>
      <c r="AE5382"/>
    </row>
    <row r="5383" spans="28:31" x14ac:dyDescent="0.25">
      <c r="AB5383"/>
      <c r="AC5383"/>
      <c r="AD5383"/>
      <c r="AE5383"/>
    </row>
    <row r="5384" spans="28:31" x14ac:dyDescent="0.25">
      <c r="AB5384"/>
      <c r="AC5384"/>
      <c r="AD5384"/>
      <c r="AE5384"/>
    </row>
    <row r="5385" spans="28:31" x14ac:dyDescent="0.25">
      <c r="AB5385"/>
      <c r="AC5385"/>
      <c r="AD5385"/>
      <c r="AE5385"/>
    </row>
    <row r="5386" spans="28:31" x14ac:dyDescent="0.25">
      <c r="AB5386"/>
      <c r="AC5386"/>
      <c r="AD5386"/>
      <c r="AE5386"/>
    </row>
    <row r="5387" spans="28:31" x14ac:dyDescent="0.25">
      <c r="AB5387"/>
      <c r="AC5387"/>
      <c r="AD5387"/>
      <c r="AE5387"/>
    </row>
    <row r="5388" spans="28:31" x14ac:dyDescent="0.25">
      <c r="AB5388"/>
      <c r="AC5388"/>
      <c r="AD5388"/>
      <c r="AE5388"/>
    </row>
    <row r="5389" spans="28:31" x14ac:dyDescent="0.25">
      <c r="AB5389"/>
      <c r="AC5389"/>
      <c r="AD5389"/>
      <c r="AE5389"/>
    </row>
    <row r="5390" spans="28:31" x14ac:dyDescent="0.25">
      <c r="AB5390"/>
      <c r="AC5390"/>
      <c r="AD5390"/>
      <c r="AE5390"/>
    </row>
    <row r="5391" spans="28:31" x14ac:dyDescent="0.25">
      <c r="AB5391"/>
      <c r="AC5391"/>
      <c r="AD5391"/>
      <c r="AE5391"/>
    </row>
    <row r="5392" spans="28:31" x14ac:dyDescent="0.25">
      <c r="AB5392"/>
      <c r="AC5392"/>
      <c r="AD5392"/>
      <c r="AE5392"/>
    </row>
    <row r="5393" spans="28:31" x14ac:dyDescent="0.25">
      <c r="AB5393"/>
      <c r="AC5393"/>
      <c r="AD5393"/>
      <c r="AE5393"/>
    </row>
    <row r="5394" spans="28:31" x14ac:dyDescent="0.25">
      <c r="AB5394"/>
      <c r="AC5394"/>
      <c r="AD5394"/>
      <c r="AE5394"/>
    </row>
    <row r="5395" spans="28:31" x14ac:dyDescent="0.25">
      <c r="AB5395"/>
      <c r="AC5395"/>
      <c r="AD5395"/>
      <c r="AE5395"/>
    </row>
    <row r="5396" spans="28:31" x14ac:dyDescent="0.25">
      <c r="AB5396"/>
      <c r="AC5396"/>
      <c r="AD5396"/>
      <c r="AE5396"/>
    </row>
    <row r="5397" spans="28:31" x14ac:dyDescent="0.25">
      <c r="AB5397"/>
      <c r="AC5397"/>
      <c r="AD5397"/>
      <c r="AE5397"/>
    </row>
    <row r="5398" spans="28:31" x14ac:dyDescent="0.25">
      <c r="AB5398"/>
      <c r="AC5398"/>
      <c r="AD5398"/>
      <c r="AE5398"/>
    </row>
    <row r="5399" spans="28:31" x14ac:dyDescent="0.25">
      <c r="AB5399"/>
      <c r="AC5399"/>
      <c r="AD5399"/>
      <c r="AE5399"/>
    </row>
    <row r="5400" spans="28:31" x14ac:dyDescent="0.25">
      <c r="AB5400"/>
      <c r="AC5400"/>
      <c r="AD5400"/>
      <c r="AE5400"/>
    </row>
    <row r="5401" spans="28:31" x14ac:dyDescent="0.25">
      <c r="AB5401"/>
      <c r="AC5401"/>
      <c r="AD5401"/>
      <c r="AE5401"/>
    </row>
    <row r="5402" spans="28:31" x14ac:dyDescent="0.25">
      <c r="AB5402"/>
      <c r="AC5402"/>
      <c r="AD5402"/>
      <c r="AE5402"/>
    </row>
    <row r="5403" spans="28:31" x14ac:dyDescent="0.25">
      <c r="AB5403"/>
      <c r="AC5403"/>
      <c r="AD5403"/>
      <c r="AE5403"/>
    </row>
    <row r="5404" spans="28:31" x14ac:dyDescent="0.25">
      <c r="AB5404"/>
      <c r="AC5404"/>
      <c r="AD5404"/>
      <c r="AE5404"/>
    </row>
    <row r="5405" spans="28:31" x14ac:dyDescent="0.25">
      <c r="AB5405"/>
      <c r="AC5405"/>
      <c r="AD5405"/>
      <c r="AE5405"/>
    </row>
    <row r="5406" spans="28:31" x14ac:dyDescent="0.25">
      <c r="AB5406"/>
      <c r="AC5406"/>
      <c r="AD5406"/>
      <c r="AE5406"/>
    </row>
    <row r="5407" spans="28:31" x14ac:dyDescent="0.25">
      <c r="AB5407"/>
      <c r="AC5407"/>
      <c r="AD5407"/>
      <c r="AE5407"/>
    </row>
    <row r="5408" spans="28:31" x14ac:dyDescent="0.25">
      <c r="AB5408"/>
      <c r="AC5408"/>
      <c r="AD5408"/>
      <c r="AE5408"/>
    </row>
    <row r="5409" spans="28:31" x14ac:dyDescent="0.25">
      <c r="AB5409"/>
      <c r="AC5409"/>
      <c r="AD5409"/>
      <c r="AE5409"/>
    </row>
    <row r="5410" spans="28:31" x14ac:dyDescent="0.25">
      <c r="AB5410"/>
      <c r="AC5410"/>
      <c r="AD5410"/>
      <c r="AE5410"/>
    </row>
    <row r="5411" spans="28:31" x14ac:dyDescent="0.25">
      <c r="AB5411"/>
      <c r="AC5411"/>
      <c r="AD5411"/>
      <c r="AE5411"/>
    </row>
    <row r="5412" spans="28:31" x14ac:dyDescent="0.25">
      <c r="AB5412"/>
      <c r="AC5412"/>
      <c r="AD5412"/>
      <c r="AE5412"/>
    </row>
    <row r="5413" spans="28:31" x14ac:dyDescent="0.25">
      <c r="AB5413"/>
      <c r="AC5413"/>
      <c r="AD5413"/>
      <c r="AE5413"/>
    </row>
    <row r="5414" spans="28:31" x14ac:dyDescent="0.25">
      <c r="AB5414"/>
      <c r="AC5414"/>
      <c r="AD5414"/>
      <c r="AE5414"/>
    </row>
    <row r="5415" spans="28:31" x14ac:dyDescent="0.25">
      <c r="AB5415"/>
      <c r="AC5415"/>
      <c r="AD5415"/>
      <c r="AE5415"/>
    </row>
    <row r="5416" spans="28:31" x14ac:dyDescent="0.25">
      <c r="AB5416"/>
      <c r="AC5416"/>
      <c r="AD5416"/>
      <c r="AE5416"/>
    </row>
    <row r="5417" spans="28:31" x14ac:dyDescent="0.25">
      <c r="AB5417"/>
      <c r="AC5417"/>
      <c r="AD5417"/>
      <c r="AE5417"/>
    </row>
    <row r="5418" spans="28:31" x14ac:dyDescent="0.25">
      <c r="AB5418"/>
      <c r="AC5418"/>
      <c r="AD5418"/>
      <c r="AE5418"/>
    </row>
    <row r="5419" spans="28:31" x14ac:dyDescent="0.25">
      <c r="AB5419"/>
      <c r="AC5419"/>
      <c r="AD5419"/>
      <c r="AE5419"/>
    </row>
    <row r="5420" spans="28:31" x14ac:dyDescent="0.25">
      <c r="AB5420"/>
      <c r="AC5420"/>
      <c r="AD5420"/>
      <c r="AE5420"/>
    </row>
    <row r="5421" spans="28:31" x14ac:dyDescent="0.25">
      <c r="AB5421"/>
      <c r="AC5421"/>
      <c r="AD5421"/>
      <c r="AE5421"/>
    </row>
    <row r="5422" spans="28:31" x14ac:dyDescent="0.25">
      <c r="AB5422"/>
      <c r="AC5422"/>
      <c r="AD5422"/>
      <c r="AE5422"/>
    </row>
    <row r="5423" spans="28:31" x14ac:dyDescent="0.25">
      <c r="AB5423"/>
      <c r="AC5423"/>
      <c r="AD5423"/>
      <c r="AE5423"/>
    </row>
    <row r="5424" spans="28:31" x14ac:dyDescent="0.25">
      <c r="AB5424"/>
      <c r="AC5424"/>
      <c r="AD5424"/>
      <c r="AE5424"/>
    </row>
    <row r="5425" spans="28:31" x14ac:dyDescent="0.25">
      <c r="AB5425"/>
      <c r="AC5425"/>
      <c r="AD5425"/>
      <c r="AE5425"/>
    </row>
    <row r="5426" spans="28:31" x14ac:dyDescent="0.25">
      <c r="AB5426"/>
      <c r="AC5426"/>
      <c r="AD5426"/>
      <c r="AE5426"/>
    </row>
    <row r="5427" spans="28:31" x14ac:dyDescent="0.25">
      <c r="AB5427"/>
      <c r="AC5427"/>
      <c r="AD5427"/>
      <c r="AE5427"/>
    </row>
    <row r="5428" spans="28:31" x14ac:dyDescent="0.25">
      <c r="AB5428"/>
      <c r="AC5428"/>
      <c r="AD5428"/>
      <c r="AE5428"/>
    </row>
    <row r="5429" spans="28:31" x14ac:dyDescent="0.25">
      <c r="AB5429"/>
      <c r="AC5429"/>
      <c r="AD5429"/>
      <c r="AE5429"/>
    </row>
    <row r="5430" spans="28:31" x14ac:dyDescent="0.25">
      <c r="AB5430"/>
      <c r="AC5430"/>
      <c r="AD5430"/>
      <c r="AE5430"/>
    </row>
    <row r="5431" spans="28:31" x14ac:dyDescent="0.25">
      <c r="AB5431"/>
      <c r="AC5431"/>
      <c r="AD5431"/>
      <c r="AE5431"/>
    </row>
    <row r="5432" spans="28:31" x14ac:dyDescent="0.25">
      <c r="AB5432"/>
      <c r="AC5432"/>
      <c r="AD5432"/>
      <c r="AE5432"/>
    </row>
    <row r="5433" spans="28:31" x14ac:dyDescent="0.25">
      <c r="AB5433"/>
      <c r="AC5433"/>
      <c r="AD5433"/>
      <c r="AE5433"/>
    </row>
    <row r="5434" spans="28:31" x14ac:dyDescent="0.25">
      <c r="AB5434"/>
      <c r="AC5434"/>
      <c r="AD5434"/>
      <c r="AE5434"/>
    </row>
    <row r="5435" spans="28:31" x14ac:dyDescent="0.25">
      <c r="AB5435"/>
      <c r="AC5435"/>
      <c r="AD5435"/>
      <c r="AE5435"/>
    </row>
    <row r="5436" spans="28:31" x14ac:dyDescent="0.25">
      <c r="AB5436"/>
      <c r="AC5436"/>
      <c r="AD5436"/>
      <c r="AE5436"/>
    </row>
    <row r="5437" spans="28:31" x14ac:dyDescent="0.25">
      <c r="AB5437"/>
      <c r="AC5437"/>
      <c r="AD5437"/>
      <c r="AE5437"/>
    </row>
    <row r="5438" spans="28:31" x14ac:dyDescent="0.25">
      <c r="AB5438"/>
      <c r="AC5438"/>
      <c r="AD5438"/>
      <c r="AE5438"/>
    </row>
    <row r="5439" spans="28:31" x14ac:dyDescent="0.25">
      <c r="AB5439"/>
      <c r="AC5439"/>
      <c r="AD5439"/>
      <c r="AE5439"/>
    </row>
    <row r="5440" spans="28:31" x14ac:dyDescent="0.25">
      <c r="AB5440"/>
      <c r="AC5440"/>
      <c r="AD5440"/>
      <c r="AE5440"/>
    </row>
    <row r="5441" spans="28:31" x14ac:dyDescent="0.25">
      <c r="AB5441"/>
      <c r="AC5441"/>
      <c r="AD5441"/>
      <c r="AE5441"/>
    </row>
    <row r="5442" spans="28:31" x14ac:dyDescent="0.25">
      <c r="AB5442"/>
      <c r="AC5442"/>
      <c r="AD5442"/>
      <c r="AE5442"/>
    </row>
    <row r="5443" spans="28:31" x14ac:dyDescent="0.25">
      <c r="AB5443"/>
      <c r="AC5443"/>
      <c r="AD5443"/>
      <c r="AE5443"/>
    </row>
    <row r="5444" spans="28:31" x14ac:dyDescent="0.25">
      <c r="AB5444"/>
      <c r="AC5444"/>
      <c r="AD5444"/>
      <c r="AE5444"/>
    </row>
    <row r="5445" spans="28:31" x14ac:dyDescent="0.25">
      <c r="AB5445"/>
      <c r="AC5445"/>
      <c r="AD5445"/>
      <c r="AE5445"/>
    </row>
    <row r="5446" spans="28:31" x14ac:dyDescent="0.25">
      <c r="AB5446"/>
      <c r="AC5446"/>
      <c r="AD5446"/>
      <c r="AE5446"/>
    </row>
    <row r="5447" spans="28:31" x14ac:dyDescent="0.25">
      <c r="AB5447"/>
      <c r="AC5447"/>
      <c r="AD5447"/>
      <c r="AE5447"/>
    </row>
    <row r="5448" spans="28:31" x14ac:dyDescent="0.25">
      <c r="AB5448"/>
      <c r="AC5448"/>
      <c r="AD5448"/>
      <c r="AE5448"/>
    </row>
    <row r="5449" spans="28:31" x14ac:dyDescent="0.25">
      <c r="AB5449"/>
      <c r="AC5449"/>
      <c r="AD5449"/>
      <c r="AE5449"/>
    </row>
    <row r="5450" spans="28:31" x14ac:dyDescent="0.25">
      <c r="AB5450"/>
      <c r="AC5450"/>
      <c r="AD5450"/>
      <c r="AE5450"/>
    </row>
    <row r="5451" spans="28:31" x14ac:dyDescent="0.25">
      <c r="AB5451"/>
      <c r="AC5451"/>
      <c r="AD5451"/>
      <c r="AE5451"/>
    </row>
    <row r="5452" spans="28:31" x14ac:dyDescent="0.25">
      <c r="AB5452"/>
      <c r="AC5452"/>
      <c r="AD5452"/>
      <c r="AE5452"/>
    </row>
    <row r="5453" spans="28:31" x14ac:dyDescent="0.25">
      <c r="AB5453"/>
      <c r="AC5453"/>
      <c r="AD5453"/>
      <c r="AE5453"/>
    </row>
    <row r="5454" spans="28:31" x14ac:dyDescent="0.25">
      <c r="AB5454"/>
      <c r="AC5454"/>
      <c r="AD5454"/>
      <c r="AE5454"/>
    </row>
    <row r="5455" spans="28:31" x14ac:dyDescent="0.25">
      <c r="AB5455"/>
      <c r="AC5455"/>
      <c r="AD5455"/>
      <c r="AE5455"/>
    </row>
    <row r="5456" spans="28:31" x14ac:dyDescent="0.25">
      <c r="AB5456"/>
      <c r="AC5456"/>
      <c r="AD5456"/>
      <c r="AE5456"/>
    </row>
    <row r="5457" spans="28:31" x14ac:dyDescent="0.25">
      <c r="AB5457"/>
      <c r="AC5457"/>
      <c r="AD5457"/>
      <c r="AE5457"/>
    </row>
    <row r="5458" spans="28:31" x14ac:dyDescent="0.25">
      <c r="AB5458"/>
      <c r="AC5458"/>
      <c r="AD5458"/>
      <c r="AE5458"/>
    </row>
    <row r="5459" spans="28:31" x14ac:dyDescent="0.25">
      <c r="AB5459"/>
      <c r="AC5459"/>
      <c r="AD5459"/>
      <c r="AE5459"/>
    </row>
    <row r="5460" spans="28:31" x14ac:dyDescent="0.25">
      <c r="AB5460"/>
      <c r="AC5460"/>
      <c r="AD5460"/>
      <c r="AE5460"/>
    </row>
    <row r="5461" spans="28:31" x14ac:dyDescent="0.25">
      <c r="AB5461"/>
      <c r="AC5461"/>
      <c r="AD5461"/>
      <c r="AE5461"/>
    </row>
    <row r="5462" spans="28:31" x14ac:dyDescent="0.25">
      <c r="AB5462"/>
      <c r="AC5462"/>
      <c r="AD5462"/>
      <c r="AE5462"/>
    </row>
    <row r="5463" spans="28:31" x14ac:dyDescent="0.25">
      <c r="AB5463"/>
      <c r="AC5463"/>
      <c r="AD5463"/>
      <c r="AE5463"/>
    </row>
    <row r="5464" spans="28:31" x14ac:dyDescent="0.25">
      <c r="AB5464"/>
      <c r="AC5464"/>
      <c r="AD5464"/>
      <c r="AE5464"/>
    </row>
    <row r="5465" spans="28:31" x14ac:dyDescent="0.25">
      <c r="AB5465"/>
      <c r="AC5465"/>
      <c r="AD5465"/>
      <c r="AE5465"/>
    </row>
    <row r="5466" spans="28:31" x14ac:dyDescent="0.25">
      <c r="AB5466"/>
      <c r="AC5466"/>
      <c r="AD5466"/>
      <c r="AE5466"/>
    </row>
    <row r="5467" spans="28:31" x14ac:dyDescent="0.25">
      <c r="AB5467"/>
      <c r="AC5467"/>
      <c r="AD5467"/>
      <c r="AE5467"/>
    </row>
    <row r="5468" spans="28:31" x14ac:dyDescent="0.25">
      <c r="AB5468"/>
      <c r="AC5468"/>
      <c r="AD5468"/>
      <c r="AE5468"/>
    </row>
    <row r="5469" spans="28:31" x14ac:dyDescent="0.25">
      <c r="AB5469"/>
      <c r="AC5469"/>
      <c r="AD5469"/>
      <c r="AE5469"/>
    </row>
    <row r="5470" spans="28:31" x14ac:dyDescent="0.25">
      <c r="AB5470"/>
      <c r="AC5470"/>
      <c r="AD5470"/>
      <c r="AE5470"/>
    </row>
    <row r="5471" spans="28:31" x14ac:dyDescent="0.25">
      <c r="AB5471"/>
      <c r="AC5471"/>
      <c r="AD5471"/>
      <c r="AE5471"/>
    </row>
    <row r="5472" spans="28:31" x14ac:dyDescent="0.25">
      <c r="AB5472"/>
      <c r="AC5472"/>
      <c r="AD5472"/>
      <c r="AE5472"/>
    </row>
    <row r="5473" spans="28:31" x14ac:dyDescent="0.25">
      <c r="AB5473"/>
      <c r="AC5473"/>
      <c r="AD5473"/>
      <c r="AE5473"/>
    </row>
    <row r="5474" spans="28:31" x14ac:dyDescent="0.25">
      <c r="AB5474"/>
      <c r="AC5474"/>
      <c r="AD5474"/>
      <c r="AE5474"/>
    </row>
    <row r="5475" spans="28:31" x14ac:dyDescent="0.25">
      <c r="AB5475"/>
      <c r="AC5475"/>
      <c r="AD5475"/>
      <c r="AE5475"/>
    </row>
    <row r="5476" spans="28:31" x14ac:dyDescent="0.25">
      <c r="AB5476"/>
      <c r="AC5476"/>
      <c r="AD5476"/>
      <c r="AE5476"/>
    </row>
    <row r="5477" spans="28:31" x14ac:dyDescent="0.25">
      <c r="AB5477"/>
      <c r="AC5477"/>
      <c r="AD5477"/>
      <c r="AE5477"/>
    </row>
    <row r="5478" spans="28:31" x14ac:dyDescent="0.25">
      <c r="AB5478"/>
      <c r="AC5478"/>
      <c r="AD5478"/>
      <c r="AE5478"/>
    </row>
    <row r="5479" spans="28:31" x14ac:dyDescent="0.25">
      <c r="AB5479"/>
      <c r="AC5479"/>
      <c r="AD5479"/>
      <c r="AE5479"/>
    </row>
    <row r="5480" spans="28:31" x14ac:dyDescent="0.25">
      <c r="AB5480"/>
      <c r="AC5480"/>
      <c r="AD5480"/>
      <c r="AE5480"/>
    </row>
    <row r="5481" spans="28:31" x14ac:dyDescent="0.25">
      <c r="AB5481"/>
      <c r="AC5481"/>
      <c r="AD5481"/>
      <c r="AE5481"/>
    </row>
    <row r="5482" spans="28:31" x14ac:dyDescent="0.25">
      <c r="AB5482"/>
      <c r="AC5482"/>
      <c r="AD5482"/>
      <c r="AE5482"/>
    </row>
    <row r="5483" spans="28:31" x14ac:dyDescent="0.25">
      <c r="AB5483"/>
      <c r="AC5483"/>
      <c r="AD5483"/>
      <c r="AE5483"/>
    </row>
    <row r="5484" spans="28:31" x14ac:dyDescent="0.25">
      <c r="AB5484"/>
      <c r="AC5484"/>
      <c r="AD5484"/>
      <c r="AE5484"/>
    </row>
    <row r="5485" spans="28:31" x14ac:dyDescent="0.25">
      <c r="AB5485"/>
      <c r="AC5485"/>
      <c r="AD5485"/>
      <c r="AE5485"/>
    </row>
    <row r="5486" spans="28:31" x14ac:dyDescent="0.25">
      <c r="AB5486"/>
      <c r="AC5486"/>
      <c r="AD5486"/>
      <c r="AE5486"/>
    </row>
    <row r="5487" spans="28:31" x14ac:dyDescent="0.25">
      <c r="AB5487"/>
      <c r="AC5487"/>
      <c r="AD5487"/>
      <c r="AE5487"/>
    </row>
    <row r="5488" spans="28:31" x14ac:dyDescent="0.25">
      <c r="AB5488"/>
      <c r="AC5488"/>
      <c r="AD5488"/>
      <c r="AE5488"/>
    </row>
    <row r="5489" spans="28:31" x14ac:dyDescent="0.25">
      <c r="AB5489"/>
      <c r="AC5489"/>
      <c r="AD5489"/>
      <c r="AE5489"/>
    </row>
    <row r="5490" spans="28:31" x14ac:dyDescent="0.25">
      <c r="AB5490"/>
      <c r="AC5490"/>
      <c r="AD5490"/>
      <c r="AE5490"/>
    </row>
    <row r="5491" spans="28:31" x14ac:dyDescent="0.25">
      <c r="AB5491"/>
      <c r="AC5491"/>
      <c r="AD5491"/>
      <c r="AE5491"/>
    </row>
    <row r="5492" spans="28:31" x14ac:dyDescent="0.25">
      <c r="AB5492"/>
      <c r="AC5492"/>
      <c r="AD5492"/>
      <c r="AE5492"/>
    </row>
    <row r="5493" spans="28:31" x14ac:dyDescent="0.25">
      <c r="AB5493"/>
      <c r="AC5493"/>
      <c r="AD5493"/>
      <c r="AE5493"/>
    </row>
    <row r="5494" spans="28:31" x14ac:dyDescent="0.25">
      <c r="AB5494"/>
      <c r="AC5494"/>
      <c r="AD5494"/>
      <c r="AE5494"/>
    </row>
    <row r="5495" spans="28:31" x14ac:dyDescent="0.25">
      <c r="AB5495"/>
      <c r="AC5495"/>
      <c r="AD5495"/>
      <c r="AE5495"/>
    </row>
    <row r="5496" spans="28:31" x14ac:dyDescent="0.25">
      <c r="AB5496"/>
      <c r="AC5496"/>
      <c r="AD5496"/>
      <c r="AE5496"/>
    </row>
    <row r="5497" spans="28:31" x14ac:dyDescent="0.25">
      <c r="AB5497"/>
      <c r="AC5497"/>
      <c r="AD5497"/>
      <c r="AE5497"/>
    </row>
    <row r="5498" spans="28:31" x14ac:dyDescent="0.25">
      <c r="AB5498"/>
      <c r="AC5498"/>
      <c r="AD5498"/>
      <c r="AE5498"/>
    </row>
    <row r="5499" spans="28:31" x14ac:dyDescent="0.25">
      <c r="AB5499"/>
      <c r="AC5499"/>
      <c r="AD5499"/>
      <c r="AE5499"/>
    </row>
    <row r="5500" spans="28:31" x14ac:dyDescent="0.25">
      <c r="AB5500"/>
      <c r="AC5500"/>
      <c r="AD5500"/>
      <c r="AE5500"/>
    </row>
    <row r="5501" spans="28:31" x14ac:dyDescent="0.25">
      <c r="AB5501"/>
      <c r="AC5501"/>
      <c r="AD5501"/>
      <c r="AE5501"/>
    </row>
    <row r="5502" spans="28:31" x14ac:dyDescent="0.25">
      <c r="AB5502"/>
      <c r="AC5502"/>
      <c r="AD5502"/>
      <c r="AE5502"/>
    </row>
    <row r="5503" spans="28:31" x14ac:dyDescent="0.25">
      <c r="AB5503"/>
      <c r="AC5503"/>
      <c r="AD5503"/>
      <c r="AE5503"/>
    </row>
    <row r="5504" spans="28:31" x14ac:dyDescent="0.25">
      <c r="AB5504"/>
      <c r="AC5504"/>
      <c r="AD5504"/>
      <c r="AE5504"/>
    </row>
    <row r="5505" spans="28:31" x14ac:dyDescent="0.25">
      <c r="AB5505"/>
      <c r="AC5505"/>
      <c r="AD5505"/>
      <c r="AE5505"/>
    </row>
    <row r="5506" spans="28:31" x14ac:dyDescent="0.25">
      <c r="AB5506"/>
      <c r="AC5506"/>
      <c r="AD5506"/>
      <c r="AE5506"/>
    </row>
    <row r="5507" spans="28:31" x14ac:dyDescent="0.25">
      <c r="AB5507"/>
      <c r="AC5507"/>
      <c r="AD5507"/>
      <c r="AE5507"/>
    </row>
    <row r="5508" spans="28:31" x14ac:dyDescent="0.25">
      <c r="AB5508"/>
      <c r="AC5508"/>
      <c r="AD5508"/>
      <c r="AE5508"/>
    </row>
    <row r="5509" spans="28:31" x14ac:dyDescent="0.25">
      <c r="AB5509"/>
      <c r="AC5509"/>
      <c r="AD5509"/>
      <c r="AE5509"/>
    </row>
    <row r="5510" spans="28:31" x14ac:dyDescent="0.25">
      <c r="AB5510"/>
      <c r="AC5510"/>
      <c r="AD5510"/>
      <c r="AE5510"/>
    </row>
    <row r="5511" spans="28:31" x14ac:dyDescent="0.25">
      <c r="AB5511"/>
      <c r="AC5511"/>
      <c r="AD5511"/>
      <c r="AE5511"/>
    </row>
    <row r="5512" spans="28:31" x14ac:dyDescent="0.25">
      <c r="AB5512"/>
      <c r="AC5512"/>
      <c r="AD5512"/>
      <c r="AE5512"/>
    </row>
    <row r="5513" spans="28:31" x14ac:dyDescent="0.25">
      <c r="AB5513"/>
      <c r="AC5513"/>
      <c r="AD5513"/>
      <c r="AE5513"/>
    </row>
    <row r="5514" spans="28:31" x14ac:dyDescent="0.25">
      <c r="AB5514"/>
      <c r="AC5514"/>
      <c r="AD5514"/>
      <c r="AE5514"/>
    </row>
    <row r="5515" spans="28:31" x14ac:dyDescent="0.25">
      <c r="AB5515"/>
      <c r="AC5515"/>
      <c r="AD5515"/>
      <c r="AE5515"/>
    </row>
    <row r="5516" spans="28:31" x14ac:dyDescent="0.25">
      <c r="AB5516"/>
      <c r="AC5516"/>
      <c r="AD5516"/>
      <c r="AE5516"/>
    </row>
    <row r="5517" spans="28:31" x14ac:dyDescent="0.25">
      <c r="AB5517"/>
      <c r="AC5517"/>
      <c r="AD5517"/>
      <c r="AE5517"/>
    </row>
    <row r="5518" spans="28:31" x14ac:dyDescent="0.25">
      <c r="AB5518"/>
      <c r="AC5518"/>
      <c r="AD5518"/>
      <c r="AE5518"/>
    </row>
    <row r="5519" spans="28:31" x14ac:dyDescent="0.25">
      <c r="AB5519"/>
      <c r="AC5519"/>
      <c r="AD5519"/>
      <c r="AE5519"/>
    </row>
    <row r="5520" spans="28:31" x14ac:dyDescent="0.25">
      <c r="AB5520"/>
      <c r="AC5520"/>
      <c r="AD5520"/>
      <c r="AE5520"/>
    </row>
    <row r="5521" spans="28:31" x14ac:dyDescent="0.25">
      <c r="AB5521"/>
      <c r="AC5521"/>
      <c r="AD5521"/>
      <c r="AE5521"/>
    </row>
    <row r="5522" spans="28:31" x14ac:dyDescent="0.25">
      <c r="AB5522"/>
      <c r="AC5522"/>
      <c r="AD5522"/>
      <c r="AE5522"/>
    </row>
    <row r="5523" spans="28:31" x14ac:dyDescent="0.25">
      <c r="AB5523"/>
      <c r="AC5523"/>
      <c r="AD5523"/>
      <c r="AE5523"/>
    </row>
    <row r="5524" spans="28:31" x14ac:dyDescent="0.25">
      <c r="AB5524"/>
      <c r="AC5524"/>
      <c r="AD5524"/>
      <c r="AE5524"/>
    </row>
    <row r="5525" spans="28:31" x14ac:dyDescent="0.25">
      <c r="AB5525"/>
      <c r="AC5525"/>
      <c r="AD5525"/>
      <c r="AE5525"/>
    </row>
    <row r="5526" spans="28:31" x14ac:dyDescent="0.25">
      <c r="AB5526"/>
      <c r="AC5526"/>
      <c r="AD5526"/>
      <c r="AE5526"/>
    </row>
    <row r="5527" spans="28:31" x14ac:dyDescent="0.25">
      <c r="AB5527"/>
      <c r="AC5527"/>
      <c r="AD5527"/>
      <c r="AE5527"/>
    </row>
    <row r="5528" spans="28:31" x14ac:dyDescent="0.25">
      <c r="AB5528"/>
      <c r="AC5528"/>
      <c r="AD5528"/>
      <c r="AE5528"/>
    </row>
    <row r="5529" spans="28:31" x14ac:dyDescent="0.25">
      <c r="AB5529"/>
      <c r="AC5529"/>
      <c r="AD5529"/>
      <c r="AE5529"/>
    </row>
    <row r="5530" spans="28:31" x14ac:dyDescent="0.25">
      <c r="AB5530"/>
      <c r="AC5530"/>
      <c r="AD5530"/>
      <c r="AE5530"/>
    </row>
    <row r="5531" spans="28:31" x14ac:dyDescent="0.25">
      <c r="AB5531"/>
      <c r="AC5531"/>
      <c r="AD5531"/>
      <c r="AE5531"/>
    </row>
    <row r="5532" spans="28:31" x14ac:dyDescent="0.25">
      <c r="AB5532"/>
      <c r="AC5532"/>
      <c r="AD5532"/>
      <c r="AE5532"/>
    </row>
    <row r="5533" spans="28:31" x14ac:dyDescent="0.25">
      <c r="AB5533"/>
      <c r="AC5533"/>
      <c r="AD5533"/>
      <c r="AE5533"/>
    </row>
    <row r="5534" spans="28:31" x14ac:dyDescent="0.25">
      <c r="AB5534"/>
      <c r="AC5534"/>
      <c r="AD5534"/>
      <c r="AE5534"/>
    </row>
    <row r="5535" spans="28:31" x14ac:dyDescent="0.25">
      <c r="AB5535"/>
      <c r="AC5535"/>
      <c r="AD5535"/>
      <c r="AE5535"/>
    </row>
    <row r="5536" spans="28:31" x14ac:dyDescent="0.25">
      <c r="AB5536"/>
      <c r="AC5536"/>
      <c r="AD5536"/>
      <c r="AE5536"/>
    </row>
    <row r="5537" spans="28:31" x14ac:dyDescent="0.25">
      <c r="AB5537"/>
      <c r="AC5537"/>
      <c r="AD5537"/>
      <c r="AE5537"/>
    </row>
    <row r="5538" spans="28:31" x14ac:dyDescent="0.25">
      <c r="AB5538"/>
      <c r="AC5538"/>
      <c r="AD5538"/>
      <c r="AE5538"/>
    </row>
    <row r="5539" spans="28:31" x14ac:dyDescent="0.25">
      <c r="AB5539"/>
      <c r="AC5539"/>
      <c r="AD5539"/>
      <c r="AE5539"/>
    </row>
    <row r="5540" spans="28:31" x14ac:dyDescent="0.25">
      <c r="AB5540"/>
      <c r="AC5540"/>
      <c r="AD5540"/>
      <c r="AE5540"/>
    </row>
    <row r="5541" spans="28:31" x14ac:dyDescent="0.25">
      <c r="AB5541"/>
      <c r="AC5541"/>
      <c r="AD5541"/>
      <c r="AE5541"/>
    </row>
    <row r="5542" spans="28:31" x14ac:dyDescent="0.25">
      <c r="AB5542"/>
      <c r="AC5542"/>
      <c r="AD5542"/>
      <c r="AE5542"/>
    </row>
    <row r="5543" spans="28:31" x14ac:dyDescent="0.25">
      <c r="AB5543"/>
      <c r="AC5543"/>
      <c r="AD5543"/>
      <c r="AE5543"/>
    </row>
    <row r="5544" spans="28:31" x14ac:dyDescent="0.25">
      <c r="AB5544"/>
      <c r="AC5544"/>
      <c r="AD5544"/>
      <c r="AE5544"/>
    </row>
    <row r="5545" spans="28:31" x14ac:dyDescent="0.25">
      <c r="AB5545"/>
      <c r="AC5545"/>
      <c r="AD5545"/>
      <c r="AE5545"/>
    </row>
    <row r="5546" spans="28:31" x14ac:dyDescent="0.25">
      <c r="AB5546"/>
      <c r="AC5546"/>
      <c r="AD5546"/>
      <c r="AE5546"/>
    </row>
    <row r="5547" spans="28:31" x14ac:dyDescent="0.25">
      <c r="AB5547"/>
      <c r="AC5547"/>
      <c r="AD5547"/>
      <c r="AE5547"/>
    </row>
    <row r="5548" spans="28:31" x14ac:dyDescent="0.25">
      <c r="AB5548"/>
      <c r="AC5548"/>
      <c r="AD5548"/>
      <c r="AE5548"/>
    </row>
    <row r="5549" spans="28:31" x14ac:dyDescent="0.25">
      <c r="AB5549"/>
      <c r="AC5549"/>
      <c r="AD5549"/>
      <c r="AE5549"/>
    </row>
    <row r="5550" spans="28:31" x14ac:dyDescent="0.25">
      <c r="AB5550"/>
      <c r="AC5550"/>
      <c r="AD5550"/>
      <c r="AE5550"/>
    </row>
    <row r="5551" spans="28:31" x14ac:dyDescent="0.25">
      <c r="AB5551"/>
      <c r="AC5551"/>
      <c r="AD5551"/>
      <c r="AE5551"/>
    </row>
    <row r="5552" spans="28:31" x14ac:dyDescent="0.25">
      <c r="AB5552"/>
      <c r="AC5552"/>
      <c r="AD5552"/>
      <c r="AE5552"/>
    </row>
    <row r="5553" spans="28:31" x14ac:dyDescent="0.25">
      <c r="AB5553"/>
      <c r="AC5553"/>
      <c r="AD5553"/>
      <c r="AE5553"/>
    </row>
    <row r="5554" spans="28:31" x14ac:dyDescent="0.25">
      <c r="AB5554"/>
      <c r="AC5554"/>
      <c r="AD5554"/>
      <c r="AE5554"/>
    </row>
    <row r="5555" spans="28:31" x14ac:dyDescent="0.25">
      <c r="AB5555"/>
      <c r="AC5555"/>
      <c r="AD5555"/>
      <c r="AE5555"/>
    </row>
    <row r="5556" spans="28:31" x14ac:dyDescent="0.25">
      <c r="AB5556"/>
      <c r="AC5556"/>
      <c r="AD5556"/>
      <c r="AE5556"/>
    </row>
    <row r="5557" spans="28:31" x14ac:dyDescent="0.25">
      <c r="AB5557"/>
      <c r="AC5557"/>
      <c r="AD5557"/>
      <c r="AE5557"/>
    </row>
    <row r="5558" spans="28:31" x14ac:dyDescent="0.25">
      <c r="AB5558"/>
      <c r="AC5558"/>
      <c r="AD5558"/>
      <c r="AE5558"/>
    </row>
    <row r="5559" spans="28:31" x14ac:dyDescent="0.25">
      <c r="AB5559"/>
      <c r="AC5559"/>
      <c r="AD5559"/>
      <c r="AE5559"/>
    </row>
    <row r="5560" spans="28:31" x14ac:dyDescent="0.25">
      <c r="AB5560"/>
      <c r="AC5560"/>
      <c r="AD5560"/>
      <c r="AE5560"/>
    </row>
    <row r="5561" spans="28:31" x14ac:dyDescent="0.25">
      <c r="AB5561"/>
      <c r="AC5561"/>
      <c r="AD5561"/>
      <c r="AE5561"/>
    </row>
    <row r="5562" spans="28:31" x14ac:dyDescent="0.25">
      <c r="AB5562"/>
      <c r="AC5562"/>
      <c r="AD5562"/>
      <c r="AE5562"/>
    </row>
    <row r="5563" spans="28:31" x14ac:dyDescent="0.25">
      <c r="AB5563"/>
      <c r="AC5563"/>
      <c r="AD5563"/>
      <c r="AE5563"/>
    </row>
    <row r="5564" spans="28:31" x14ac:dyDescent="0.25">
      <c r="AB5564"/>
      <c r="AC5564"/>
      <c r="AD5564"/>
      <c r="AE5564"/>
    </row>
    <row r="5565" spans="28:31" x14ac:dyDescent="0.25">
      <c r="AB5565"/>
      <c r="AC5565"/>
      <c r="AD5565"/>
      <c r="AE5565"/>
    </row>
    <row r="5566" spans="28:31" x14ac:dyDescent="0.25">
      <c r="AB5566"/>
      <c r="AC5566"/>
      <c r="AD5566"/>
      <c r="AE5566"/>
    </row>
    <row r="5567" spans="28:31" x14ac:dyDescent="0.25">
      <c r="AB5567"/>
      <c r="AC5567"/>
      <c r="AD5567"/>
      <c r="AE5567"/>
    </row>
    <row r="5568" spans="28:31" x14ac:dyDescent="0.25">
      <c r="AB5568"/>
      <c r="AC5568"/>
      <c r="AD5568"/>
      <c r="AE5568"/>
    </row>
    <row r="5569" spans="28:31" x14ac:dyDescent="0.25">
      <c r="AB5569"/>
      <c r="AC5569"/>
      <c r="AD5569"/>
      <c r="AE5569"/>
    </row>
    <row r="5570" spans="28:31" x14ac:dyDescent="0.25">
      <c r="AB5570"/>
      <c r="AC5570"/>
      <c r="AD5570"/>
      <c r="AE5570"/>
    </row>
    <row r="5571" spans="28:31" x14ac:dyDescent="0.25">
      <c r="AB5571"/>
      <c r="AC5571"/>
      <c r="AD5571"/>
      <c r="AE5571"/>
    </row>
    <row r="5572" spans="28:31" x14ac:dyDescent="0.25">
      <c r="AB5572"/>
      <c r="AC5572"/>
      <c r="AD5572"/>
      <c r="AE5572"/>
    </row>
    <row r="5573" spans="28:31" x14ac:dyDescent="0.25">
      <c r="AB5573"/>
      <c r="AC5573"/>
      <c r="AD5573"/>
      <c r="AE5573"/>
    </row>
    <row r="5574" spans="28:31" x14ac:dyDescent="0.25">
      <c r="AB5574"/>
      <c r="AC5574"/>
      <c r="AD5574"/>
      <c r="AE5574"/>
    </row>
    <row r="5575" spans="28:31" x14ac:dyDescent="0.25">
      <c r="AB5575"/>
      <c r="AC5575"/>
      <c r="AD5575"/>
      <c r="AE5575"/>
    </row>
    <row r="5576" spans="28:31" x14ac:dyDescent="0.25">
      <c r="AB5576"/>
      <c r="AC5576"/>
      <c r="AD5576"/>
      <c r="AE5576"/>
    </row>
    <row r="5577" spans="28:31" x14ac:dyDescent="0.25">
      <c r="AB5577"/>
      <c r="AC5577"/>
      <c r="AD5577"/>
      <c r="AE5577"/>
    </row>
    <row r="5578" spans="28:31" x14ac:dyDescent="0.25">
      <c r="AB5578"/>
      <c r="AC5578"/>
      <c r="AD5578"/>
      <c r="AE5578"/>
    </row>
    <row r="5579" spans="28:31" x14ac:dyDescent="0.25">
      <c r="AB5579"/>
      <c r="AC5579"/>
      <c r="AD5579"/>
      <c r="AE5579"/>
    </row>
    <row r="5580" spans="28:31" x14ac:dyDescent="0.25">
      <c r="AB5580"/>
      <c r="AC5580"/>
      <c r="AD5580"/>
      <c r="AE5580"/>
    </row>
    <row r="5581" spans="28:31" x14ac:dyDescent="0.25">
      <c r="AB5581"/>
      <c r="AC5581"/>
      <c r="AD5581"/>
      <c r="AE5581"/>
    </row>
    <row r="5582" spans="28:31" x14ac:dyDescent="0.25">
      <c r="AB5582"/>
      <c r="AC5582"/>
      <c r="AD5582"/>
      <c r="AE5582"/>
    </row>
    <row r="5583" spans="28:31" x14ac:dyDescent="0.25">
      <c r="AB5583"/>
      <c r="AC5583"/>
      <c r="AD5583"/>
      <c r="AE5583"/>
    </row>
    <row r="5584" spans="28:31" x14ac:dyDescent="0.25">
      <c r="AB5584"/>
      <c r="AC5584"/>
      <c r="AD5584"/>
      <c r="AE5584"/>
    </row>
    <row r="5585" spans="28:31" x14ac:dyDescent="0.25">
      <c r="AB5585"/>
      <c r="AC5585"/>
      <c r="AD5585"/>
      <c r="AE5585"/>
    </row>
    <row r="5586" spans="28:31" x14ac:dyDescent="0.25">
      <c r="AB5586"/>
      <c r="AC5586"/>
      <c r="AD5586"/>
      <c r="AE5586"/>
    </row>
    <row r="5587" spans="28:31" x14ac:dyDescent="0.25">
      <c r="AB5587"/>
      <c r="AC5587"/>
      <c r="AD5587"/>
      <c r="AE5587"/>
    </row>
    <row r="5588" spans="28:31" x14ac:dyDescent="0.25">
      <c r="AB5588"/>
      <c r="AC5588"/>
      <c r="AD5588"/>
      <c r="AE5588"/>
    </row>
    <row r="5589" spans="28:31" x14ac:dyDescent="0.25">
      <c r="AB5589"/>
      <c r="AC5589"/>
      <c r="AD5589"/>
      <c r="AE5589"/>
    </row>
    <row r="5590" spans="28:31" x14ac:dyDescent="0.25">
      <c r="AB5590"/>
      <c r="AC5590"/>
      <c r="AD5590"/>
      <c r="AE5590"/>
    </row>
    <row r="5591" spans="28:31" x14ac:dyDescent="0.25">
      <c r="AB5591"/>
      <c r="AC5591"/>
      <c r="AD5591"/>
      <c r="AE5591"/>
    </row>
    <row r="5592" spans="28:31" x14ac:dyDescent="0.25">
      <c r="AB5592"/>
      <c r="AC5592"/>
      <c r="AD5592"/>
      <c r="AE5592"/>
    </row>
    <row r="5593" spans="28:31" x14ac:dyDescent="0.25">
      <c r="AB5593"/>
      <c r="AC5593"/>
      <c r="AD5593"/>
      <c r="AE5593"/>
    </row>
    <row r="5594" spans="28:31" x14ac:dyDescent="0.25">
      <c r="AB5594"/>
      <c r="AC5594"/>
      <c r="AD5594"/>
      <c r="AE5594"/>
    </row>
    <row r="5595" spans="28:31" x14ac:dyDescent="0.25">
      <c r="AB5595"/>
      <c r="AC5595"/>
      <c r="AD5595"/>
      <c r="AE5595"/>
    </row>
    <row r="5596" spans="28:31" x14ac:dyDescent="0.25">
      <c r="AB5596"/>
      <c r="AC5596"/>
      <c r="AD5596"/>
      <c r="AE5596"/>
    </row>
    <row r="5597" spans="28:31" x14ac:dyDescent="0.25">
      <c r="AB5597"/>
      <c r="AC5597"/>
      <c r="AD5597"/>
      <c r="AE5597"/>
    </row>
    <row r="5598" spans="28:31" x14ac:dyDescent="0.25">
      <c r="AB5598"/>
      <c r="AC5598"/>
      <c r="AD5598"/>
      <c r="AE5598"/>
    </row>
    <row r="5599" spans="28:31" x14ac:dyDescent="0.25">
      <c r="AB5599"/>
      <c r="AC5599"/>
      <c r="AD5599"/>
      <c r="AE5599"/>
    </row>
    <row r="5600" spans="28:31" x14ac:dyDescent="0.25">
      <c r="AB5600"/>
      <c r="AC5600"/>
      <c r="AD5600"/>
      <c r="AE5600"/>
    </row>
    <row r="5601" spans="28:31" x14ac:dyDescent="0.25">
      <c r="AB5601"/>
      <c r="AC5601"/>
      <c r="AD5601"/>
      <c r="AE5601"/>
    </row>
    <row r="5602" spans="28:31" x14ac:dyDescent="0.25">
      <c r="AB5602"/>
      <c r="AC5602"/>
      <c r="AD5602"/>
      <c r="AE5602"/>
    </row>
    <row r="5603" spans="28:31" x14ac:dyDescent="0.25">
      <c r="AB5603"/>
      <c r="AC5603"/>
      <c r="AD5603"/>
      <c r="AE5603"/>
    </row>
    <row r="5604" spans="28:31" x14ac:dyDescent="0.25">
      <c r="AB5604"/>
      <c r="AC5604"/>
      <c r="AD5604"/>
      <c r="AE5604"/>
    </row>
    <row r="5605" spans="28:31" x14ac:dyDescent="0.25">
      <c r="AB5605"/>
      <c r="AC5605"/>
      <c r="AD5605"/>
      <c r="AE5605"/>
    </row>
    <row r="5606" spans="28:31" x14ac:dyDescent="0.25">
      <c r="AB5606"/>
      <c r="AC5606"/>
      <c r="AD5606"/>
      <c r="AE5606"/>
    </row>
    <row r="5607" spans="28:31" x14ac:dyDescent="0.25">
      <c r="AB5607"/>
      <c r="AC5607"/>
      <c r="AD5607"/>
      <c r="AE5607"/>
    </row>
    <row r="5608" spans="28:31" x14ac:dyDescent="0.25">
      <c r="AB5608"/>
      <c r="AC5608"/>
      <c r="AD5608"/>
      <c r="AE5608"/>
    </row>
    <row r="5609" spans="28:31" x14ac:dyDescent="0.25">
      <c r="AB5609"/>
      <c r="AC5609"/>
      <c r="AD5609"/>
      <c r="AE5609"/>
    </row>
    <row r="5610" spans="28:31" x14ac:dyDescent="0.25">
      <c r="AB5610"/>
      <c r="AC5610"/>
      <c r="AD5610"/>
      <c r="AE5610"/>
    </row>
    <row r="5611" spans="28:31" x14ac:dyDescent="0.25">
      <c r="AB5611"/>
      <c r="AC5611"/>
      <c r="AD5611"/>
      <c r="AE5611"/>
    </row>
    <row r="5612" spans="28:31" x14ac:dyDescent="0.25">
      <c r="AB5612"/>
      <c r="AC5612"/>
      <c r="AD5612"/>
      <c r="AE5612"/>
    </row>
    <row r="5613" spans="28:31" x14ac:dyDescent="0.25">
      <c r="AB5613"/>
      <c r="AC5613"/>
      <c r="AD5613"/>
      <c r="AE5613"/>
    </row>
    <row r="5614" spans="28:31" x14ac:dyDescent="0.25">
      <c r="AB5614"/>
      <c r="AC5614"/>
      <c r="AD5614"/>
      <c r="AE5614"/>
    </row>
    <row r="5615" spans="28:31" x14ac:dyDescent="0.25">
      <c r="AB5615"/>
      <c r="AC5615"/>
      <c r="AD5615"/>
      <c r="AE5615"/>
    </row>
    <row r="5616" spans="28:31" x14ac:dyDescent="0.25">
      <c r="AB5616"/>
      <c r="AC5616"/>
      <c r="AD5616"/>
      <c r="AE5616"/>
    </row>
    <row r="5617" spans="28:31" x14ac:dyDescent="0.25">
      <c r="AB5617"/>
      <c r="AC5617"/>
      <c r="AD5617"/>
      <c r="AE5617"/>
    </row>
    <row r="5618" spans="28:31" x14ac:dyDescent="0.25">
      <c r="AB5618"/>
      <c r="AC5618"/>
      <c r="AD5618"/>
      <c r="AE5618"/>
    </row>
    <row r="5619" spans="28:31" x14ac:dyDescent="0.25">
      <c r="AB5619"/>
      <c r="AC5619"/>
      <c r="AD5619"/>
      <c r="AE5619"/>
    </row>
    <row r="5620" spans="28:31" x14ac:dyDescent="0.25">
      <c r="AB5620"/>
      <c r="AC5620"/>
      <c r="AD5620"/>
      <c r="AE5620"/>
    </row>
    <row r="5621" spans="28:31" x14ac:dyDescent="0.25">
      <c r="AB5621"/>
      <c r="AC5621"/>
      <c r="AD5621"/>
      <c r="AE5621"/>
    </row>
    <row r="5622" spans="28:31" x14ac:dyDescent="0.25">
      <c r="AB5622"/>
      <c r="AC5622"/>
      <c r="AD5622"/>
      <c r="AE5622"/>
    </row>
    <row r="5623" spans="28:31" x14ac:dyDescent="0.25">
      <c r="AB5623"/>
      <c r="AC5623"/>
      <c r="AD5623"/>
      <c r="AE5623"/>
    </row>
    <row r="5624" spans="28:31" x14ac:dyDescent="0.25">
      <c r="AB5624"/>
      <c r="AC5624"/>
      <c r="AD5624"/>
      <c r="AE5624"/>
    </row>
    <row r="5625" spans="28:31" x14ac:dyDescent="0.25">
      <c r="AB5625"/>
      <c r="AC5625"/>
      <c r="AD5625"/>
      <c r="AE5625"/>
    </row>
    <row r="5626" spans="28:31" x14ac:dyDescent="0.25">
      <c r="AB5626"/>
      <c r="AC5626"/>
      <c r="AD5626"/>
      <c r="AE5626"/>
    </row>
    <row r="5627" spans="28:31" x14ac:dyDescent="0.25">
      <c r="AB5627"/>
      <c r="AC5627"/>
      <c r="AD5627"/>
      <c r="AE5627"/>
    </row>
    <row r="5628" spans="28:31" x14ac:dyDescent="0.25">
      <c r="AB5628"/>
      <c r="AC5628"/>
      <c r="AD5628"/>
      <c r="AE5628"/>
    </row>
    <row r="5629" spans="28:31" x14ac:dyDescent="0.25">
      <c r="AB5629"/>
      <c r="AC5629"/>
      <c r="AD5629"/>
      <c r="AE5629"/>
    </row>
    <row r="5630" spans="28:31" x14ac:dyDescent="0.25">
      <c r="AB5630"/>
      <c r="AC5630"/>
      <c r="AD5630"/>
      <c r="AE5630"/>
    </row>
    <row r="5631" spans="28:31" x14ac:dyDescent="0.25">
      <c r="AB5631"/>
      <c r="AC5631"/>
      <c r="AD5631"/>
      <c r="AE5631"/>
    </row>
    <row r="5632" spans="28:31" x14ac:dyDescent="0.25">
      <c r="AB5632"/>
      <c r="AC5632"/>
      <c r="AD5632"/>
      <c r="AE5632"/>
    </row>
    <row r="5633" spans="28:31" x14ac:dyDescent="0.25">
      <c r="AB5633"/>
      <c r="AC5633"/>
      <c r="AD5633"/>
      <c r="AE5633"/>
    </row>
    <row r="5634" spans="28:31" x14ac:dyDescent="0.25">
      <c r="AB5634"/>
      <c r="AC5634"/>
      <c r="AD5634"/>
      <c r="AE5634"/>
    </row>
    <row r="5635" spans="28:31" x14ac:dyDescent="0.25">
      <c r="AB5635"/>
      <c r="AC5635"/>
      <c r="AD5635"/>
      <c r="AE5635"/>
    </row>
    <row r="5636" spans="28:31" x14ac:dyDescent="0.25">
      <c r="AB5636"/>
      <c r="AC5636"/>
      <c r="AD5636"/>
      <c r="AE5636"/>
    </row>
    <row r="5637" spans="28:31" x14ac:dyDescent="0.25">
      <c r="AB5637"/>
      <c r="AC5637"/>
      <c r="AD5637"/>
      <c r="AE5637"/>
    </row>
    <row r="5638" spans="28:31" x14ac:dyDescent="0.25">
      <c r="AB5638"/>
      <c r="AC5638"/>
      <c r="AD5638"/>
      <c r="AE5638"/>
    </row>
    <row r="5639" spans="28:31" x14ac:dyDescent="0.25">
      <c r="AB5639"/>
      <c r="AC5639"/>
      <c r="AD5639"/>
      <c r="AE5639"/>
    </row>
    <row r="5640" spans="28:31" x14ac:dyDescent="0.25">
      <c r="AB5640"/>
      <c r="AC5640"/>
      <c r="AD5640"/>
      <c r="AE5640"/>
    </row>
    <row r="5641" spans="28:31" x14ac:dyDescent="0.25">
      <c r="AB5641"/>
      <c r="AC5641"/>
      <c r="AD5641"/>
      <c r="AE5641"/>
    </row>
    <row r="5642" spans="28:31" x14ac:dyDescent="0.25">
      <c r="AB5642"/>
      <c r="AC5642"/>
      <c r="AD5642"/>
      <c r="AE5642"/>
    </row>
    <row r="5643" spans="28:31" x14ac:dyDescent="0.25">
      <c r="AB5643"/>
      <c r="AC5643"/>
      <c r="AD5643"/>
      <c r="AE5643"/>
    </row>
    <row r="5644" spans="28:31" x14ac:dyDescent="0.25">
      <c r="AB5644"/>
      <c r="AC5644"/>
      <c r="AD5644"/>
      <c r="AE5644"/>
    </row>
    <row r="5645" spans="28:31" x14ac:dyDescent="0.25">
      <c r="AB5645"/>
      <c r="AC5645"/>
      <c r="AD5645"/>
      <c r="AE5645"/>
    </row>
    <row r="5646" spans="28:31" x14ac:dyDescent="0.25">
      <c r="AB5646"/>
      <c r="AC5646"/>
      <c r="AD5646"/>
      <c r="AE5646"/>
    </row>
    <row r="5647" spans="28:31" x14ac:dyDescent="0.25">
      <c r="AB5647"/>
      <c r="AC5647"/>
      <c r="AD5647"/>
      <c r="AE5647"/>
    </row>
    <row r="5648" spans="28:31" x14ac:dyDescent="0.25">
      <c r="AB5648"/>
      <c r="AC5648"/>
      <c r="AD5648"/>
      <c r="AE5648"/>
    </row>
    <row r="5649" spans="28:31" x14ac:dyDescent="0.25">
      <c r="AB5649"/>
      <c r="AC5649"/>
      <c r="AD5649"/>
      <c r="AE5649"/>
    </row>
    <row r="5650" spans="28:31" x14ac:dyDescent="0.25">
      <c r="AB5650"/>
      <c r="AC5650"/>
      <c r="AD5650"/>
      <c r="AE5650"/>
    </row>
    <row r="5651" spans="28:31" x14ac:dyDescent="0.25">
      <c r="AB5651"/>
      <c r="AC5651"/>
      <c r="AD5651"/>
      <c r="AE5651"/>
    </row>
    <row r="5652" spans="28:31" x14ac:dyDescent="0.25">
      <c r="AB5652"/>
      <c r="AC5652"/>
      <c r="AD5652"/>
      <c r="AE5652"/>
    </row>
    <row r="5653" spans="28:31" x14ac:dyDescent="0.25">
      <c r="AB5653"/>
      <c r="AC5653"/>
      <c r="AD5653"/>
      <c r="AE5653"/>
    </row>
    <row r="5654" spans="28:31" x14ac:dyDescent="0.25">
      <c r="AB5654"/>
      <c r="AC5654"/>
      <c r="AD5654"/>
      <c r="AE5654"/>
    </row>
    <row r="5655" spans="28:31" x14ac:dyDescent="0.25">
      <c r="AB5655"/>
      <c r="AC5655"/>
      <c r="AD5655"/>
      <c r="AE5655"/>
    </row>
    <row r="5656" spans="28:31" x14ac:dyDescent="0.25">
      <c r="AB5656"/>
      <c r="AC5656"/>
      <c r="AD5656"/>
      <c r="AE5656"/>
    </row>
    <row r="5657" spans="28:31" x14ac:dyDescent="0.25">
      <c r="AB5657"/>
      <c r="AC5657"/>
      <c r="AD5657"/>
      <c r="AE5657"/>
    </row>
    <row r="5658" spans="28:31" x14ac:dyDescent="0.25">
      <c r="AB5658"/>
      <c r="AC5658"/>
      <c r="AD5658"/>
      <c r="AE5658"/>
    </row>
    <row r="5659" spans="28:31" x14ac:dyDescent="0.25">
      <c r="AB5659"/>
      <c r="AC5659"/>
      <c r="AD5659"/>
      <c r="AE5659"/>
    </row>
    <row r="5660" spans="28:31" x14ac:dyDescent="0.25">
      <c r="AB5660"/>
      <c r="AC5660"/>
      <c r="AD5660"/>
      <c r="AE5660"/>
    </row>
    <row r="5661" spans="28:31" x14ac:dyDescent="0.25">
      <c r="AB5661"/>
      <c r="AC5661"/>
      <c r="AD5661"/>
      <c r="AE5661"/>
    </row>
    <row r="5662" spans="28:31" x14ac:dyDescent="0.25">
      <c r="AB5662"/>
      <c r="AC5662"/>
      <c r="AD5662"/>
      <c r="AE5662"/>
    </row>
    <row r="5663" spans="28:31" x14ac:dyDescent="0.25">
      <c r="AB5663"/>
      <c r="AC5663"/>
      <c r="AD5663"/>
      <c r="AE5663"/>
    </row>
    <row r="5664" spans="28:31" x14ac:dyDescent="0.25">
      <c r="AB5664"/>
      <c r="AC5664"/>
      <c r="AD5664"/>
      <c r="AE5664"/>
    </row>
    <row r="5665" spans="28:31" x14ac:dyDescent="0.25">
      <c r="AB5665"/>
      <c r="AC5665"/>
      <c r="AD5665"/>
      <c r="AE5665"/>
    </row>
    <row r="5666" spans="28:31" x14ac:dyDescent="0.25">
      <c r="AB5666"/>
      <c r="AC5666"/>
      <c r="AD5666"/>
      <c r="AE5666"/>
    </row>
    <row r="5667" spans="28:31" x14ac:dyDescent="0.25">
      <c r="AB5667"/>
      <c r="AC5667"/>
      <c r="AD5667"/>
      <c r="AE5667"/>
    </row>
    <row r="5668" spans="28:31" x14ac:dyDescent="0.25">
      <c r="AB5668"/>
      <c r="AC5668"/>
      <c r="AD5668"/>
      <c r="AE5668"/>
    </row>
    <row r="5669" spans="28:31" x14ac:dyDescent="0.25">
      <c r="AB5669"/>
      <c r="AC5669"/>
      <c r="AD5669"/>
      <c r="AE5669"/>
    </row>
    <row r="5670" spans="28:31" x14ac:dyDescent="0.25">
      <c r="AB5670"/>
      <c r="AC5670"/>
      <c r="AD5670"/>
      <c r="AE5670"/>
    </row>
    <row r="5671" spans="28:31" x14ac:dyDescent="0.25">
      <c r="AB5671"/>
      <c r="AC5671"/>
      <c r="AD5671"/>
      <c r="AE5671"/>
    </row>
    <row r="5672" spans="28:31" x14ac:dyDescent="0.25">
      <c r="AB5672"/>
      <c r="AC5672"/>
      <c r="AD5672"/>
      <c r="AE5672"/>
    </row>
    <row r="5673" spans="28:31" x14ac:dyDescent="0.25">
      <c r="AB5673"/>
      <c r="AC5673"/>
      <c r="AD5673"/>
      <c r="AE5673"/>
    </row>
    <row r="5674" spans="28:31" x14ac:dyDescent="0.25">
      <c r="AB5674"/>
      <c r="AC5674"/>
      <c r="AD5674"/>
      <c r="AE5674"/>
    </row>
    <row r="5675" spans="28:31" x14ac:dyDescent="0.25">
      <c r="AB5675"/>
      <c r="AC5675"/>
      <c r="AD5675"/>
      <c r="AE5675"/>
    </row>
    <row r="5676" spans="28:31" x14ac:dyDescent="0.25">
      <c r="AB5676"/>
      <c r="AC5676"/>
      <c r="AD5676"/>
      <c r="AE5676"/>
    </row>
    <row r="5677" spans="28:31" x14ac:dyDescent="0.25">
      <c r="AB5677"/>
      <c r="AC5677"/>
      <c r="AD5677"/>
      <c r="AE5677"/>
    </row>
    <row r="5678" spans="28:31" x14ac:dyDescent="0.25">
      <c r="AB5678"/>
      <c r="AC5678"/>
      <c r="AD5678"/>
      <c r="AE5678"/>
    </row>
    <row r="5679" spans="28:31" x14ac:dyDescent="0.25">
      <c r="AB5679"/>
      <c r="AC5679"/>
      <c r="AD5679"/>
      <c r="AE5679"/>
    </row>
    <row r="5680" spans="28:31" x14ac:dyDescent="0.25">
      <c r="AB5680"/>
      <c r="AC5680"/>
      <c r="AD5680"/>
      <c r="AE5680"/>
    </row>
    <row r="5681" spans="28:31" x14ac:dyDescent="0.25">
      <c r="AB5681"/>
      <c r="AC5681"/>
      <c r="AD5681"/>
      <c r="AE5681"/>
    </row>
    <row r="5682" spans="28:31" x14ac:dyDescent="0.25">
      <c r="AB5682"/>
      <c r="AC5682"/>
      <c r="AD5682"/>
      <c r="AE5682"/>
    </row>
    <row r="5683" spans="28:31" x14ac:dyDescent="0.25">
      <c r="AB5683"/>
      <c r="AC5683"/>
      <c r="AD5683"/>
      <c r="AE5683"/>
    </row>
    <row r="5684" spans="28:31" x14ac:dyDescent="0.25">
      <c r="AB5684"/>
      <c r="AC5684"/>
      <c r="AD5684"/>
      <c r="AE5684"/>
    </row>
    <row r="5685" spans="28:31" x14ac:dyDescent="0.25">
      <c r="AB5685"/>
      <c r="AC5685"/>
      <c r="AD5685"/>
      <c r="AE5685"/>
    </row>
    <row r="5686" spans="28:31" x14ac:dyDescent="0.25">
      <c r="AB5686"/>
      <c r="AC5686"/>
      <c r="AD5686"/>
      <c r="AE5686"/>
    </row>
    <row r="5687" spans="28:31" x14ac:dyDescent="0.25">
      <c r="AB5687"/>
      <c r="AC5687"/>
      <c r="AD5687"/>
      <c r="AE5687"/>
    </row>
    <row r="5688" spans="28:31" x14ac:dyDescent="0.25">
      <c r="AB5688"/>
      <c r="AC5688"/>
      <c r="AD5688"/>
      <c r="AE5688"/>
    </row>
    <row r="5689" spans="28:31" x14ac:dyDescent="0.25">
      <c r="AB5689"/>
      <c r="AC5689"/>
      <c r="AD5689"/>
      <c r="AE5689"/>
    </row>
    <row r="5690" spans="28:31" x14ac:dyDescent="0.25">
      <c r="AB5690"/>
      <c r="AC5690"/>
      <c r="AD5690"/>
      <c r="AE5690"/>
    </row>
    <row r="5691" spans="28:31" x14ac:dyDescent="0.25">
      <c r="AB5691"/>
      <c r="AC5691"/>
      <c r="AD5691"/>
      <c r="AE5691"/>
    </row>
    <row r="5692" spans="28:31" x14ac:dyDescent="0.25">
      <c r="AB5692"/>
      <c r="AC5692"/>
      <c r="AD5692"/>
      <c r="AE5692"/>
    </row>
    <row r="5693" spans="28:31" x14ac:dyDescent="0.25">
      <c r="AB5693"/>
      <c r="AC5693"/>
      <c r="AD5693"/>
      <c r="AE5693"/>
    </row>
    <row r="5694" spans="28:31" x14ac:dyDescent="0.25">
      <c r="AB5694"/>
      <c r="AC5694"/>
      <c r="AD5694"/>
      <c r="AE5694"/>
    </row>
    <row r="5695" spans="28:31" x14ac:dyDescent="0.25">
      <c r="AB5695"/>
      <c r="AC5695"/>
      <c r="AD5695"/>
      <c r="AE5695"/>
    </row>
    <row r="5696" spans="28:31" x14ac:dyDescent="0.25">
      <c r="AB5696"/>
      <c r="AC5696"/>
      <c r="AD5696"/>
      <c r="AE5696"/>
    </row>
    <row r="5697" spans="28:31" x14ac:dyDescent="0.25">
      <c r="AB5697"/>
      <c r="AC5697"/>
      <c r="AD5697"/>
      <c r="AE5697"/>
    </row>
    <row r="5698" spans="28:31" x14ac:dyDescent="0.25">
      <c r="AB5698"/>
      <c r="AC5698"/>
      <c r="AD5698"/>
      <c r="AE5698"/>
    </row>
    <row r="5699" spans="28:31" x14ac:dyDescent="0.25">
      <c r="AB5699"/>
      <c r="AC5699"/>
      <c r="AD5699"/>
      <c r="AE5699"/>
    </row>
    <row r="5700" spans="28:31" x14ac:dyDescent="0.25">
      <c r="AB5700"/>
      <c r="AC5700"/>
      <c r="AD5700"/>
      <c r="AE5700"/>
    </row>
    <row r="5701" spans="28:31" x14ac:dyDescent="0.25">
      <c r="AB5701"/>
      <c r="AC5701"/>
      <c r="AD5701"/>
      <c r="AE5701"/>
    </row>
    <row r="5702" spans="28:31" x14ac:dyDescent="0.25">
      <c r="AB5702"/>
      <c r="AC5702"/>
      <c r="AD5702"/>
      <c r="AE5702"/>
    </row>
    <row r="5703" spans="28:31" x14ac:dyDescent="0.25">
      <c r="AB5703"/>
      <c r="AC5703"/>
      <c r="AD5703"/>
      <c r="AE5703"/>
    </row>
    <row r="5704" spans="28:31" x14ac:dyDescent="0.25">
      <c r="AB5704"/>
      <c r="AC5704"/>
      <c r="AD5704"/>
      <c r="AE5704"/>
    </row>
    <row r="5705" spans="28:31" x14ac:dyDescent="0.25">
      <c r="AB5705"/>
      <c r="AC5705"/>
      <c r="AD5705"/>
      <c r="AE5705"/>
    </row>
    <row r="5706" spans="28:31" x14ac:dyDescent="0.25">
      <c r="AB5706"/>
      <c r="AC5706"/>
      <c r="AD5706"/>
      <c r="AE5706"/>
    </row>
    <row r="5707" spans="28:31" x14ac:dyDescent="0.25">
      <c r="AB5707"/>
      <c r="AC5707"/>
      <c r="AD5707"/>
      <c r="AE5707"/>
    </row>
    <row r="5708" spans="28:31" x14ac:dyDescent="0.25">
      <c r="AB5708"/>
      <c r="AC5708"/>
      <c r="AD5708"/>
      <c r="AE5708"/>
    </row>
    <row r="5709" spans="28:31" x14ac:dyDescent="0.25">
      <c r="AB5709"/>
      <c r="AC5709"/>
      <c r="AD5709"/>
      <c r="AE5709"/>
    </row>
    <row r="5710" spans="28:31" x14ac:dyDescent="0.25">
      <c r="AB5710"/>
      <c r="AC5710"/>
      <c r="AD5710"/>
      <c r="AE5710"/>
    </row>
    <row r="5711" spans="28:31" x14ac:dyDescent="0.25">
      <c r="AB5711"/>
      <c r="AC5711"/>
      <c r="AD5711"/>
      <c r="AE5711"/>
    </row>
    <row r="5712" spans="28:31" x14ac:dyDescent="0.25">
      <c r="AB5712"/>
      <c r="AC5712"/>
      <c r="AD5712"/>
      <c r="AE5712"/>
    </row>
    <row r="5713" spans="28:31" x14ac:dyDescent="0.25">
      <c r="AB5713"/>
      <c r="AC5713"/>
      <c r="AD5713"/>
      <c r="AE5713"/>
    </row>
    <row r="5714" spans="28:31" x14ac:dyDescent="0.25">
      <c r="AB5714"/>
      <c r="AC5714"/>
      <c r="AD5714"/>
      <c r="AE5714"/>
    </row>
    <row r="5715" spans="28:31" x14ac:dyDescent="0.25">
      <c r="AB5715"/>
      <c r="AC5715"/>
      <c r="AD5715"/>
      <c r="AE5715"/>
    </row>
    <row r="5716" spans="28:31" x14ac:dyDescent="0.25">
      <c r="AB5716"/>
      <c r="AC5716"/>
      <c r="AD5716"/>
      <c r="AE5716"/>
    </row>
    <row r="5717" spans="28:31" x14ac:dyDescent="0.25">
      <c r="AB5717"/>
      <c r="AC5717"/>
      <c r="AD5717"/>
      <c r="AE5717"/>
    </row>
    <row r="5718" spans="28:31" x14ac:dyDescent="0.25">
      <c r="AB5718"/>
      <c r="AC5718"/>
      <c r="AD5718"/>
      <c r="AE5718"/>
    </row>
    <row r="5719" spans="28:31" x14ac:dyDescent="0.25">
      <c r="AB5719"/>
      <c r="AC5719"/>
      <c r="AD5719"/>
      <c r="AE5719"/>
    </row>
    <row r="5720" spans="28:31" x14ac:dyDescent="0.25">
      <c r="AB5720"/>
      <c r="AC5720"/>
      <c r="AD5720"/>
      <c r="AE5720"/>
    </row>
    <row r="5721" spans="28:31" x14ac:dyDescent="0.25">
      <c r="AB5721"/>
      <c r="AC5721"/>
      <c r="AD5721"/>
      <c r="AE5721"/>
    </row>
    <row r="5722" spans="28:31" x14ac:dyDescent="0.25">
      <c r="AB5722"/>
      <c r="AC5722"/>
      <c r="AD5722"/>
      <c r="AE5722"/>
    </row>
    <row r="5723" spans="28:31" x14ac:dyDescent="0.25">
      <c r="AB5723"/>
      <c r="AC5723"/>
      <c r="AD5723"/>
      <c r="AE5723"/>
    </row>
    <row r="5724" spans="28:31" x14ac:dyDescent="0.25">
      <c r="AB5724"/>
      <c r="AC5724"/>
      <c r="AD5724"/>
      <c r="AE5724"/>
    </row>
    <row r="5725" spans="28:31" x14ac:dyDescent="0.25">
      <c r="AB5725"/>
      <c r="AC5725"/>
      <c r="AD5725"/>
      <c r="AE5725"/>
    </row>
    <row r="5726" spans="28:31" x14ac:dyDescent="0.25">
      <c r="AB5726"/>
      <c r="AC5726"/>
      <c r="AD5726"/>
      <c r="AE5726"/>
    </row>
    <row r="5727" spans="28:31" x14ac:dyDescent="0.25">
      <c r="AB5727"/>
      <c r="AC5727"/>
      <c r="AD5727"/>
      <c r="AE5727"/>
    </row>
    <row r="5728" spans="28:31" x14ac:dyDescent="0.25">
      <c r="AB5728"/>
      <c r="AC5728"/>
      <c r="AD5728"/>
      <c r="AE5728"/>
    </row>
    <row r="5729" spans="28:31" x14ac:dyDescent="0.25">
      <c r="AB5729"/>
      <c r="AC5729"/>
      <c r="AD5729"/>
      <c r="AE5729"/>
    </row>
    <row r="5730" spans="28:31" x14ac:dyDescent="0.25">
      <c r="AB5730"/>
      <c r="AC5730"/>
      <c r="AD5730"/>
      <c r="AE5730"/>
    </row>
    <row r="5731" spans="28:31" x14ac:dyDescent="0.25">
      <c r="AB5731"/>
      <c r="AC5731"/>
      <c r="AD5731"/>
      <c r="AE5731"/>
    </row>
    <row r="5732" spans="28:31" x14ac:dyDescent="0.25">
      <c r="AB5732"/>
      <c r="AC5732"/>
      <c r="AD5732"/>
      <c r="AE5732"/>
    </row>
    <row r="5733" spans="28:31" x14ac:dyDescent="0.25">
      <c r="AB5733"/>
      <c r="AC5733"/>
      <c r="AD5733"/>
      <c r="AE5733"/>
    </row>
    <row r="5734" spans="28:31" x14ac:dyDescent="0.25">
      <c r="AB5734"/>
      <c r="AC5734"/>
      <c r="AD5734"/>
      <c r="AE5734"/>
    </row>
    <row r="5735" spans="28:31" x14ac:dyDescent="0.25">
      <c r="AB5735"/>
      <c r="AC5735"/>
      <c r="AD5735"/>
      <c r="AE5735"/>
    </row>
    <row r="5736" spans="28:31" x14ac:dyDescent="0.25">
      <c r="AB5736"/>
      <c r="AC5736"/>
      <c r="AD5736"/>
      <c r="AE5736"/>
    </row>
    <row r="5737" spans="28:31" x14ac:dyDescent="0.25">
      <c r="AB5737"/>
      <c r="AC5737"/>
      <c r="AD5737"/>
      <c r="AE5737"/>
    </row>
    <row r="5738" spans="28:31" x14ac:dyDescent="0.25">
      <c r="AB5738"/>
      <c r="AC5738"/>
      <c r="AD5738"/>
      <c r="AE5738"/>
    </row>
    <row r="5739" spans="28:31" x14ac:dyDescent="0.25">
      <c r="AB5739"/>
      <c r="AC5739"/>
      <c r="AD5739"/>
      <c r="AE5739"/>
    </row>
    <row r="5740" spans="28:31" x14ac:dyDescent="0.25">
      <c r="AB5740"/>
      <c r="AC5740"/>
      <c r="AD5740"/>
      <c r="AE5740"/>
    </row>
    <row r="5741" spans="28:31" x14ac:dyDescent="0.25">
      <c r="AB5741"/>
      <c r="AC5741"/>
      <c r="AD5741"/>
      <c r="AE5741"/>
    </row>
    <row r="5742" spans="28:31" x14ac:dyDescent="0.25">
      <c r="AB5742"/>
      <c r="AC5742"/>
      <c r="AD5742"/>
      <c r="AE5742"/>
    </row>
    <row r="5743" spans="28:31" x14ac:dyDescent="0.25">
      <c r="AB5743"/>
      <c r="AC5743"/>
      <c r="AD5743"/>
      <c r="AE5743"/>
    </row>
    <row r="5744" spans="28:31" x14ac:dyDescent="0.25">
      <c r="AB5744"/>
      <c r="AC5744"/>
      <c r="AD5744"/>
      <c r="AE5744"/>
    </row>
    <row r="5745" spans="28:31" x14ac:dyDescent="0.25">
      <c r="AB5745"/>
      <c r="AC5745"/>
      <c r="AD5745"/>
      <c r="AE5745"/>
    </row>
    <row r="5746" spans="28:31" x14ac:dyDescent="0.25">
      <c r="AB5746"/>
      <c r="AC5746"/>
      <c r="AD5746"/>
      <c r="AE5746"/>
    </row>
    <row r="5747" spans="28:31" x14ac:dyDescent="0.25">
      <c r="AB5747"/>
      <c r="AC5747"/>
      <c r="AD5747"/>
      <c r="AE5747"/>
    </row>
    <row r="5748" spans="28:31" x14ac:dyDescent="0.25">
      <c r="AB5748"/>
      <c r="AC5748"/>
      <c r="AD5748"/>
      <c r="AE5748"/>
    </row>
    <row r="5749" spans="28:31" x14ac:dyDescent="0.25">
      <c r="AB5749"/>
      <c r="AC5749"/>
      <c r="AD5749"/>
      <c r="AE5749"/>
    </row>
    <row r="5750" spans="28:31" x14ac:dyDescent="0.25">
      <c r="AB5750"/>
      <c r="AC5750"/>
      <c r="AD5750"/>
      <c r="AE5750"/>
    </row>
    <row r="5751" spans="28:31" x14ac:dyDescent="0.25">
      <c r="AB5751"/>
      <c r="AC5751"/>
      <c r="AD5751"/>
      <c r="AE5751"/>
    </row>
    <row r="5752" spans="28:31" x14ac:dyDescent="0.25">
      <c r="AB5752"/>
      <c r="AC5752"/>
      <c r="AD5752"/>
      <c r="AE5752"/>
    </row>
    <row r="5753" spans="28:31" x14ac:dyDescent="0.25">
      <c r="AB5753"/>
      <c r="AC5753"/>
      <c r="AD5753"/>
      <c r="AE5753"/>
    </row>
    <row r="5754" spans="28:31" x14ac:dyDescent="0.25">
      <c r="AB5754"/>
      <c r="AC5754"/>
      <c r="AD5754"/>
      <c r="AE5754"/>
    </row>
    <row r="5755" spans="28:31" x14ac:dyDescent="0.25">
      <c r="AB5755"/>
      <c r="AC5755"/>
      <c r="AD5755"/>
      <c r="AE5755"/>
    </row>
    <row r="5756" spans="28:31" x14ac:dyDescent="0.25">
      <c r="AB5756"/>
      <c r="AC5756"/>
      <c r="AD5756"/>
      <c r="AE5756"/>
    </row>
    <row r="5757" spans="28:31" x14ac:dyDescent="0.25">
      <c r="AB5757"/>
      <c r="AC5757"/>
      <c r="AD5757"/>
      <c r="AE5757"/>
    </row>
    <row r="5758" spans="28:31" x14ac:dyDescent="0.25">
      <c r="AB5758"/>
      <c r="AC5758"/>
      <c r="AD5758"/>
      <c r="AE5758"/>
    </row>
    <row r="5759" spans="28:31" x14ac:dyDescent="0.25">
      <c r="AB5759"/>
      <c r="AC5759"/>
      <c r="AD5759"/>
      <c r="AE5759"/>
    </row>
    <row r="5760" spans="28:31" x14ac:dyDescent="0.25">
      <c r="AB5760"/>
      <c r="AC5760"/>
      <c r="AD5760"/>
      <c r="AE5760"/>
    </row>
    <row r="5761" spans="28:31" x14ac:dyDescent="0.25">
      <c r="AB5761"/>
      <c r="AC5761"/>
      <c r="AD5761"/>
      <c r="AE5761"/>
    </row>
    <row r="5762" spans="28:31" x14ac:dyDescent="0.25">
      <c r="AB5762"/>
      <c r="AC5762"/>
      <c r="AD5762"/>
      <c r="AE5762"/>
    </row>
    <row r="5763" spans="28:31" x14ac:dyDescent="0.25">
      <c r="AB5763"/>
      <c r="AC5763"/>
      <c r="AD5763"/>
      <c r="AE5763"/>
    </row>
    <row r="5764" spans="28:31" x14ac:dyDescent="0.25">
      <c r="AB5764"/>
      <c r="AC5764"/>
      <c r="AD5764"/>
      <c r="AE5764"/>
    </row>
    <row r="5765" spans="28:31" x14ac:dyDescent="0.25">
      <c r="AB5765"/>
      <c r="AC5765"/>
      <c r="AD5765"/>
      <c r="AE5765"/>
    </row>
    <row r="5766" spans="28:31" x14ac:dyDescent="0.25">
      <c r="AB5766"/>
      <c r="AC5766"/>
      <c r="AD5766"/>
      <c r="AE5766"/>
    </row>
    <row r="5767" spans="28:31" x14ac:dyDescent="0.25">
      <c r="AB5767"/>
      <c r="AC5767"/>
      <c r="AD5767"/>
      <c r="AE5767"/>
    </row>
    <row r="5768" spans="28:31" x14ac:dyDescent="0.25">
      <c r="AB5768"/>
      <c r="AC5768"/>
      <c r="AD5768"/>
      <c r="AE5768"/>
    </row>
    <row r="5769" spans="28:31" x14ac:dyDescent="0.25">
      <c r="AB5769"/>
      <c r="AC5769"/>
      <c r="AD5769"/>
      <c r="AE5769"/>
    </row>
    <row r="5770" spans="28:31" x14ac:dyDescent="0.25">
      <c r="AB5770"/>
      <c r="AC5770"/>
      <c r="AD5770"/>
      <c r="AE5770"/>
    </row>
    <row r="5771" spans="28:31" x14ac:dyDescent="0.25">
      <c r="AB5771"/>
      <c r="AC5771"/>
      <c r="AD5771"/>
      <c r="AE5771"/>
    </row>
    <row r="5772" spans="28:31" x14ac:dyDescent="0.25">
      <c r="AB5772"/>
      <c r="AC5772"/>
      <c r="AD5772"/>
      <c r="AE5772"/>
    </row>
    <row r="5773" spans="28:31" x14ac:dyDescent="0.25">
      <c r="AB5773"/>
      <c r="AC5773"/>
      <c r="AD5773"/>
      <c r="AE5773"/>
    </row>
    <row r="5774" spans="28:31" x14ac:dyDescent="0.25">
      <c r="AB5774"/>
      <c r="AC5774"/>
      <c r="AD5774"/>
      <c r="AE5774"/>
    </row>
    <row r="5775" spans="28:31" x14ac:dyDescent="0.25">
      <c r="AB5775"/>
      <c r="AC5775"/>
      <c r="AD5775"/>
      <c r="AE5775"/>
    </row>
    <row r="5776" spans="28:31" x14ac:dyDescent="0.25">
      <c r="AB5776"/>
      <c r="AC5776"/>
      <c r="AD5776"/>
      <c r="AE5776"/>
    </row>
    <row r="5777" spans="28:31" x14ac:dyDescent="0.25">
      <c r="AB5777"/>
      <c r="AC5777"/>
      <c r="AD5777"/>
      <c r="AE5777"/>
    </row>
    <row r="5778" spans="28:31" x14ac:dyDescent="0.25">
      <c r="AB5778"/>
      <c r="AC5778"/>
      <c r="AD5778"/>
      <c r="AE5778"/>
    </row>
    <row r="5779" spans="28:31" x14ac:dyDescent="0.25">
      <c r="AB5779"/>
      <c r="AC5779"/>
      <c r="AD5779"/>
      <c r="AE5779"/>
    </row>
    <row r="5780" spans="28:31" x14ac:dyDescent="0.25">
      <c r="AB5780"/>
      <c r="AC5780"/>
      <c r="AD5780"/>
      <c r="AE5780"/>
    </row>
    <row r="5781" spans="28:31" x14ac:dyDescent="0.25">
      <c r="AB5781"/>
      <c r="AC5781"/>
      <c r="AD5781"/>
      <c r="AE5781"/>
    </row>
    <row r="5782" spans="28:31" x14ac:dyDescent="0.25">
      <c r="AB5782"/>
      <c r="AC5782"/>
      <c r="AD5782"/>
      <c r="AE5782"/>
    </row>
    <row r="5783" spans="28:31" x14ac:dyDescent="0.25">
      <c r="AB5783"/>
      <c r="AC5783"/>
      <c r="AD5783"/>
      <c r="AE5783"/>
    </row>
    <row r="5784" spans="28:31" x14ac:dyDescent="0.25">
      <c r="AB5784"/>
      <c r="AC5784"/>
      <c r="AD5784"/>
      <c r="AE5784"/>
    </row>
    <row r="5785" spans="28:31" x14ac:dyDescent="0.25">
      <c r="AB5785"/>
      <c r="AC5785"/>
      <c r="AD5785"/>
      <c r="AE5785"/>
    </row>
    <row r="5786" spans="28:31" x14ac:dyDescent="0.25">
      <c r="AB5786"/>
      <c r="AC5786"/>
      <c r="AD5786"/>
      <c r="AE5786"/>
    </row>
    <row r="5787" spans="28:31" x14ac:dyDescent="0.25">
      <c r="AB5787"/>
      <c r="AC5787"/>
      <c r="AD5787"/>
      <c r="AE5787"/>
    </row>
    <row r="5788" spans="28:31" x14ac:dyDescent="0.25">
      <c r="AB5788"/>
      <c r="AC5788"/>
      <c r="AD5788"/>
      <c r="AE5788"/>
    </row>
    <row r="5789" spans="28:31" x14ac:dyDescent="0.25">
      <c r="AB5789"/>
      <c r="AC5789"/>
      <c r="AD5789"/>
      <c r="AE5789"/>
    </row>
    <row r="5790" spans="28:31" x14ac:dyDescent="0.25">
      <c r="AB5790"/>
      <c r="AC5790"/>
      <c r="AD5790"/>
      <c r="AE5790"/>
    </row>
    <row r="5791" spans="28:31" x14ac:dyDescent="0.25">
      <c r="AB5791"/>
      <c r="AC5791"/>
      <c r="AD5791"/>
      <c r="AE5791"/>
    </row>
    <row r="5792" spans="28:31" x14ac:dyDescent="0.25">
      <c r="AB5792"/>
      <c r="AC5792"/>
      <c r="AD5792"/>
      <c r="AE5792"/>
    </row>
    <row r="5793" spans="28:31" x14ac:dyDescent="0.25">
      <c r="AB5793"/>
      <c r="AC5793"/>
      <c r="AD5793"/>
      <c r="AE5793"/>
    </row>
    <row r="5794" spans="28:31" x14ac:dyDescent="0.25">
      <c r="AB5794"/>
      <c r="AC5794"/>
      <c r="AD5794"/>
      <c r="AE5794"/>
    </row>
    <row r="5795" spans="28:31" x14ac:dyDescent="0.25">
      <c r="AB5795"/>
      <c r="AC5795"/>
      <c r="AD5795"/>
      <c r="AE5795"/>
    </row>
    <row r="5796" spans="28:31" x14ac:dyDescent="0.25">
      <c r="AB5796"/>
      <c r="AC5796"/>
      <c r="AD5796"/>
      <c r="AE5796"/>
    </row>
    <row r="5797" spans="28:31" x14ac:dyDescent="0.25">
      <c r="AB5797"/>
      <c r="AC5797"/>
      <c r="AD5797"/>
      <c r="AE5797"/>
    </row>
    <row r="5798" spans="28:31" x14ac:dyDescent="0.25">
      <c r="AB5798"/>
      <c r="AC5798"/>
      <c r="AD5798"/>
      <c r="AE5798"/>
    </row>
    <row r="5799" spans="28:31" x14ac:dyDescent="0.25">
      <c r="AB5799"/>
      <c r="AC5799"/>
      <c r="AD5799"/>
      <c r="AE5799"/>
    </row>
    <row r="5800" spans="28:31" x14ac:dyDescent="0.25">
      <c r="AB5800"/>
      <c r="AC5800"/>
      <c r="AD5800"/>
      <c r="AE5800"/>
    </row>
    <row r="5801" spans="28:31" x14ac:dyDescent="0.25">
      <c r="AB5801"/>
      <c r="AC5801"/>
      <c r="AD5801"/>
      <c r="AE5801"/>
    </row>
    <row r="5802" spans="28:31" x14ac:dyDescent="0.25">
      <c r="AB5802"/>
      <c r="AC5802"/>
      <c r="AD5802"/>
      <c r="AE5802"/>
    </row>
    <row r="5803" spans="28:31" x14ac:dyDescent="0.25">
      <c r="AB5803"/>
      <c r="AC5803"/>
      <c r="AD5803"/>
      <c r="AE5803"/>
    </row>
    <row r="5804" spans="28:31" x14ac:dyDescent="0.25">
      <c r="AB5804"/>
      <c r="AC5804"/>
      <c r="AD5804"/>
      <c r="AE5804"/>
    </row>
    <row r="5805" spans="28:31" x14ac:dyDescent="0.25">
      <c r="AB5805"/>
      <c r="AC5805"/>
      <c r="AD5805"/>
      <c r="AE5805"/>
    </row>
    <row r="5806" spans="28:31" x14ac:dyDescent="0.25">
      <c r="AB5806"/>
      <c r="AC5806"/>
      <c r="AD5806"/>
      <c r="AE5806"/>
    </row>
    <row r="5807" spans="28:31" x14ac:dyDescent="0.25">
      <c r="AB5807"/>
      <c r="AC5807"/>
      <c r="AD5807"/>
      <c r="AE5807"/>
    </row>
    <row r="5808" spans="28:31" x14ac:dyDescent="0.25">
      <c r="AB5808"/>
      <c r="AC5808"/>
      <c r="AD5808"/>
      <c r="AE5808"/>
    </row>
    <row r="5809" spans="28:31" x14ac:dyDescent="0.25">
      <c r="AB5809"/>
      <c r="AC5809"/>
      <c r="AD5809"/>
      <c r="AE5809"/>
    </row>
    <row r="5810" spans="28:31" x14ac:dyDescent="0.25">
      <c r="AB5810"/>
      <c r="AC5810"/>
      <c r="AD5810"/>
      <c r="AE5810"/>
    </row>
    <row r="5811" spans="28:31" x14ac:dyDescent="0.25">
      <c r="AB5811"/>
      <c r="AC5811"/>
      <c r="AD5811"/>
      <c r="AE5811"/>
    </row>
    <row r="5812" spans="28:31" x14ac:dyDescent="0.25">
      <c r="AB5812"/>
      <c r="AC5812"/>
      <c r="AD5812"/>
      <c r="AE5812"/>
    </row>
    <row r="5813" spans="28:31" x14ac:dyDescent="0.25">
      <c r="AB5813"/>
      <c r="AC5813"/>
      <c r="AD5813"/>
      <c r="AE5813"/>
    </row>
    <row r="5814" spans="28:31" x14ac:dyDescent="0.25">
      <c r="AB5814"/>
      <c r="AC5814"/>
      <c r="AD5814"/>
      <c r="AE5814"/>
    </row>
    <row r="5815" spans="28:31" x14ac:dyDescent="0.25">
      <c r="AB5815"/>
      <c r="AC5815"/>
      <c r="AD5815"/>
      <c r="AE5815"/>
    </row>
    <row r="5816" spans="28:31" x14ac:dyDescent="0.25">
      <c r="AB5816"/>
      <c r="AC5816"/>
      <c r="AD5816"/>
      <c r="AE5816"/>
    </row>
    <row r="5817" spans="28:31" x14ac:dyDescent="0.25">
      <c r="AB5817"/>
      <c r="AC5817"/>
      <c r="AD5817"/>
      <c r="AE5817"/>
    </row>
    <row r="5818" spans="28:31" x14ac:dyDescent="0.25">
      <c r="AB5818"/>
      <c r="AC5818"/>
      <c r="AD5818"/>
      <c r="AE5818"/>
    </row>
    <row r="5819" spans="28:31" x14ac:dyDescent="0.25">
      <c r="AB5819"/>
      <c r="AC5819"/>
      <c r="AD5819"/>
      <c r="AE5819"/>
    </row>
    <row r="5820" spans="28:31" x14ac:dyDescent="0.25">
      <c r="AB5820"/>
      <c r="AC5820"/>
      <c r="AD5820"/>
      <c r="AE5820"/>
    </row>
    <row r="5821" spans="28:31" x14ac:dyDescent="0.25">
      <c r="AB5821"/>
      <c r="AC5821"/>
      <c r="AD5821"/>
      <c r="AE5821"/>
    </row>
    <row r="5822" spans="28:31" x14ac:dyDescent="0.25">
      <c r="AB5822"/>
      <c r="AC5822"/>
      <c r="AD5822"/>
      <c r="AE5822"/>
    </row>
    <row r="5823" spans="28:31" x14ac:dyDescent="0.25">
      <c r="AB5823"/>
      <c r="AC5823"/>
      <c r="AD5823"/>
      <c r="AE5823"/>
    </row>
    <row r="5824" spans="28:31" x14ac:dyDescent="0.25">
      <c r="AB5824"/>
      <c r="AC5824"/>
      <c r="AD5824"/>
      <c r="AE5824"/>
    </row>
    <row r="5825" spans="28:31" x14ac:dyDescent="0.25">
      <c r="AB5825"/>
      <c r="AC5825"/>
      <c r="AD5825"/>
      <c r="AE5825"/>
    </row>
    <row r="5826" spans="28:31" x14ac:dyDescent="0.25">
      <c r="AB5826"/>
      <c r="AC5826"/>
      <c r="AD5826"/>
      <c r="AE5826"/>
    </row>
    <row r="5827" spans="28:31" x14ac:dyDescent="0.25">
      <c r="AB5827"/>
      <c r="AC5827"/>
      <c r="AD5827"/>
      <c r="AE5827"/>
    </row>
    <row r="5828" spans="28:31" x14ac:dyDescent="0.25">
      <c r="AB5828"/>
      <c r="AC5828"/>
      <c r="AD5828"/>
      <c r="AE5828"/>
    </row>
    <row r="5829" spans="28:31" x14ac:dyDescent="0.25">
      <c r="AB5829"/>
      <c r="AC5829"/>
      <c r="AD5829"/>
      <c r="AE5829"/>
    </row>
    <row r="5830" spans="28:31" x14ac:dyDescent="0.25">
      <c r="AB5830"/>
      <c r="AC5830"/>
      <c r="AD5830"/>
      <c r="AE5830"/>
    </row>
    <row r="5831" spans="28:31" x14ac:dyDescent="0.25">
      <c r="AB5831"/>
      <c r="AC5831"/>
      <c r="AD5831"/>
      <c r="AE5831"/>
    </row>
    <row r="5832" spans="28:31" x14ac:dyDescent="0.25">
      <c r="AB5832"/>
      <c r="AC5832"/>
      <c r="AD5832"/>
      <c r="AE5832"/>
    </row>
    <row r="5833" spans="28:31" x14ac:dyDescent="0.25">
      <c r="AB5833"/>
      <c r="AC5833"/>
      <c r="AD5833"/>
      <c r="AE5833"/>
    </row>
    <row r="5834" spans="28:31" x14ac:dyDescent="0.25">
      <c r="AB5834"/>
      <c r="AC5834"/>
      <c r="AD5834"/>
      <c r="AE5834"/>
    </row>
    <row r="5835" spans="28:31" x14ac:dyDescent="0.25">
      <c r="AB5835"/>
      <c r="AC5835"/>
      <c r="AD5835"/>
      <c r="AE5835"/>
    </row>
    <row r="5836" spans="28:31" x14ac:dyDescent="0.25">
      <c r="AB5836"/>
      <c r="AC5836"/>
      <c r="AD5836"/>
      <c r="AE5836"/>
    </row>
    <row r="5837" spans="28:31" x14ac:dyDescent="0.25">
      <c r="AB5837"/>
      <c r="AC5837"/>
      <c r="AD5837"/>
      <c r="AE5837"/>
    </row>
    <row r="5838" spans="28:31" x14ac:dyDescent="0.25">
      <c r="AB5838"/>
      <c r="AC5838"/>
      <c r="AD5838"/>
      <c r="AE5838"/>
    </row>
    <row r="5839" spans="28:31" x14ac:dyDescent="0.25">
      <c r="AB5839"/>
      <c r="AC5839"/>
      <c r="AD5839"/>
      <c r="AE5839"/>
    </row>
    <row r="5840" spans="28:31" x14ac:dyDescent="0.25">
      <c r="AB5840"/>
      <c r="AC5840"/>
      <c r="AD5840"/>
      <c r="AE5840"/>
    </row>
    <row r="5841" spans="28:31" x14ac:dyDescent="0.25">
      <c r="AB5841"/>
      <c r="AC5841"/>
      <c r="AD5841"/>
      <c r="AE5841"/>
    </row>
    <row r="5842" spans="28:31" x14ac:dyDescent="0.25">
      <c r="AB5842"/>
      <c r="AC5842"/>
      <c r="AD5842"/>
      <c r="AE5842"/>
    </row>
    <row r="5843" spans="28:31" x14ac:dyDescent="0.25">
      <c r="AB5843"/>
      <c r="AC5843"/>
      <c r="AD5843"/>
      <c r="AE5843"/>
    </row>
    <row r="5844" spans="28:31" x14ac:dyDescent="0.25">
      <c r="AB5844"/>
      <c r="AC5844"/>
      <c r="AD5844"/>
      <c r="AE5844"/>
    </row>
    <row r="5845" spans="28:31" x14ac:dyDescent="0.25">
      <c r="AB5845"/>
      <c r="AC5845"/>
      <c r="AD5845"/>
      <c r="AE5845"/>
    </row>
    <row r="5846" spans="28:31" x14ac:dyDescent="0.25">
      <c r="AB5846"/>
      <c r="AC5846"/>
      <c r="AD5846"/>
      <c r="AE5846"/>
    </row>
    <row r="5847" spans="28:31" x14ac:dyDescent="0.25">
      <c r="AB5847"/>
      <c r="AC5847"/>
      <c r="AD5847"/>
      <c r="AE5847"/>
    </row>
    <row r="5848" spans="28:31" x14ac:dyDescent="0.25">
      <c r="AB5848"/>
      <c r="AC5848"/>
      <c r="AD5848"/>
      <c r="AE5848"/>
    </row>
    <row r="5849" spans="28:31" x14ac:dyDescent="0.25">
      <c r="AB5849"/>
      <c r="AC5849"/>
      <c r="AD5849"/>
      <c r="AE5849"/>
    </row>
    <row r="5850" spans="28:31" x14ac:dyDescent="0.25">
      <c r="AB5850"/>
      <c r="AC5850"/>
      <c r="AD5850"/>
      <c r="AE5850"/>
    </row>
    <row r="5851" spans="28:31" x14ac:dyDescent="0.25">
      <c r="AB5851"/>
      <c r="AC5851"/>
      <c r="AD5851"/>
      <c r="AE5851"/>
    </row>
    <row r="5852" spans="28:31" x14ac:dyDescent="0.25">
      <c r="AB5852"/>
      <c r="AC5852"/>
      <c r="AD5852"/>
      <c r="AE5852"/>
    </row>
    <row r="5853" spans="28:31" x14ac:dyDescent="0.25">
      <c r="AB5853"/>
      <c r="AC5853"/>
      <c r="AD5853"/>
      <c r="AE5853"/>
    </row>
    <row r="5854" spans="28:31" x14ac:dyDescent="0.25">
      <c r="AB5854"/>
      <c r="AC5854"/>
      <c r="AD5854"/>
      <c r="AE5854"/>
    </row>
    <row r="5855" spans="28:31" x14ac:dyDescent="0.25">
      <c r="AB5855"/>
      <c r="AC5855"/>
      <c r="AD5855"/>
      <c r="AE5855"/>
    </row>
    <row r="5856" spans="28:31" x14ac:dyDescent="0.25">
      <c r="AB5856"/>
      <c r="AC5856"/>
      <c r="AD5856"/>
      <c r="AE5856"/>
    </row>
    <row r="5857" spans="28:31" x14ac:dyDescent="0.25">
      <c r="AB5857"/>
      <c r="AC5857"/>
      <c r="AD5857"/>
      <c r="AE5857"/>
    </row>
    <row r="5858" spans="28:31" x14ac:dyDescent="0.25">
      <c r="AB5858"/>
      <c r="AC5858"/>
      <c r="AD5858"/>
      <c r="AE5858"/>
    </row>
    <row r="5859" spans="28:31" x14ac:dyDescent="0.25">
      <c r="AB5859"/>
      <c r="AC5859"/>
      <c r="AD5859"/>
      <c r="AE5859"/>
    </row>
    <row r="5860" spans="28:31" x14ac:dyDescent="0.25">
      <c r="AB5860"/>
      <c r="AC5860"/>
      <c r="AD5860"/>
      <c r="AE5860"/>
    </row>
    <row r="5861" spans="28:31" x14ac:dyDescent="0.25">
      <c r="AB5861"/>
      <c r="AC5861"/>
      <c r="AD5861"/>
      <c r="AE5861"/>
    </row>
    <row r="5862" spans="28:31" x14ac:dyDescent="0.25">
      <c r="AB5862"/>
      <c r="AC5862"/>
      <c r="AD5862"/>
      <c r="AE5862"/>
    </row>
    <row r="5863" spans="28:31" x14ac:dyDescent="0.25">
      <c r="AB5863"/>
      <c r="AC5863"/>
      <c r="AD5863"/>
      <c r="AE5863"/>
    </row>
    <row r="5864" spans="28:31" x14ac:dyDescent="0.25">
      <c r="AB5864"/>
      <c r="AC5864"/>
      <c r="AD5864"/>
      <c r="AE5864"/>
    </row>
    <row r="5865" spans="28:31" x14ac:dyDescent="0.25">
      <c r="AB5865"/>
      <c r="AC5865"/>
      <c r="AD5865"/>
      <c r="AE5865"/>
    </row>
    <row r="5866" spans="28:31" x14ac:dyDescent="0.25">
      <c r="AB5866"/>
      <c r="AC5866"/>
      <c r="AD5866"/>
      <c r="AE5866"/>
    </row>
    <row r="5867" spans="28:31" x14ac:dyDescent="0.25">
      <c r="AB5867"/>
      <c r="AC5867"/>
      <c r="AD5867"/>
      <c r="AE5867"/>
    </row>
    <row r="5868" spans="28:31" x14ac:dyDescent="0.25">
      <c r="AB5868"/>
      <c r="AC5868"/>
      <c r="AD5868"/>
      <c r="AE5868"/>
    </row>
    <row r="5869" spans="28:31" x14ac:dyDescent="0.25">
      <c r="AB5869"/>
      <c r="AC5869"/>
      <c r="AD5869"/>
      <c r="AE5869"/>
    </row>
    <row r="5870" spans="28:31" x14ac:dyDescent="0.25">
      <c r="AB5870"/>
      <c r="AC5870"/>
      <c r="AD5870"/>
      <c r="AE5870"/>
    </row>
    <row r="5871" spans="28:31" x14ac:dyDescent="0.25">
      <c r="AB5871"/>
      <c r="AC5871"/>
      <c r="AD5871"/>
      <c r="AE5871"/>
    </row>
    <row r="5872" spans="28:31" x14ac:dyDescent="0.25">
      <c r="AB5872"/>
      <c r="AC5872"/>
      <c r="AD5872"/>
      <c r="AE5872"/>
    </row>
    <row r="5873" spans="28:31" x14ac:dyDescent="0.25">
      <c r="AB5873"/>
      <c r="AC5873"/>
      <c r="AD5873"/>
      <c r="AE5873"/>
    </row>
    <row r="5874" spans="28:31" x14ac:dyDescent="0.25">
      <c r="AB5874"/>
      <c r="AC5874"/>
      <c r="AD5874"/>
      <c r="AE5874"/>
    </row>
    <row r="5875" spans="28:31" x14ac:dyDescent="0.25">
      <c r="AB5875"/>
      <c r="AC5875"/>
      <c r="AD5875"/>
      <c r="AE5875"/>
    </row>
    <row r="5876" spans="28:31" x14ac:dyDescent="0.25">
      <c r="AB5876"/>
      <c r="AC5876"/>
      <c r="AD5876"/>
      <c r="AE5876"/>
    </row>
    <row r="5877" spans="28:31" x14ac:dyDescent="0.25">
      <c r="AB5877"/>
      <c r="AC5877"/>
      <c r="AD5877"/>
      <c r="AE5877"/>
    </row>
    <row r="5878" spans="28:31" x14ac:dyDescent="0.25">
      <c r="AB5878"/>
      <c r="AC5878"/>
      <c r="AD5878"/>
      <c r="AE5878"/>
    </row>
    <row r="5879" spans="28:31" x14ac:dyDescent="0.25">
      <c r="AB5879"/>
      <c r="AC5879"/>
      <c r="AD5879"/>
      <c r="AE5879"/>
    </row>
    <row r="5880" spans="28:31" x14ac:dyDescent="0.25">
      <c r="AB5880"/>
      <c r="AC5880"/>
      <c r="AD5880"/>
      <c r="AE5880"/>
    </row>
    <row r="5881" spans="28:31" x14ac:dyDescent="0.25">
      <c r="AB5881"/>
      <c r="AC5881"/>
      <c r="AD5881"/>
      <c r="AE5881"/>
    </row>
    <row r="5882" spans="28:31" x14ac:dyDescent="0.25">
      <c r="AB5882"/>
      <c r="AC5882"/>
      <c r="AD5882"/>
      <c r="AE5882"/>
    </row>
    <row r="5883" spans="28:31" x14ac:dyDescent="0.25">
      <c r="AB5883"/>
      <c r="AC5883"/>
      <c r="AD5883"/>
      <c r="AE5883"/>
    </row>
    <row r="5884" spans="28:31" x14ac:dyDescent="0.25">
      <c r="AB5884"/>
      <c r="AC5884"/>
      <c r="AD5884"/>
      <c r="AE5884"/>
    </row>
    <row r="5885" spans="28:31" x14ac:dyDescent="0.25">
      <c r="AB5885"/>
      <c r="AC5885"/>
      <c r="AD5885"/>
      <c r="AE5885"/>
    </row>
    <row r="5886" spans="28:31" x14ac:dyDescent="0.25">
      <c r="AB5886"/>
      <c r="AC5886"/>
      <c r="AD5886"/>
      <c r="AE5886"/>
    </row>
    <row r="5887" spans="28:31" x14ac:dyDescent="0.25">
      <c r="AB5887"/>
      <c r="AC5887"/>
      <c r="AD5887"/>
      <c r="AE5887"/>
    </row>
    <row r="5888" spans="28:31" x14ac:dyDescent="0.25">
      <c r="AB5888"/>
      <c r="AC5888"/>
      <c r="AD5888"/>
      <c r="AE5888"/>
    </row>
    <row r="5889" spans="28:31" x14ac:dyDescent="0.25">
      <c r="AB5889"/>
      <c r="AC5889"/>
      <c r="AD5889"/>
      <c r="AE5889"/>
    </row>
    <row r="5890" spans="28:31" x14ac:dyDescent="0.25">
      <c r="AB5890"/>
      <c r="AC5890"/>
      <c r="AD5890"/>
      <c r="AE5890"/>
    </row>
    <row r="5891" spans="28:31" x14ac:dyDescent="0.25">
      <c r="AB5891"/>
      <c r="AC5891"/>
      <c r="AD5891"/>
      <c r="AE5891"/>
    </row>
    <row r="5892" spans="28:31" x14ac:dyDescent="0.25">
      <c r="AB5892"/>
      <c r="AC5892"/>
      <c r="AD5892"/>
      <c r="AE5892"/>
    </row>
    <row r="5893" spans="28:31" x14ac:dyDescent="0.25">
      <c r="AB5893"/>
      <c r="AC5893"/>
      <c r="AD5893"/>
      <c r="AE5893"/>
    </row>
    <row r="5894" spans="28:31" x14ac:dyDescent="0.25">
      <c r="AB5894"/>
      <c r="AC5894"/>
      <c r="AD5894"/>
      <c r="AE5894"/>
    </row>
    <row r="5895" spans="28:31" x14ac:dyDescent="0.25">
      <c r="AB5895"/>
      <c r="AC5895"/>
      <c r="AD5895"/>
      <c r="AE5895"/>
    </row>
    <row r="5896" spans="28:31" x14ac:dyDescent="0.25">
      <c r="AB5896"/>
      <c r="AC5896"/>
      <c r="AD5896"/>
      <c r="AE5896"/>
    </row>
    <row r="5897" spans="28:31" x14ac:dyDescent="0.25">
      <c r="AB5897"/>
      <c r="AC5897"/>
      <c r="AD5897"/>
      <c r="AE5897"/>
    </row>
    <row r="5898" spans="28:31" x14ac:dyDescent="0.25">
      <c r="AB5898"/>
      <c r="AC5898"/>
      <c r="AD5898"/>
      <c r="AE5898"/>
    </row>
    <row r="5899" spans="28:31" x14ac:dyDescent="0.25">
      <c r="AB5899"/>
      <c r="AC5899"/>
      <c r="AD5899"/>
      <c r="AE5899"/>
    </row>
    <row r="5900" spans="28:31" x14ac:dyDescent="0.25">
      <c r="AB5900"/>
      <c r="AC5900"/>
      <c r="AD5900"/>
      <c r="AE5900"/>
    </row>
    <row r="5901" spans="28:31" x14ac:dyDescent="0.25">
      <c r="AB5901"/>
      <c r="AC5901"/>
      <c r="AD5901"/>
      <c r="AE5901"/>
    </row>
    <row r="5902" spans="28:31" x14ac:dyDescent="0.25">
      <c r="AB5902"/>
      <c r="AC5902"/>
      <c r="AD5902"/>
      <c r="AE5902"/>
    </row>
    <row r="5903" spans="28:31" x14ac:dyDescent="0.25">
      <c r="AB5903"/>
      <c r="AC5903"/>
      <c r="AD5903"/>
      <c r="AE5903"/>
    </row>
    <row r="5904" spans="28:31" x14ac:dyDescent="0.25">
      <c r="AB5904"/>
      <c r="AC5904"/>
      <c r="AD5904"/>
      <c r="AE5904"/>
    </row>
    <row r="5905" spans="28:31" x14ac:dyDescent="0.25">
      <c r="AB5905"/>
      <c r="AC5905"/>
      <c r="AD5905"/>
      <c r="AE5905"/>
    </row>
    <row r="5906" spans="28:31" x14ac:dyDescent="0.25">
      <c r="AB5906"/>
      <c r="AC5906"/>
      <c r="AD5906"/>
      <c r="AE5906"/>
    </row>
    <row r="5907" spans="28:31" x14ac:dyDescent="0.25">
      <c r="AB5907"/>
      <c r="AC5907"/>
      <c r="AD5907"/>
      <c r="AE5907"/>
    </row>
    <row r="5908" spans="28:31" x14ac:dyDescent="0.25">
      <c r="AB5908"/>
      <c r="AC5908"/>
      <c r="AD5908"/>
      <c r="AE5908"/>
    </row>
    <row r="5909" spans="28:31" x14ac:dyDescent="0.25">
      <c r="AB5909"/>
      <c r="AC5909"/>
      <c r="AD5909"/>
      <c r="AE5909"/>
    </row>
    <row r="5910" spans="28:31" x14ac:dyDescent="0.25">
      <c r="AB5910"/>
      <c r="AC5910"/>
      <c r="AD5910"/>
      <c r="AE5910"/>
    </row>
    <row r="5911" spans="28:31" x14ac:dyDescent="0.25">
      <c r="AB5911"/>
      <c r="AC5911"/>
      <c r="AD5911"/>
      <c r="AE5911"/>
    </row>
    <row r="5912" spans="28:31" x14ac:dyDescent="0.25">
      <c r="AB5912"/>
      <c r="AC5912"/>
      <c r="AD5912"/>
      <c r="AE5912"/>
    </row>
    <row r="5913" spans="28:31" x14ac:dyDescent="0.25">
      <c r="AB5913"/>
      <c r="AC5913"/>
      <c r="AD5913"/>
      <c r="AE5913"/>
    </row>
    <row r="5914" spans="28:31" x14ac:dyDescent="0.25">
      <c r="AB5914"/>
      <c r="AC5914"/>
      <c r="AD5914"/>
      <c r="AE5914"/>
    </row>
    <row r="5915" spans="28:31" x14ac:dyDescent="0.25">
      <c r="AB5915"/>
      <c r="AC5915"/>
      <c r="AD5915"/>
      <c r="AE5915"/>
    </row>
    <row r="5916" spans="28:31" x14ac:dyDescent="0.25">
      <c r="AB5916"/>
      <c r="AC5916"/>
      <c r="AD5916"/>
      <c r="AE5916"/>
    </row>
    <row r="5917" spans="28:31" x14ac:dyDescent="0.25">
      <c r="AB5917"/>
      <c r="AC5917"/>
      <c r="AD5917"/>
      <c r="AE5917"/>
    </row>
    <row r="5918" spans="28:31" x14ac:dyDescent="0.25">
      <c r="AB5918"/>
      <c r="AC5918"/>
      <c r="AD5918"/>
      <c r="AE5918"/>
    </row>
    <row r="5919" spans="28:31" x14ac:dyDescent="0.25">
      <c r="AB5919"/>
      <c r="AC5919"/>
      <c r="AD5919"/>
      <c r="AE5919"/>
    </row>
    <row r="5920" spans="28:31" x14ac:dyDescent="0.25">
      <c r="AB5920"/>
      <c r="AC5920"/>
      <c r="AD5920"/>
      <c r="AE5920"/>
    </row>
    <row r="5921" spans="28:31" x14ac:dyDescent="0.25">
      <c r="AB5921"/>
      <c r="AC5921"/>
      <c r="AD5921"/>
      <c r="AE5921"/>
    </row>
    <row r="5922" spans="28:31" x14ac:dyDescent="0.25">
      <c r="AB5922"/>
      <c r="AC5922"/>
      <c r="AD5922"/>
      <c r="AE5922"/>
    </row>
    <row r="5923" spans="28:31" x14ac:dyDescent="0.25">
      <c r="AB5923"/>
      <c r="AC5923"/>
      <c r="AD5923"/>
      <c r="AE5923"/>
    </row>
    <row r="5924" spans="28:31" x14ac:dyDescent="0.25">
      <c r="AB5924"/>
      <c r="AC5924"/>
      <c r="AD5924"/>
      <c r="AE5924"/>
    </row>
    <row r="5925" spans="28:31" x14ac:dyDescent="0.25">
      <c r="AB5925"/>
      <c r="AC5925"/>
      <c r="AD5925"/>
      <c r="AE5925"/>
    </row>
    <row r="5926" spans="28:31" x14ac:dyDescent="0.25">
      <c r="AB5926"/>
      <c r="AC5926"/>
      <c r="AD5926"/>
      <c r="AE5926"/>
    </row>
    <row r="5927" spans="28:31" x14ac:dyDescent="0.25">
      <c r="AB5927"/>
      <c r="AC5927"/>
      <c r="AD5927"/>
      <c r="AE5927"/>
    </row>
    <row r="5928" spans="28:31" x14ac:dyDescent="0.25">
      <c r="AB5928"/>
      <c r="AC5928"/>
      <c r="AD5928"/>
      <c r="AE5928"/>
    </row>
    <row r="5929" spans="28:31" x14ac:dyDescent="0.25">
      <c r="AB5929"/>
      <c r="AC5929"/>
      <c r="AD5929"/>
      <c r="AE5929"/>
    </row>
    <row r="5930" spans="28:31" x14ac:dyDescent="0.25">
      <c r="AB5930"/>
      <c r="AC5930"/>
      <c r="AD5930"/>
      <c r="AE5930"/>
    </row>
    <row r="5931" spans="28:31" x14ac:dyDescent="0.25">
      <c r="AB5931"/>
      <c r="AC5931"/>
      <c r="AD5931"/>
      <c r="AE5931"/>
    </row>
    <row r="5932" spans="28:31" x14ac:dyDescent="0.25">
      <c r="AB5932"/>
      <c r="AC5932"/>
      <c r="AD5932"/>
      <c r="AE5932"/>
    </row>
    <row r="5933" spans="28:31" x14ac:dyDescent="0.25">
      <c r="AB5933"/>
      <c r="AC5933"/>
      <c r="AD5933"/>
      <c r="AE5933"/>
    </row>
    <row r="5934" spans="28:31" x14ac:dyDescent="0.25">
      <c r="AB5934"/>
      <c r="AC5934"/>
      <c r="AD5934"/>
      <c r="AE5934"/>
    </row>
    <row r="5935" spans="28:31" x14ac:dyDescent="0.25">
      <c r="AB5935"/>
      <c r="AC5935"/>
      <c r="AD5935"/>
      <c r="AE5935"/>
    </row>
    <row r="5936" spans="28:31" x14ac:dyDescent="0.25">
      <c r="AB5936"/>
      <c r="AC5936"/>
      <c r="AD5936"/>
      <c r="AE5936"/>
    </row>
    <row r="5937" spans="28:31" x14ac:dyDescent="0.25">
      <c r="AB5937"/>
      <c r="AC5937"/>
      <c r="AD5937"/>
      <c r="AE5937"/>
    </row>
    <row r="5938" spans="28:31" x14ac:dyDescent="0.25">
      <c r="AB5938"/>
      <c r="AC5938"/>
      <c r="AD5938"/>
      <c r="AE5938"/>
    </row>
    <row r="5939" spans="28:31" x14ac:dyDescent="0.25">
      <c r="AB5939"/>
      <c r="AC5939"/>
      <c r="AD5939"/>
      <c r="AE5939"/>
    </row>
    <row r="5940" spans="28:31" x14ac:dyDescent="0.25">
      <c r="AB5940"/>
      <c r="AC5940"/>
      <c r="AD5940"/>
      <c r="AE5940"/>
    </row>
    <row r="5941" spans="28:31" x14ac:dyDescent="0.25">
      <c r="AB5941"/>
      <c r="AC5941"/>
      <c r="AD5941"/>
      <c r="AE5941"/>
    </row>
    <row r="5942" spans="28:31" x14ac:dyDescent="0.25">
      <c r="AB5942"/>
      <c r="AC5942"/>
      <c r="AD5942"/>
      <c r="AE5942"/>
    </row>
    <row r="5943" spans="28:31" x14ac:dyDescent="0.25">
      <c r="AB5943"/>
      <c r="AC5943"/>
      <c r="AD5943"/>
      <c r="AE5943"/>
    </row>
    <row r="5944" spans="28:31" x14ac:dyDescent="0.25">
      <c r="AB5944"/>
      <c r="AC5944"/>
      <c r="AD5944"/>
      <c r="AE5944"/>
    </row>
    <row r="5945" spans="28:31" x14ac:dyDescent="0.25">
      <c r="AB5945"/>
      <c r="AC5945"/>
      <c r="AD5945"/>
      <c r="AE5945"/>
    </row>
    <row r="5946" spans="28:31" x14ac:dyDescent="0.25">
      <c r="AB5946"/>
      <c r="AC5946"/>
      <c r="AD5946"/>
      <c r="AE5946"/>
    </row>
    <row r="5947" spans="28:31" x14ac:dyDescent="0.25">
      <c r="AB5947"/>
      <c r="AC5947"/>
      <c r="AD5947"/>
      <c r="AE5947"/>
    </row>
    <row r="5948" spans="28:31" x14ac:dyDescent="0.25">
      <c r="AB5948"/>
      <c r="AC5948"/>
      <c r="AD5948"/>
      <c r="AE5948"/>
    </row>
    <row r="5949" spans="28:31" x14ac:dyDescent="0.25">
      <c r="AB5949"/>
      <c r="AC5949"/>
      <c r="AD5949"/>
      <c r="AE5949"/>
    </row>
    <row r="5950" spans="28:31" x14ac:dyDescent="0.25">
      <c r="AB5950"/>
      <c r="AC5950"/>
      <c r="AD5950"/>
      <c r="AE5950"/>
    </row>
    <row r="5951" spans="28:31" x14ac:dyDescent="0.25">
      <c r="AB5951"/>
      <c r="AC5951"/>
      <c r="AD5951"/>
      <c r="AE5951"/>
    </row>
    <row r="5952" spans="28:31" x14ac:dyDescent="0.25">
      <c r="AB5952"/>
      <c r="AC5952"/>
      <c r="AD5952"/>
      <c r="AE5952"/>
    </row>
    <row r="5953" spans="28:31" x14ac:dyDescent="0.25">
      <c r="AB5953"/>
      <c r="AC5953"/>
      <c r="AD5953"/>
      <c r="AE5953"/>
    </row>
    <row r="5954" spans="28:31" x14ac:dyDescent="0.25">
      <c r="AB5954"/>
      <c r="AC5954"/>
      <c r="AD5954"/>
      <c r="AE5954"/>
    </row>
    <row r="5955" spans="28:31" x14ac:dyDescent="0.25">
      <c r="AB5955"/>
      <c r="AC5955"/>
      <c r="AD5955"/>
      <c r="AE5955"/>
    </row>
    <row r="5956" spans="28:31" x14ac:dyDescent="0.25">
      <c r="AB5956"/>
      <c r="AC5956"/>
      <c r="AD5956"/>
      <c r="AE5956"/>
    </row>
    <row r="5957" spans="28:31" x14ac:dyDescent="0.25">
      <c r="AB5957"/>
      <c r="AC5957"/>
      <c r="AD5957"/>
      <c r="AE5957"/>
    </row>
    <row r="5958" spans="28:31" x14ac:dyDescent="0.25">
      <c r="AB5958"/>
      <c r="AC5958"/>
      <c r="AD5958"/>
      <c r="AE5958"/>
    </row>
    <row r="5959" spans="28:31" x14ac:dyDescent="0.25">
      <c r="AB5959"/>
      <c r="AC5959"/>
      <c r="AD5959"/>
      <c r="AE5959"/>
    </row>
    <row r="5960" spans="28:31" x14ac:dyDescent="0.25">
      <c r="AB5960"/>
      <c r="AC5960"/>
      <c r="AD5960"/>
      <c r="AE5960"/>
    </row>
    <row r="5961" spans="28:31" x14ac:dyDescent="0.25">
      <c r="AB5961"/>
      <c r="AC5961"/>
      <c r="AD5961"/>
      <c r="AE5961"/>
    </row>
    <row r="5962" spans="28:31" x14ac:dyDescent="0.25">
      <c r="AB5962"/>
      <c r="AC5962"/>
      <c r="AD5962"/>
      <c r="AE5962"/>
    </row>
    <row r="5963" spans="28:31" x14ac:dyDescent="0.25">
      <c r="AB5963"/>
      <c r="AC5963"/>
      <c r="AD5963"/>
      <c r="AE5963"/>
    </row>
    <row r="5964" spans="28:31" x14ac:dyDescent="0.25">
      <c r="AB5964"/>
      <c r="AC5964"/>
      <c r="AD5964"/>
      <c r="AE5964"/>
    </row>
    <row r="5965" spans="28:31" x14ac:dyDescent="0.25">
      <c r="AB5965"/>
      <c r="AC5965"/>
      <c r="AD5965"/>
      <c r="AE5965"/>
    </row>
    <row r="5966" spans="28:31" x14ac:dyDescent="0.25">
      <c r="AB5966"/>
      <c r="AC5966"/>
      <c r="AD5966"/>
      <c r="AE5966"/>
    </row>
    <row r="5967" spans="28:31" x14ac:dyDescent="0.25">
      <c r="AB5967"/>
      <c r="AC5967"/>
      <c r="AD5967"/>
      <c r="AE5967"/>
    </row>
    <row r="5968" spans="28:31" x14ac:dyDescent="0.25">
      <c r="AB5968"/>
      <c r="AC5968"/>
      <c r="AD5968"/>
      <c r="AE5968"/>
    </row>
    <row r="5969" spans="28:31" x14ac:dyDescent="0.25">
      <c r="AB5969"/>
      <c r="AC5969"/>
      <c r="AD5969"/>
      <c r="AE5969"/>
    </row>
    <row r="5970" spans="28:31" x14ac:dyDescent="0.25">
      <c r="AB5970"/>
      <c r="AC5970"/>
      <c r="AD5970"/>
      <c r="AE5970"/>
    </row>
    <row r="5971" spans="28:31" x14ac:dyDescent="0.25">
      <c r="AB5971"/>
      <c r="AC5971"/>
      <c r="AD5971"/>
      <c r="AE5971"/>
    </row>
    <row r="5972" spans="28:31" x14ac:dyDescent="0.25">
      <c r="AB5972"/>
      <c r="AC5972"/>
      <c r="AD5972"/>
      <c r="AE5972"/>
    </row>
    <row r="5973" spans="28:31" x14ac:dyDescent="0.25">
      <c r="AB5973"/>
      <c r="AC5973"/>
      <c r="AD5973"/>
      <c r="AE5973"/>
    </row>
    <row r="5974" spans="28:31" x14ac:dyDescent="0.25">
      <c r="AB5974"/>
      <c r="AC5974"/>
      <c r="AD5974"/>
      <c r="AE5974"/>
    </row>
    <row r="5975" spans="28:31" x14ac:dyDescent="0.25">
      <c r="AB5975"/>
      <c r="AC5975"/>
      <c r="AD5975"/>
      <c r="AE5975"/>
    </row>
    <row r="5976" spans="28:31" x14ac:dyDescent="0.25">
      <c r="AB5976"/>
      <c r="AC5976"/>
      <c r="AD5976"/>
      <c r="AE5976"/>
    </row>
    <row r="5977" spans="28:31" x14ac:dyDescent="0.25">
      <c r="AB5977"/>
      <c r="AC5977"/>
      <c r="AD5977"/>
      <c r="AE5977"/>
    </row>
    <row r="5978" spans="28:31" x14ac:dyDescent="0.25">
      <c r="AB5978"/>
      <c r="AC5978"/>
      <c r="AD5978"/>
      <c r="AE5978"/>
    </row>
    <row r="5979" spans="28:31" x14ac:dyDescent="0.25">
      <c r="AB5979"/>
      <c r="AC5979"/>
      <c r="AD5979"/>
      <c r="AE5979"/>
    </row>
    <row r="5980" spans="28:31" x14ac:dyDescent="0.25">
      <c r="AB5980"/>
      <c r="AC5980"/>
      <c r="AD5980"/>
      <c r="AE5980"/>
    </row>
    <row r="5981" spans="28:31" x14ac:dyDescent="0.25">
      <c r="AB5981"/>
      <c r="AC5981"/>
      <c r="AD5981"/>
      <c r="AE5981"/>
    </row>
    <row r="5982" spans="28:31" x14ac:dyDescent="0.25">
      <c r="AB5982"/>
      <c r="AC5982"/>
      <c r="AD5982"/>
      <c r="AE5982"/>
    </row>
    <row r="5983" spans="28:31" x14ac:dyDescent="0.25">
      <c r="AB5983"/>
      <c r="AC5983"/>
      <c r="AD5983"/>
      <c r="AE5983"/>
    </row>
    <row r="5984" spans="28:31" x14ac:dyDescent="0.25">
      <c r="AB5984"/>
      <c r="AC5984"/>
      <c r="AD5984"/>
      <c r="AE5984"/>
    </row>
    <row r="5985" spans="28:31" x14ac:dyDescent="0.25">
      <c r="AB5985"/>
      <c r="AC5985"/>
      <c r="AD5985"/>
      <c r="AE5985"/>
    </row>
    <row r="5986" spans="28:31" x14ac:dyDescent="0.25">
      <c r="AB5986"/>
      <c r="AC5986"/>
      <c r="AD5986"/>
      <c r="AE5986"/>
    </row>
    <row r="5987" spans="28:31" x14ac:dyDescent="0.25">
      <c r="AB5987"/>
      <c r="AC5987"/>
      <c r="AD5987"/>
      <c r="AE5987"/>
    </row>
    <row r="5988" spans="28:31" x14ac:dyDescent="0.25">
      <c r="AB5988"/>
      <c r="AC5988"/>
      <c r="AD5988"/>
      <c r="AE5988"/>
    </row>
    <row r="5989" spans="28:31" x14ac:dyDescent="0.25">
      <c r="AB5989"/>
      <c r="AC5989"/>
      <c r="AD5989"/>
      <c r="AE5989"/>
    </row>
    <row r="5990" spans="28:31" x14ac:dyDescent="0.25">
      <c r="AB5990"/>
      <c r="AC5990"/>
      <c r="AD5990"/>
      <c r="AE5990"/>
    </row>
    <row r="5991" spans="28:31" x14ac:dyDescent="0.25">
      <c r="AB5991"/>
      <c r="AC5991"/>
      <c r="AD5991"/>
      <c r="AE5991"/>
    </row>
    <row r="5992" spans="28:31" x14ac:dyDescent="0.25">
      <c r="AB5992"/>
      <c r="AC5992"/>
      <c r="AD5992"/>
      <c r="AE5992"/>
    </row>
    <row r="5993" spans="28:31" x14ac:dyDescent="0.25">
      <c r="AB5993"/>
      <c r="AC5993"/>
      <c r="AD5993"/>
      <c r="AE5993"/>
    </row>
    <row r="5994" spans="28:31" x14ac:dyDescent="0.25">
      <c r="AB5994"/>
      <c r="AC5994"/>
      <c r="AD5994"/>
      <c r="AE5994"/>
    </row>
    <row r="5995" spans="28:31" x14ac:dyDescent="0.25">
      <c r="AB5995"/>
      <c r="AC5995"/>
      <c r="AD5995"/>
      <c r="AE5995"/>
    </row>
    <row r="5996" spans="28:31" x14ac:dyDescent="0.25">
      <c r="AB5996"/>
      <c r="AC5996"/>
      <c r="AD5996"/>
      <c r="AE5996"/>
    </row>
    <row r="5997" spans="28:31" x14ac:dyDescent="0.25">
      <c r="AB5997"/>
      <c r="AC5997"/>
      <c r="AD5997"/>
      <c r="AE5997"/>
    </row>
    <row r="5998" spans="28:31" x14ac:dyDescent="0.25">
      <c r="AB5998"/>
      <c r="AC5998"/>
      <c r="AD5998"/>
      <c r="AE5998"/>
    </row>
    <row r="5999" spans="28:31" x14ac:dyDescent="0.25">
      <c r="AB5999"/>
      <c r="AC5999"/>
      <c r="AD5999"/>
      <c r="AE5999"/>
    </row>
    <row r="6000" spans="28:31" x14ac:dyDescent="0.25">
      <c r="AB6000"/>
      <c r="AC6000"/>
      <c r="AD6000"/>
      <c r="AE6000"/>
    </row>
    <row r="6001" spans="28:31" x14ac:dyDescent="0.25">
      <c r="AB6001"/>
      <c r="AC6001"/>
      <c r="AD6001"/>
      <c r="AE6001"/>
    </row>
    <row r="6002" spans="28:31" x14ac:dyDescent="0.25">
      <c r="AB6002"/>
      <c r="AC6002"/>
      <c r="AD6002"/>
      <c r="AE6002"/>
    </row>
    <row r="6003" spans="28:31" x14ac:dyDescent="0.25">
      <c r="AB6003"/>
      <c r="AC6003"/>
      <c r="AD6003"/>
      <c r="AE6003"/>
    </row>
    <row r="6004" spans="28:31" x14ac:dyDescent="0.25">
      <c r="AB6004"/>
      <c r="AC6004"/>
      <c r="AD6004"/>
      <c r="AE6004"/>
    </row>
    <row r="6005" spans="28:31" x14ac:dyDescent="0.25">
      <c r="AB6005"/>
      <c r="AC6005"/>
      <c r="AD6005"/>
      <c r="AE6005"/>
    </row>
    <row r="6006" spans="28:31" x14ac:dyDescent="0.25">
      <c r="AB6006"/>
      <c r="AC6006"/>
      <c r="AD6006"/>
      <c r="AE6006"/>
    </row>
    <row r="6007" spans="28:31" x14ac:dyDescent="0.25">
      <c r="AB6007"/>
      <c r="AC6007"/>
      <c r="AD6007"/>
      <c r="AE6007"/>
    </row>
    <row r="6008" spans="28:31" x14ac:dyDescent="0.25">
      <c r="AB6008"/>
      <c r="AC6008"/>
      <c r="AD6008"/>
      <c r="AE6008"/>
    </row>
    <row r="6009" spans="28:31" x14ac:dyDescent="0.25">
      <c r="AB6009"/>
      <c r="AC6009"/>
      <c r="AD6009"/>
      <c r="AE6009"/>
    </row>
    <row r="6010" spans="28:31" x14ac:dyDescent="0.25">
      <c r="AB6010"/>
      <c r="AC6010"/>
      <c r="AD6010"/>
      <c r="AE6010"/>
    </row>
    <row r="6011" spans="28:31" x14ac:dyDescent="0.25">
      <c r="AB6011"/>
      <c r="AC6011"/>
      <c r="AD6011"/>
      <c r="AE6011"/>
    </row>
    <row r="6012" spans="28:31" x14ac:dyDescent="0.25">
      <c r="AB6012"/>
      <c r="AC6012"/>
      <c r="AD6012"/>
      <c r="AE6012"/>
    </row>
    <row r="6013" spans="28:31" x14ac:dyDescent="0.25">
      <c r="AB6013"/>
      <c r="AC6013"/>
      <c r="AD6013"/>
      <c r="AE6013"/>
    </row>
    <row r="6014" spans="28:31" x14ac:dyDescent="0.25">
      <c r="AB6014"/>
      <c r="AC6014"/>
      <c r="AD6014"/>
      <c r="AE6014"/>
    </row>
    <row r="6015" spans="28:31" x14ac:dyDescent="0.25">
      <c r="AB6015"/>
      <c r="AC6015"/>
      <c r="AD6015"/>
      <c r="AE6015"/>
    </row>
    <row r="6016" spans="28:31" x14ac:dyDescent="0.25">
      <c r="AB6016"/>
      <c r="AC6016"/>
      <c r="AD6016"/>
      <c r="AE6016"/>
    </row>
    <row r="6017" spans="28:31" x14ac:dyDescent="0.25">
      <c r="AB6017"/>
      <c r="AC6017"/>
      <c r="AD6017"/>
      <c r="AE6017"/>
    </row>
    <row r="6018" spans="28:31" x14ac:dyDescent="0.25">
      <c r="AB6018"/>
      <c r="AC6018"/>
      <c r="AD6018"/>
      <c r="AE6018"/>
    </row>
    <row r="6019" spans="28:31" x14ac:dyDescent="0.25">
      <c r="AB6019"/>
      <c r="AC6019"/>
      <c r="AD6019"/>
      <c r="AE6019"/>
    </row>
    <row r="6020" spans="28:31" x14ac:dyDescent="0.25">
      <c r="AB6020"/>
      <c r="AC6020"/>
      <c r="AD6020"/>
      <c r="AE6020"/>
    </row>
    <row r="6021" spans="28:31" x14ac:dyDescent="0.25">
      <c r="AB6021"/>
      <c r="AC6021"/>
      <c r="AD6021"/>
      <c r="AE6021"/>
    </row>
    <row r="6022" spans="28:31" x14ac:dyDescent="0.25">
      <c r="AB6022"/>
      <c r="AC6022"/>
      <c r="AD6022"/>
      <c r="AE6022"/>
    </row>
    <row r="6023" spans="28:31" x14ac:dyDescent="0.25">
      <c r="AB6023"/>
      <c r="AC6023"/>
      <c r="AD6023"/>
      <c r="AE6023"/>
    </row>
    <row r="6024" spans="28:31" x14ac:dyDescent="0.25">
      <c r="AB6024"/>
      <c r="AC6024"/>
      <c r="AD6024"/>
      <c r="AE6024"/>
    </row>
    <row r="6025" spans="28:31" x14ac:dyDescent="0.25">
      <c r="AB6025"/>
      <c r="AC6025"/>
      <c r="AD6025"/>
      <c r="AE6025"/>
    </row>
    <row r="6026" spans="28:31" x14ac:dyDescent="0.25">
      <c r="AB6026"/>
      <c r="AC6026"/>
      <c r="AD6026"/>
      <c r="AE6026"/>
    </row>
    <row r="6027" spans="28:31" x14ac:dyDescent="0.25">
      <c r="AB6027"/>
      <c r="AC6027"/>
      <c r="AD6027"/>
      <c r="AE6027"/>
    </row>
    <row r="6028" spans="28:31" x14ac:dyDescent="0.25">
      <c r="AB6028"/>
      <c r="AC6028"/>
      <c r="AD6028"/>
      <c r="AE6028"/>
    </row>
    <row r="6029" spans="28:31" x14ac:dyDescent="0.25">
      <c r="AB6029"/>
      <c r="AC6029"/>
      <c r="AD6029"/>
      <c r="AE6029"/>
    </row>
    <row r="6030" spans="28:31" x14ac:dyDescent="0.25">
      <c r="AB6030"/>
      <c r="AC6030"/>
      <c r="AD6030"/>
      <c r="AE6030"/>
    </row>
    <row r="6031" spans="28:31" x14ac:dyDescent="0.25">
      <c r="AB6031"/>
      <c r="AC6031"/>
      <c r="AD6031"/>
      <c r="AE6031"/>
    </row>
    <row r="6032" spans="28:31" x14ac:dyDescent="0.25">
      <c r="AB6032"/>
      <c r="AC6032"/>
      <c r="AD6032"/>
      <c r="AE6032"/>
    </row>
    <row r="6033" spans="28:31" x14ac:dyDescent="0.25">
      <c r="AB6033"/>
      <c r="AC6033"/>
      <c r="AD6033"/>
      <c r="AE6033"/>
    </row>
    <row r="6034" spans="28:31" x14ac:dyDescent="0.25">
      <c r="AB6034"/>
      <c r="AC6034"/>
      <c r="AD6034"/>
      <c r="AE6034"/>
    </row>
    <row r="6035" spans="28:31" x14ac:dyDescent="0.25">
      <c r="AB6035"/>
      <c r="AC6035"/>
      <c r="AD6035"/>
      <c r="AE6035"/>
    </row>
    <row r="6036" spans="28:31" x14ac:dyDescent="0.25">
      <c r="AB6036"/>
      <c r="AC6036"/>
      <c r="AD6036"/>
      <c r="AE6036"/>
    </row>
    <row r="6037" spans="28:31" x14ac:dyDescent="0.25">
      <c r="AB6037"/>
      <c r="AC6037"/>
      <c r="AD6037"/>
      <c r="AE6037"/>
    </row>
    <row r="6038" spans="28:31" x14ac:dyDescent="0.25">
      <c r="AB6038"/>
      <c r="AC6038"/>
      <c r="AD6038"/>
      <c r="AE6038"/>
    </row>
    <row r="6039" spans="28:31" x14ac:dyDescent="0.25">
      <c r="AB6039"/>
      <c r="AC6039"/>
      <c r="AD6039"/>
      <c r="AE6039"/>
    </row>
    <row r="6040" spans="28:31" x14ac:dyDescent="0.25">
      <c r="AB6040"/>
      <c r="AC6040"/>
      <c r="AD6040"/>
      <c r="AE6040"/>
    </row>
    <row r="6041" spans="28:31" x14ac:dyDescent="0.25">
      <c r="AB6041"/>
      <c r="AC6041"/>
      <c r="AD6041"/>
      <c r="AE6041"/>
    </row>
    <row r="6042" spans="28:31" x14ac:dyDescent="0.25">
      <c r="AB6042"/>
      <c r="AC6042"/>
      <c r="AD6042"/>
      <c r="AE6042"/>
    </row>
    <row r="6043" spans="28:31" x14ac:dyDescent="0.25">
      <c r="AB6043"/>
      <c r="AC6043"/>
      <c r="AD6043"/>
      <c r="AE6043"/>
    </row>
    <row r="6044" spans="28:31" x14ac:dyDescent="0.25">
      <c r="AB6044"/>
      <c r="AC6044"/>
      <c r="AD6044"/>
      <c r="AE6044"/>
    </row>
    <row r="6045" spans="28:31" x14ac:dyDescent="0.25">
      <c r="AB6045"/>
      <c r="AC6045"/>
      <c r="AD6045"/>
      <c r="AE6045"/>
    </row>
    <row r="6046" spans="28:31" x14ac:dyDescent="0.25">
      <c r="AB6046"/>
      <c r="AC6046"/>
      <c r="AD6046"/>
      <c r="AE6046"/>
    </row>
    <row r="6047" spans="28:31" x14ac:dyDescent="0.25">
      <c r="AB6047"/>
      <c r="AC6047"/>
      <c r="AD6047"/>
      <c r="AE6047"/>
    </row>
    <row r="6048" spans="28:31" x14ac:dyDescent="0.25">
      <c r="AB6048"/>
      <c r="AC6048"/>
      <c r="AD6048"/>
      <c r="AE6048"/>
    </row>
    <row r="6049" spans="28:31" x14ac:dyDescent="0.25">
      <c r="AB6049"/>
      <c r="AC6049"/>
      <c r="AD6049"/>
      <c r="AE6049"/>
    </row>
    <row r="6050" spans="28:31" x14ac:dyDescent="0.25">
      <c r="AB6050"/>
      <c r="AC6050"/>
      <c r="AD6050"/>
      <c r="AE6050"/>
    </row>
    <row r="6051" spans="28:31" x14ac:dyDescent="0.25">
      <c r="AB6051"/>
      <c r="AC6051"/>
      <c r="AD6051"/>
      <c r="AE6051"/>
    </row>
    <row r="6052" spans="28:31" x14ac:dyDescent="0.25">
      <c r="AB6052"/>
      <c r="AC6052"/>
      <c r="AD6052"/>
      <c r="AE6052"/>
    </row>
    <row r="6053" spans="28:31" x14ac:dyDescent="0.25">
      <c r="AB6053"/>
      <c r="AC6053"/>
      <c r="AD6053"/>
      <c r="AE6053"/>
    </row>
    <row r="6054" spans="28:31" x14ac:dyDescent="0.25">
      <c r="AB6054"/>
      <c r="AC6054"/>
      <c r="AD6054"/>
      <c r="AE6054"/>
    </row>
    <row r="6055" spans="28:31" x14ac:dyDescent="0.25">
      <c r="AB6055"/>
      <c r="AC6055"/>
      <c r="AD6055"/>
      <c r="AE6055"/>
    </row>
    <row r="6056" spans="28:31" x14ac:dyDescent="0.25">
      <c r="AB6056"/>
      <c r="AC6056"/>
      <c r="AD6056"/>
      <c r="AE6056"/>
    </row>
    <row r="6057" spans="28:31" x14ac:dyDescent="0.25">
      <c r="AB6057"/>
      <c r="AC6057"/>
      <c r="AD6057"/>
      <c r="AE6057"/>
    </row>
    <row r="6058" spans="28:31" x14ac:dyDescent="0.25">
      <c r="AB6058"/>
      <c r="AC6058"/>
      <c r="AD6058"/>
      <c r="AE6058"/>
    </row>
    <row r="6059" spans="28:31" x14ac:dyDescent="0.25">
      <c r="AB6059"/>
      <c r="AC6059"/>
      <c r="AD6059"/>
      <c r="AE6059"/>
    </row>
    <row r="6060" spans="28:31" x14ac:dyDescent="0.25">
      <c r="AB6060"/>
      <c r="AC6060"/>
      <c r="AD6060"/>
      <c r="AE6060"/>
    </row>
    <row r="6061" spans="28:31" x14ac:dyDescent="0.25">
      <c r="AB6061"/>
      <c r="AC6061"/>
      <c r="AD6061"/>
      <c r="AE6061"/>
    </row>
    <row r="6062" spans="28:31" x14ac:dyDescent="0.25">
      <c r="AB6062"/>
      <c r="AC6062"/>
      <c r="AD6062"/>
      <c r="AE6062"/>
    </row>
    <row r="6063" spans="28:31" x14ac:dyDescent="0.25">
      <c r="AB6063"/>
      <c r="AC6063"/>
      <c r="AD6063"/>
      <c r="AE6063"/>
    </row>
    <row r="6064" spans="28:31" x14ac:dyDescent="0.25">
      <c r="AB6064"/>
      <c r="AC6064"/>
      <c r="AD6064"/>
      <c r="AE6064"/>
    </row>
    <row r="6065" spans="28:31" x14ac:dyDescent="0.25">
      <c r="AB6065"/>
      <c r="AC6065"/>
      <c r="AD6065"/>
      <c r="AE6065"/>
    </row>
    <row r="6066" spans="28:31" x14ac:dyDescent="0.25">
      <c r="AB6066"/>
      <c r="AC6066"/>
      <c r="AD6066"/>
      <c r="AE6066"/>
    </row>
    <row r="6067" spans="28:31" x14ac:dyDescent="0.25">
      <c r="AB6067"/>
      <c r="AC6067"/>
      <c r="AD6067"/>
      <c r="AE6067"/>
    </row>
    <row r="6068" spans="28:31" x14ac:dyDescent="0.25">
      <c r="AB6068"/>
      <c r="AC6068"/>
      <c r="AD6068"/>
      <c r="AE6068"/>
    </row>
    <row r="6069" spans="28:31" x14ac:dyDescent="0.25">
      <c r="AB6069"/>
      <c r="AC6069"/>
      <c r="AD6069"/>
      <c r="AE6069"/>
    </row>
    <row r="6070" spans="28:31" x14ac:dyDescent="0.25">
      <c r="AB6070"/>
      <c r="AC6070"/>
      <c r="AD6070"/>
      <c r="AE6070"/>
    </row>
    <row r="6071" spans="28:31" x14ac:dyDescent="0.25">
      <c r="AB6071"/>
      <c r="AC6071"/>
      <c r="AD6071"/>
      <c r="AE6071"/>
    </row>
    <row r="6072" spans="28:31" x14ac:dyDescent="0.25">
      <c r="AB6072"/>
      <c r="AC6072"/>
      <c r="AD6072"/>
      <c r="AE6072"/>
    </row>
    <row r="6073" spans="28:31" x14ac:dyDescent="0.25">
      <c r="AB6073"/>
      <c r="AC6073"/>
      <c r="AD6073"/>
      <c r="AE6073"/>
    </row>
    <row r="6074" spans="28:31" x14ac:dyDescent="0.25">
      <c r="AB6074"/>
      <c r="AC6074"/>
      <c r="AD6074"/>
      <c r="AE6074"/>
    </row>
    <row r="6075" spans="28:31" x14ac:dyDescent="0.25">
      <c r="AB6075"/>
      <c r="AC6075"/>
      <c r="AD6075"/>
      <c r="AE6075"/>
    </row>
    <row r="6076" spans="28:31" x14ac:dyDescent="0.25">
      <c r="AB6076"/>
      <c r="AC6076"/>
      <c r="AD6076"/>
      <c r="AE6076"/>
    </row>
    <row r="6077" spans="28:31" x14ac:dyDescent="0.25">
      <c r="AB6077"/>
      <c r="AC6077"/>
      <c r="AD6077"/>
      <c r="AE6077"/>
    </row>
    <row r="6078" spans="28:31" x14ac:dyDescent="0.25">
      <c r="AB6078"/>
      <c r="AC6078"/>
      <c r="AD6078"/>
      <c r="AE6078"/>
    </row>
    <row r="6079" spans="28:31" x14ac:dyDescent="0.25">
      <c r="AB6079"/>
      <c r="AC6079"/>
      <c r="AD6079"/>
      <c r="AE6079"/>
    </row>
    <row r="6080" spans="28:31" x14ac:dyDescent="0.25">
      <c r="AB6080"/>
      <c r="AC6080"/>
      <c r="AD6080"/>
      <c r="AE6080"/>
    </row>
    <row r="6081" spans="28:31" x14ac:dyDescent="0.25">
      <c r="AB6081"/>
      <c r="AC6081"/>
      <c r="AD6081"/>
      <c r="AE6081"/>
    </row>
    <row r="6082" spans="28:31" x14ac:dyDescent="0.25">
      <c r="AB6082"/>
      <c r="AC6082"/>
      <c r="AD6082"/>
      <c r="AE6082"/>
    </row>
    <row r="6083" spans="28:31" x14ac:dyDescent="0.25">
      <c r="AB6083"/>
      <c r="AC6083"/>
      <c r="AD6083"/>
      <c r="AE6083"/>
    </row>
    <row r="6084" spans="28:31" x14ac:dyDescent="0.25">
      <c r="AB6084"/>
      <c r="AC6084"/>
      <c r="AD6084"/>
      <c r="AE6084"/>
    </row>
    <row r="6085" spans="28:31" x14ac:dyDescent="0.25">
      <c r="AB6085"/>
      <c r="AC6085"/>
      <c r="AD6085"/>
      <c r="AE6085"/>
    </row>
    <row r="6086" spans="28:31" x14ac:dyDescent="0.25">
      <c r="AB6086"/>
      <c r="AC6086"/>
      <c r="AD6086"/>
      <c r="AE6086"/>
    </row>
    <row r="6087" spans="28:31" x14ac:dyDescent="0.25">
      <c r="AB6087"/>
      <c r="AC6087"/>
      <c r="AD6087"/>
      <c r="AE6087"/>
    </row>
    <row r="6088" spans="28:31" x14ac:dyDescent="0.25">
      <c r="AB6088"/>
      <c r="AC6088"/>
      <c r="AD6088"/>
      <c r="AE6088"/>
    </row>
    <row r="6089" spans="28:31" x14ac:dyDescent="0.25">
      <c r="AB6089"/>
      <c r="AC6089"/>
      <c r="AD6089"/>
      <c r="AE6089"/>
    </row>
    <row r="6090" spans="28:31" x14ac:dyDescent="0.25">
      <c r="AB6090"/>
      <c r="AC6090"/>
      <c r="AD6090"/>
      <c r="AE6090"/>
    </row>
    <row r="6091" spans="28:31" x14ac:dyDescent="0.25">
      <c r="AB6091"/>
      <c r="AC6091"/>
      <c r="AD6091"/>
      <c r="AE6091"/>
    </row>
    <row r="6092" spans="28:31" x14ac:dyDescent="0.25">
      <c r="AB6092"/>
      <c r="AC6092"/>
      <c r="AD6092"/>
      <c r="AE6092"/>
    </row>
    <row r="6093" spans="28:31" x14ac:dyDescent="0.25">
      <c r="AB6093"/>
      <c r="AC6093"/>
      <c r="AD6093"/>
      <c r="AE6093"/>
    </row>
    <row r="6094" spans="28:31" x14ac:dyDescent="0.25">
      <c r="AB6094"/>
      <c r="AC6094"/>
      <c r="AD6094"/>
      <c r="AE6094"/>
    </row>
    <row r="6095" spans="28:31" x14ac:dyDescent="0.25">
      <c r="AB6095"/>
      <c r="AC6095"/>
      <c r="AD6095"/>
      <c r="AE6095"/>
    </row>
    <row r="6096" spans="28:31" x14ac:dyDescent="0.25">
      <c r="AB6096"/>
      <c r="AC6096"/>
      <c r="AD6096"/>
      <c r="AE6096"/>
    </row>
    <row r="6097" spans="28:31" x14ac:dyDescent="0.25">
      <c r="AB6097"/>
      <c r="AC6097"/>
      <c r="AD6097"/>
      <c r="AE6097"/>
    </row>
    <row r="6098" spans="28:31" x14ac:dyDescent="0.25">
      <c r="AB6098"/>
      <c r="AC6098"/>
      <c r="AD6098"/>
      <c r="AE6098"/>
    </row>
    <row r="6099" spans="28:31" x14ac:dyDescent="0.25">
      <c r="AB6099"/>
      <c r="AC6099"/>
      <c r="AD6099"/>
      <c r="AE6099"/>
    </row>
    <row r="6100" spans="28:31" x14ac:dyDescent="0.25">
      <c r="AB6100"/>
      <c r="AC6100"/>
      <c r="AD6100"/>
      <c r="AE6100"/>
    </row>
    <row r="6101" spans="28:31" x14ac:dyDescent="0.25">
      <c r="AB6101"/>
      <c r="AC6101"/>
      <c r="AD6101"/>
      <c r="AE6101"/>
    </row>
    <row r="6102" spans="28:31" x14ac:dyDescent="0.25">
      <c r="AB6102"/>
      <c r="AC6102"/>
      <c r="AD6102"/>
      <c r="AE6102"/>
    </row>
    <row r="6103" spans="28:31" x14ac:dyDescent="0.25">
      <c r="AB6103"/>
      <c r="AC6103"/>
      <c r="AD6103"/>
      <c r="AE6103"/>
    </row>
    <row r="6104" spans="28:31" x14ac:dyDescent="0.25">
      <c r="AB6104"/>
      <c r="AC6104"/>
      <c r="AD6104"/>
      <c r="AE6104"/>
    </row>
    <row r="6105" spans="28:31" x14ac:dyDescent="0.25">
      <c r="AB6105"/>
      <c r="AC6105"/>
      <c r="AD6105"/>
      <c r="AE6105"/>
    </row>
    <row r="6106" spans="28:31" x14ac:dyDescent="0.25">
      <c r="AB6106"/>
      <c r="AC6106"/>
      <c r="AD6106"/>
      <c r="AE6106"/>
    </row>
    <row r="6107" spans="28:31" x14ac:dyDescent="0.25">
      <c r="AB6107"/>
      <c r="AC6107"/>
      <c r="AD6107"/>
      <c r="AE6107"/>
    </row>
    <row r="6108" spans="28:31" x14ac:dyDescent="0.25">
      <c r="AB6108"/>
      <c r="AC6108"/>
      <c r="AD6108"/>
      <c r="AE6108"/>
    </row>
    <row r="6109" spans="28:31" x14ac:dyDescent="0.25">
      <c r="AB6109"/>
      <c r="AC6109"/>
      <c r="AD6109"/>
      <c r="AE6109"/>
    </row>
    <row r="6110" spans="28:31" x14ac:dyDescent="0.25">
      <c r="AB6110"/>
      <c r="AC6110"/>
      <c r="AD6110"/>
      <c r="AE6110"/>
    </row>
    <row r="6111" spans="28:31" x14ac:dyDescent="0.25">
      <c r="AB6111"/>
      <c r="AC6111"/>
      <c r="AD6111"/>
      <c r="AE6111"/>
    </row>
    <row r="6112" spans="28:31" x14ac:dyDescent="0.25">
      <c r="AB6112"/>
      <c r="AC6112"/>
      <c r="AD6112"/>
      <c r="AE6112"/>
    </row>
    <row r="6113" spans="28:31" x14ac:dyDescent="0.25">
      <c r="AB6113"/>
      <c r="AC6113"/>
      <c r="AD6113"/>
      <c r="AE6113"/>
    </row>
    <row r="6114" spans="28:31" x14ac:dyDescent="0.25">
      <c r="AB6114"/>
      <c r="AC6114"/>
      <c r="AD6114"/>
      <c r="AE6114"/>
    </row>
    <row r="6115" spans="28:31" x14ac:dyDescent="0.25">
      <c r="AB6115"/>
      <c r="AC6115"/>
      <c r="AD6115"/>
      <c r="AE6115"/>
    </row>
    <row r="6116" spans="28:31" x14ac:dyDescent="0.25">
      <c r="AB6116"/>
      <c r="AC6116"/>
      <c r="AD6116"/>
      <c r="AE6116"/>
    </row>
    <row r="6117" spans="28:31" x14ac:dyDescent="0.25">
      <c r="AB6117"/>
      <c r="AC6117"/>
      <c r="AD6117"/>
      <c r="AE6117"/>
    </row>
    <row r="6118" spans="28:31" x14ac:dyDescent="0.25">
      <c r="AB6118"/>
      <c r="AC6118"/>
      <c r="AD6118"/>
      <c r="AE6118"/>
    </row>
    <row r="6119" spans="28:31" x14ac:dyDescent="0.25">
      <c r="AB6119"/>
      <c r="AC6119"/>
      <c r="AD6119"/>
      <c r="AE6119"/>
    </row>
    <row r="6120" spans="28:31" x14ac:dyDescent="0.25">
      <c r="AB6120"/>
      <c r="AC6120"/>
      <c r="AD6120"/>
      <c r="AE6120"/>
    </row>
    <row r="6121" spans="28:31" x14ac:dyDescent="0.25">
      <c r="AB6121"/>
      <c r="AC6121"/>
      <c r="AD6121"/>
      <c r="AE6121"/>
    </row>
    <row r="6122" spans="28:31" x14ac:dyDescent="0.25">
      <c r="AB6122"/>
      <c r="AC6122"/>
      <c r="AD6122"/>
      <c r="AE6122"/>
    </row>
    <row r="6123" spans="28:31" x14ac:dyDescent="0.25">
      <c r="AB6123"/>
      <c r="AC6123"/>
      <c r="AD6123"/>
      <c r="AE6123"/>
    </row>
    <row r="6124" spans="28:31" x14ac:dyDescent="0.25">
      <c r="AB6124"/>
      <c r="AC6124"/>
      <c r="AD6124"/>
      <c r="AE6124"/>
    </row>
    <row r="6125" spans="28:31" x14ac:dyDescent="0.25">
      <c r="AB6125"/>
      <c r="AC6125"/>
      <c r="AD6125"/>
      <c r="AE6125"/>
    </row>
    <row r="6126" spans="28:31" x14ac:dyDescent="0.25">
      <c r="AB6126"/>
      <c r="AC6126"/>
      <c r="AD6126"/>
      <c r="AE6126"/>
    </row>
    <row r="6127" spans="28:31" x14ac:dyDescent="0.25">
      <c r="AB6127"/>
      <c r="AC6127"/>
      <c r="AD6127"/>
      <c r="AE6127"/>
    </row>
    <row r="6128" spans="28:31" x14ac:dyDescent="0.25">
      <c r="AB6128"/>
      <c r="AC6128"/>
      <c r="AD6128"/>
      <c r="AE6128"/>
    </row>
    <row r="6129" spans="28:31" x14ac:dyDescent="0.25">
      <c r="AB6129"/>
      <c r="AC6129"/>
      <c r="AD6129"/>
      <c r="AE6129"/>
    </row>
    <row r="6130" spans="28:31" x14ac:dyDescent="0.25">
      <c r="AB6130"/>
      <c r="AC6130"/>
      <c r="AD6130"/>
      <c r="AE6130"/>
    </row>
    <row r="6131" spans="28:31" x14ac:dyDescent="0.25">
      <c r="AB6131"/>
      <c r="AC6131"/>
      <c r="AD6131"/>
      <c r="AE6131"/>
    </row>
    <row r="6132" spans="28:31" x14ac:dyDescent="0.25">
      <c r="AB6132"/>
      <c r="AC6132"/>
      <c r="AD6132"/>
      <c r="AE6132"/>
    </row>
    <row r="6133" spans="28:31" x14ac:dyDescent="0.25">
      <c r="AB6133"/>
      <c r="AC6133"/>
      <c r="AD6133"/>
      <c r="AE6133"/>
    </row>
    <row r="6134" spans="28:31" x14ac:dyDescent="0.25">
      <c r="AB6134"/>
      <c r="AC6134"/>
      <c r="AD6134"/>
      <c r="AE6134"/>
    </row>
    <row r="6135" spans="28:31" x14ac:dyDescent="0.25">
      <c r="AB6135"/>
      <c r="AC6135"/>
      <c r="AD6135"/>
      <c r="AE6135"/>
    </row>
    <row r="6136" spans="28:31" x14ac:dyDescent="0.25">
      <c r="AB6136"/>
      <c r="AC6136"/>
      <c r="AD6136"/>
      <c r="AE6136"/>
    </row>
    <row r="6137" spans="28:31" x14ac:dyDescent="0.25">
      <c r="AB6137"/>
      <c r="AC6137"/>
      <c r="AD6137"/>
      <c r="AE6137"/>
    </row>
    <row r="6138" spans="28:31" x14ac:dyDescent="0.25">
      <c r="AB6138"/>
      <c r="AC6138"/>
      <c r="AD6138"/>
      <c r="AE6138"/>
    </row>
    <row r="6139" spans="28:31" x14ac:dyDescent="0.25">
      <c r="AB6139"/>
      <c r="AC6139"/>
      <c r="AD6139"/>
      <c r="AE6139"/>
    </row>
    <row r="6140" spans="28:31" x14ac:dyDescent="0.25">
      <c r="AB6140"/>
      <c r="AC6140"/>
      <c r="AD6140"/>
      <c r="AE6140"/>
    </row>
    <row r="6141" spans="28:31" x14ac:dyDescent="0.25">
      <c r="AB6141"/>
      <c r="AC6141"/>
      <c r="AD6141"/>
      <c r="AE6141"/>
    </row>
    <row r="6142" spans="28:31" x14ac:dyDescent="0.25">
      <c r="AB6142"/>
      <c r="AC6142"/>
      <c r="AD6142"/>
      <c r="AE6142"/>
    </row>
    <row r="6143" spans="28:31" x14ac:dyDescent="0.25">
      <c r="AB6143"/>
      <c r="AC6143"/>
      <c r="AD6143"/>
      <c r="AE6143"/>
    </row>
    <row r="6144" spans="28:31" x14ac:dyDescent="0.25">
      <c r="AB6144"/>
      <c r="AC6144"/>
      <c r="AD6144"/>
      <c r="AE6144"/>
    </row>
    <row r="6145" spans="28:31" x14ac:dyDescent="0.25">
      <c r="AB6145"/>
      <c r="AC6145"/>
      <c r="AD6145"/>
      <c r="AE6145"/>
    </row>
    <row r="6146" spans="28:31" x14ac:dyDescent="0.25">
      <c r="AB6146"/>
      <c r="AC6146"/>
      <c r="AD6146"/>
      <c r="AE6146"/>
    </row>
    <row r="6147" spans="28:31" x14ac:dyDescent="0.25">
      <c r="AB6147"/>
      <c r="AC6147"/>
      <c r="AD6147"/>
      <c r="AE6147"/>
    </row>
    <row r="6148" spans="28:31" x14ac:dyDescent="0.25">
      <c r="AB6148"/>
      <c r="AC6148"/>
      <c r="AD6148"/>
      <c r="AE6148"/>
    </row>
    <row r="6149" spans="28:31" x14ac:dyDescent="0.25">
      <c r="AB6149"/>
      <c r="AC6149"/>
      <c r="AD6149"/>
      <c r="AE6149"/>
    </row>
    <row r="6150" spans="28:31" x14ac:dyDescent="0.25">
      <c r="AB6150"/>
      <c r="AC6150"/>
      <c r="AD6150"/>
      <c r="AE6150"/>
    </row>
    <row r="6151" spans="28:31" x14ac:dyDescent="0.25">
      <c r="AB6151"/>
      <c r="AC6151"/>
      <c r="AD6151"/>
      <c r="AE6151"/>
    </row>
    <row r="6152" spans="28:31" x14ac:dyDescent="0.25">
      <c r="AB6152"/>
      <c r="AC6152"/>
      <c r="AD6152"/>
      <c r="AE6152"/>
    </row>
    <row r="6153" spans="28:31" x14ac:dyDescent="0.25">
      <c r="AB6153"/>
      <c r="AC6153"/>
      <c r="AD6153"/>
      <c r="AE6153"/>
    </row>
    <row r="6154" spans="28:31" x14ac:dyDescent="0.25">
      <c r="AB6154"/>
      <c r="AC6154"/>
      <c r="AD6154"/>
      <c r="AE6154"/>
    </row>
    <row r="6155" spans="28:31" x14ac:dyDescent="0.25">
      <c r="AB6155"/>
      <c r="AC6155"/>
      <c r="AD6155"/>
      <c r="AE6155"/>
    </row>
    <row r="6156" spans="28:31" x14ac:dyDescent="0.25">
      <c r="AB6156"/>
      <c r="AC6156"/>
      <c r="AD6156"/>
      <c r="AE6156"/>
    </row>
    <row r="6157" spans="28:31" x14ac:dyDescent="0.25">
      <c r="AB6157"/>
      <c r="AC6157"/>
      <c r="AD6157"/>
      <c r="AE6157"/>
    </row>
    <row r="6158" spans="28:31" x14ac:dyDescent="0.25">
      <c r="AB6158"/>
      <c r="AC6158"/>
      <c r="AD6158"/>
      <c r="AE6158"/>
    </row>
    <row r="6159" spans="28:31" x14ac:dyDescent="0.25">
      <c r="AB6159"/>
      <c r="AC6159"/>
      <c r="AD6159"/>
      <c r="AE6159"/>
    </row>
    <row r="6160" spans="28:31" x14ac:dyDescent="0.25">
      <c r="AB6160"/>
      <c r="AC6160"/>
      <c r="AD6160"/>
      <c r="AE6160"/>
    </row>
    <row r="6161" spans="28:31" x14ac:dyDescent="0.25">
      <c r="AB6161"/>
      <c r="AC6161"/>
      <c r="AD6161"/>
      <c r="AE6161"/>
    </row>
    <row r="6162" spans="28:31" x14ac:dyDescent="0.25">
      <c r="AB6162"/>
      <c r="AC6162"/>
      <c r="AD6162"/>
      <c r="AE6162"/>
    </row>
    <row r="6163" spans="28:31" x14ac:dyDescent="0.25">
      <c r="AB6163"/>
      <c r="AC6163"/>
      <c r="AD6163"/>
      <c r="AE6163"/>
    </row>
    <row r="6164" spans="28:31" x14ac:dyDescent="0.25">
      <c r="AB6164"/>
      <c r="AC6164"/>
      <c r="AD6164"/>
      <c r="AE6164"/>
    </row>
    <row r="6165" spans="28:31" x14ac:dyDescent="0.25">
      <c r="AB6165"/>
      <c r="AC6165"/>
      <c r="AD6165"/>
      <c r="AE6165"/>
    </row>
    <row r="6166" spans="28:31" x14ac:dyDescent="0.25">
      <c r="AB6166"/>
      <c r="AC6166"/>
      <c r="AD6166"/>
      <c r="AE6166"/>
    </row>
    <row r="6167" spans="28:31" x14ac:dyDescent="0.25">
      <c r="AB6167"/>
      <c r="AC6167"/>
      <c r="AD6167"/>
      <c r="AE6167"/>
    </row>
    <row r="6168" spans="28:31" x14ac:dyDescent="0.25">
      <c r="AB6168"/>
      <c r="AC6168"/>
      <c r="AD6168"/>
      <c r="AE6168"/>
    </row>
    <row r="6169" spans="28:31" x14ac:dyDescent="0.25">
      <c r="AB6169"/>
      <c r="AC6169"/>
      <c r="AD6169"/>
      <c r="AE6169"/>
    </row>
    <row r="6170" spans="28:31" x14ac:dyDescent="0.25">
      <c r="AB6170"/>
      <c r="AC6170"/>
      <c r="AD6170"/>
      <c r="AE6170"/>
    </row>
    <row r="6171" spans="28:31" x14ac:dyDescent="0.25">
      <c r="AB6171"/>
      <c r="AC6171"/>
      <c r="AD6171"/>
      <c r="AE6171"/>
    </row>
    <row r="6172" spans="28:31" x14ac:dyDescent="0.25">
      <c r="AB6172"/>
      <c r="AC6172"/>
      <c r="AD6172"/>
      <c r="AE6172"/>
    </row>
    <row r="6173" spans="28:31" x14ac:dyDescent="0.25">
      <c r="AB6173"/>
      <c r="AC6173"/>
      <c r="AD6173"/>
      <c r="AE6173"/>
    </row>
    <row r="6174" spans="28:31" x14ac:dyDescent="0.25">
      <c r="AB6174"/>
      <c r="AC6174"/>
      <c r="AD6174"/>
      <c r="AE6174"/>
    </row>
    <row r="6175" spans="28:31" x14ac:dyDescent="0.25">
      <c r="AB6175"/>
      <c r="AC6175"/>
      <c r="AD6175"/>
      <c r="AE6175"/>
    </row>
    <row r="6176" spans="28:31" x14ac:dyDescent="0.25">
      <c r="AB6176"/>
      <c r="AC6176"/>
      <c r="AD6176"/>
      <c r="AE6176"/>
    </row>
    <row r="6177" spans="28:31" x14ac:dyDescent="0.25">
      <c r="AB6177"/>
      <c r="AC6177"/>
      <c r="AD6177"/>
      <c r="AE6177"/>
    </row>
    <row r="6178" spans="28:31" x14ac:dyDescent="0.25">
      <c r="AB6178"/>
      <c r="AC6178"/>
      <c r="AD6178"/>
      <c r="AE6178"/>
    </row>
    <row r="6179" spans="28:31" x14ac:dyDescent="0.25">
      <c r="AB6179"/>
      <c r="AC6179"/>
      <c r="AD6179"/>
      <c r="AE6179"/>
    </row>
    <row r="6180" spans="28:31" x14ac:dyDescent="0.25">
      <c r="AB6180"/>
      <c r="AC6180"/>
      <c r="AD6180"/>
      <c r="AE6180"/>
    </row>
    <row r="6181" spans="28:31" x14ac:dyDescent="0.25">
      <c r="AB6181"/>
      <c r="AC6181"/>
      <c r="AD6181"/>
      <c r="AE6181"/>
    </row>
    <row r="6182" spans="28:31" x14ac:dyDescent="0.25">
      <c r="AB6182"/>
      <c r="AC6182"/>
      <c r="AD6182"/>
      <c r="AE6182"/>
    </row>
    <row r="6183" spans="28:31" x14ac:dyDescent="0.25">
      <c r="AB6183"/>
      <c r="AC6183"/>
      <c r="AD6183"/>
      <c r="AE6183"/>
    </row>
    <row r="6184" spans="28:31" x14ac:dyDescent="0.25">
      <c r="AB6184"/>
      <c r="AC6184"/>
      <c r="AD6184"/>
      <c r="AE6184"/>
    </row>
    <row r="6185" spans="28:31" x14ac:dyDescent="0.25">
      <c r="AB6185"/>
      <c r="AC6185"/>
      <c r="AD6185"/>
      <c r="AE6185"/>
    </row>
    <row r="6186" spans="28:31" x14ac:dyDescent="0.25">
      <c r="AB6186"/>
      <c r="AC6186"/>
      <c r="AD6186"/>
      <c r="AE6186"/>
    </row>
    <row r="6187" spans="28:31" x14ac:dyDescent="0.25">
      <c r="AB6187"/>
      <c r="AC6187"/>
      <c r="AD6187"/>
      <c r="AE6187"/>
    </row>
    <row r="6188" spans="28:31" x14ac:dyDescent="0.25">
      <c r="AB6188"/>
      <c r="AC6188"/>
      <c r="AD6188"/>
      <c r="AE6188"/>
    </row>
    <row r="6189" spans="28:31" x14ac:dyDescent="0.25">
      <c r="AB6189"/>
      <c r="AC6189"/>
      <c r="AD6189"/>
      <c r="AE6189"/>
    </row>
    <row r="6190" spans="28:31" x14ac:dyDescent="0.25">
      <c r="AB6190"/>
      <c r="AC6190"/>
      <c r="AD6190"/>
      <c r="AE6190"/>
    </row>
    <row r="6191" spans="28:31" x14ac:dyDescent="0.25">
      <c r="AB6191"/>
      <c r="AC6191"/>
      <c r="AD6191"/>
      <c r="AE6191"/>
    </row>
    <row r="6192" spans="28:31" x14ac:dyDescent="0.25">
      <c r="AB6192"/>
      <c r="AC6192"/>
      <c r="AD6192"/>
      <c r="AE6192"/>
    </row>
    <row r="6193" spans="28:31" x14ac:dyDescent="0.25">
      <c r="AB6193"/>
      <c r="AC6193"/>
      <c r="AD6193"/>
      <c r="AE6193"/>
    </row>
    <row r="6194" spans="28:31" x14ac:dyDescent="0.25">
      <c r="AB6194"/>
      <c r="AC6194"/>
      <c r="AD6194"/>
      <c r="AE6194"/>
    </row>
    <row r="6195" spans="28:31" x14ac:dyDescent="0.25">
      <c r="AB6195"/>
      <c r="AC6195"/>
      <c r="AD6195"/>
      <c r="AE6195"/>
    </row>
    <row r="6196" spans="28:31" x14ac:dyDescent="0.25">
      <c r="AB6196"/>
      <c r="AC6196"/>
      <c r="AD6196"/>
      <c r="AE6196"/>
    </row>
    <row r="6197" spans="28:31" x14ac:dyDescent="0.25">
      <c r="AB6197"/>
      <c r="AC6197"/>
      <c r="AD6197"/>
      <c r="AE6197"/>
    </row>
    <row r="6198" spans="28:31" x14ac:dyDescent="0.25">
      <c r="AB6198"/>
      <c r="AC6198"/>
      <c r="AD6198"/>
      <c r="AE6198"/>
    </row>
    <row r="6199" spans="28:31" x14ac:dyDescent="0.25">
      <c r="AB6199"/>
      <c r="AC6199"/>
      <c r="AD6199"/>
      <c r="AE6199"/>
    </row>
    <row r="6200" spans="28:31" x14ac:dyDescent="0.25">
      <c r="AB6200"/>
      <c r="AC6200"/>
      <c r="AD6200"/>
      <c r="AE6200"/>
    </row>
    <row r="6201" spans="28:31" x14ac:dyDescent="0.25">
      <c r="AB6201"/>
      <c r="AC6201"/>
      <c r="AD6201"/>
      <c r="AE6201"/>
    </row>
    <row r="6202" spans="28:31" x14ac:dyDescent="0.25">
      <c r="AB6202"/>
      <c r="AC6202"/>
      <c r="AD6202"/>
      <c r="AE6202"/>
    </row>
    <row r="6203" spans="28:31" x14ac:dyDescent="0.25">
      <c r="AB6203"/>
      <c r="AC6203"/>
      <c r="AD6203"/>
      <c r="AE6203"/>
    </row>
    <row r="6204" spans="28:31" x14ac:dyDescent="0.25">
      <c r="AB6204"/>
      <c r="AC6204"/>
      <c r="AD6204"/>
      <c r="AE6204"/>
    </row>
    <row r="6205" spans="28:31" x14ac:dyDescent="0.25">
      <c r="AB6205"/>
      <c r="AC6205"/>
      <c r="AD6205"/>
      <c r="AE6205"/>
    </row>
    <row r="6206" spans="28:31" x14ac:dyDescent="0.25">
      <c r="AB6206"/>
      <c r="AC6206"/>
      <c r="AD6206"/>
      <c r="AE6206"/>
    </row>
    <row r="6207" spans="28:31" x14ac:dyDescent="0.25">
      <c r="AB6207"/>
      <c r="AC6207"/>
      <c r="AD6207"/>
      <c r="AE6207"/>
    </row>
    <row r="6208" spans="28:31" x14ac:dyDescent="0.25">
      <c r="AB6208"/>
      <c r="AC6208"/>
      <c r="AD6208"/>
      <c r="AE6208"/>
    </row>
    <row r="6209" spans="28:31" x14ac:dyDescent="0.25">
      <c r="AB6209"/>
      <c r="AC6209"/>
      <c r="AD6209"/>
      <c r="AE6209"/>
    </row>
    <row r="6210" spans="28:31" x14ac:dyDescent="0.25">
      <c r="AB6210"/>
      <c r="AC6210"/>
      <c r="AD6210"/>
      <c r="AE6210"/>
    </row>
    <row r="6211" spans="28:31" x14ac:dyDescent="0.25">
      <c r="AB6211"/>
      <c r="AC6211"/>
      <c r="AD6211"/>
      <c r="AE6211"/>
    </row>
    <row r="6212" spans="28:31" x14ac:dyDescent="0.25">
      <c r="AB6212"/>
      <c r="AC6212"/>
      <c r="AD6212"/>
      <c r="AE6212"/>
    </row>
    <row r="6213" spans="28:31" x14ac:dyDescent="0.25">
      <c r="AB6213"/>
      <c r="AC6213"/>
      <c r="AD6213"/>
      <c r="AE6213"/>
    </row>
    <row r="6214" spans="28:31" x14ac:dyDescent="0.25">
      <c r="AB6214"/>
      <c r="AC6214"/>
      <c r="AD6214"/>
      <c r="AE6214"/>
    </row>
    <row r="6215" spans="28:31" x14ac:dyDescent="0.25">
      <c r="AB6215"/>
      <c r="AC6215"/>
      <c r="AD6215"/>
      <c r="AE6215"/>
    </row>
    <row r="6216" spans="28:31" x14ac:dyDescent="0.25">
      <c r="AB6216"/>
      <c r="AC6216"/>
      <c r="AD6216"/>
      <c r="AE6216"/>
    </row>
    <row r="6217" spans="28:31" x14ac:dyDescent="0.25">
      <c r="AB6217"/>
      <c r="AC6217"/>
      <c r="AD6217"/>
      <c r="AE6217"/>
    </row>
    <row r="6218" spans="28:31" x14ac:dyDescent="0.25">
      <c r="AB6218"/>
      <c r="AC6218"/>
      <c r="AD6218"/>
      <c r="AE6218"/>
    </row>
    <row r="6219" spans="28:31" x14ac:dyDescent="0.25">
      <c r="AB6219"/>
      <c r="AC6219"/>
      <c r="AD6219"/>
      <c r="AE6219"/>
    </row>
    <row r="6220" spans="28:31" x14ac:dyDescent="0.25">
      <c r="AB6220"/>
      <c r="AC6220"/>
      <c r="AD6220"/>
      <c r="AE6220"/>
    </row>
    <row r="6221" spans="28:31" x14ac:dyDescent="0.25">
      <c r="AB6221"/>
      <c r="AC6221"/>
      <c r="AD6221"/>
      <c r="AE6221"/>
    </row>
    <row r="6222" spans="28:31" x14ac:dyDescent="0.25">
      <c r="AB6222"/>
      <c r="AC6222"/>
      <c r="AD6222"/>
      <c r="AE6222"/>
    </row>
    <row r="6223" spans="28:31" x14ac:dyDescent="0.25">
      <c r="AB6223"/>
      <c r="AC6223"/>
      <c r="AD6223"/>
      <c r="AE6223"/>
    </row>
    <row r="6224" spans="28:31" x14ac:dyDescent="0.25">
      <c r="AB6224"/>
      <c r="AC6224"/>
      <c r="AD6224"/>
      <c r="AE6224"/>
    </row>
    <row r="6225" spans="28:31" x14ac:dyDescent="0.25">
      <c r="AB6225"/>
      <c r="AC6225"/>
      <c r="AD6225"/>
      <c r="AE6225"/>
    </row>
    <row r="6226" spans="28:31" x14ac:dyDescent="0.25">
      <c r="AB6226"/>
      <c r="AC6226"/>
      <c r="AD6226"/>
      <c r="AE6226"/>
    </row>
    <row r="6227" spans="28:31" x14ac:dyDescent="0.25">
      <c r="AB6227"/>
      <c r="AC6227"/>
      <c r="AD6227"/>
      <c r="AE6227"/>
    </row>
    <row r="6228" spans="28:31" x14ac:dyDescent="0.25">
      <c r="AB6228"/>
      <c r="AC6228"/>
      <c r="AD6228"/>
      <c r="AE6228"/>
    </row>
    <row r="6229" spans="28:31" x14ac:dyDescent="0.25">
      <c r="AB6229"/>
      <c r="AC6229"/>
      <c r="AD6229"/>
      <c r="AE6229"/>
    </row>
    <row r="6230" spans="28:31" x14ac:dyDescent="0.25">
      <c r="AB6230"/>
      <c r="AC6230"/>
      <c r="AD6230"/>
      <c r="AE6230"/>
    </row>
    <row r="6231" spans="28:31" x14ac:dyDescent="0.25">
      <c r="AB6231"/>
      <c r="AC6231"/>
      <c r="AD6231"/>
      <c r="AE6231"/>
    </row>
    <row r="6232" spans="28:31" x14ac:dyDescent="0.25">
      <c r="AB6232"/>
      <c r="AC6232"/>
      <c r="AD6232"/>
      <c r="AE6232"/>
    </row>
    <row r="6233" spans="28:31" x14ac:dyDescent="0.25">
      <c r="AB6233"/>
      <c r="AC6233"/>
      <c r="AD6233"/>
      <c r="AE6233"/>
    </row>
    <row r="6234" spans="28:31" x14ac:dyDescent="0.25">
      <c r="AB6234"/>
      <c r="AC6234"/>
      <c r="AD6234"/>
      <c r="AE6234"/>
    </row>
    <row r="6235" spans="28:31" x14ac:dyDescent="0.25">
      <c r="AB6235"/>
      <c r="AC6235"/>
      <c r="AD6235"/>
      <c r="AE6235"/>
    </row>
    <row r="6236" spans="28:31" x14ac:dyDescent="0.25">
      <c r="AB6236"/>
      <c r="AC6236"/>
      <c r="AD6236"/>
      <c r="AE6236"/>
    </row>
    <row r="6237" spans="28:31" x14ac:dyDescent="0.25">
      <c r="AB6237"/>
      <c r="AC6237"/>
      <c r="AD6237"/>
      <c r="AE6237"/>
    </row>
    <row r="6238" spans="28:31" x14ac:dyDescent="0.25">
      <c r="AB6238"/>
      <c r="AC6238"/>
      <c r="AD6238"/>
      <c r="AE6238"/>
    </row>
    <row r="6239" spans="28:31" x14ac:dyDescent="0.25">
      <c r="AB6239"/>
      <c r="AC6239"/>
      <c r="AD6239"/>
      <c r="AE6239"/>
    </row>
    <row r="6240" spans="28:31" x14ac:dyDescent="0.25">
      <c r="AB6240"/>
      <c r="AC6240"/>
      <c r="AD6240"/>
      <c r="AE6240"/>
    </row>
    <row r="6241" spans="28:31" x14ac:dyDescent="0.25">
      <c r="AB6241"/>
      <c r="AC6241"/>
      <c r="AD6241"/>
      <c r="AE6241"/>
    </row>
    <row r="6242" spans="28:31" x14ac:dyDescent="0.25">
      <c r="AB6242"/>
      <c r="AC6242"/>
      <c r="AD6242"/>
      <c r="AE6242"/>
    </row>
    <row r="6243" spans="28:31" x14ac:dyDescent="0.25">
      <c r="AB6243"/>
      <c r="AC6243"/>
      <c r="AD6243"/>
      <c r="AE6243"/>
    </row>
    <row r="6244" spans="28:31" x14ac:dyDescent="0.25">
      <c r="AB6244"/>
      <c r="AC6244"/>
      <c r="AD6244"/>
      <c r="AE6244"/>
    </row>
    <row r="6245" spans="28:31" x14ac:dyDescent="0.25">
      <c r="AB6245"/>
      <c r="AC6245"/>
      <c r="AD6245"/>
      <c r="AE6245"/>
    </row>
    <row r="6246" spans="28:31" x14ac:dyDescent="0.25">
      <c r="AB6246"/>
      <c r="AC6246"/>
      <c r="AD6246"/>
      <c r="AE6246"/>
    </row>
    <row r="6247" spans="28:31" x14ac:dyDescent="0.25">
      <c r="AB6247"/>
      <c r="AC6247"/>
      <c r="AD6247"/>
      <c r="AE6247"/>
    </row>
    <row r="6248" spans="28:31" x14ac:dyDescent="0.25">
      <c r="AB6248"/>
      <c r="AC6248"/>
      <c r="AD6248"/>
      <c r="AE6248"/>
    </row>
    <row r="6249" spans="28:31" x14ac:dyDescent="0.25">
      <c r="AB6249"/>
      <c r="AC6249"/>
      <c r="AD6249"/>
      <c r="AE6249"/>
    </row>
    <row r="6250" spans="28:31" x14ac:dyDescent="0.25">
      <c r="AB6250"/>
      <c r="AC6250"/>
      <c r="AD6250"/>
      <c r="AE6250"/>
    </row>
    <row r="6251" spans="28:31" x14ac:dyDescent="0.25">
      <c r="AB6251"/>
      <c r="AC6251"/>
      <c r="AD6251"/>
      <c r="AE6251"/>
    </row>
    <row r="6252" spans="28:31" x14ac:dyDescent="0.25">
      <c r="AB6252"/>
      <c r="AC6252"/>
      <c r="AD6252"/>
      <c r="AE6252"/>
    </row>
    <row r="6253" spans="28:31" x14ac:dyDescent="0.25">
      <c r="AB6253"/>
      <c r="AC6253"/>
      <c r="AD6253"/>
      <c r="AE6253"/>
    </row>
    <row r="6254" spans="28:31" x14ac:dyDescent="0.25">
      <c r="AB6254"/>
      <c r="AC6254"/>
      <c r="AD6254"/>
      <c r="AE6254"/>
    </row>
    <row r="6255" spans="28:31" x14ac:dyDescent="0.25">
      <c r="AB6255"/>
      <c r="AC6255"/>
      <c r="AD6255"/>
      <c r="AE6255"/>
    </row>
    <row r="6256" spans="28:31" x14ac:dyDescent="0.25">
      <c r="AB6256"/>
      <c r="AC6256"/>
      <c r="AD6256"/>
      <c r="AE6256"/>
    </row>
    <row r="6257" spans="28:31" x14ac:dyDescent="0.25">
      <c r="AB6257"/>
      <c r="AC6257"/>
      <c r="AD6257"/>
      <c r="AE6257"/>
    </row>
    <row r="6258" spans="28:31" x14ac:dyDescent="0.25">
      <c r="AB6258"/>
      <c r="AC6258"/>
      <c r="AD6258"/>
      <c r="AE6258"/>
    </row>
    <row r="6259" spans="28:31" x14ac:dyDescent="0.25">
      <c r="AB6259"/>
      <c r="AC6259"/>
      <c r="AD6259"/>
      <c r="AE6259"/>
    </row>
    <row r="6260" spans="28:31" x14ac:dyDescent="0.25">
      <c r="AB6260"/>
      <c r="AC6260"/>
      <c r="AD6260"/>
      <c r="AE6260"/>
    </row>
    <row r="6261" spans="28:31" x14ac:dyDescent="0.25">
      <c r="AB6261"/>
      <c r="AC6261"/>
      <c r="AD6261"/>
      <c r="AE6261"/>
    </row>
    <row r="6262" spans="28:31" x14ac:dyDescent="0.25">
      <c r="AB6262"/>
      <c r="AC6262"/>
      <c r="AD6262"/>
      <c r="AE6262"/>
    </row>
    <row r="6263" spans="28:31" x14ac:dyDescent="0.25">
      <c r="AB6263"/>
      <c r="AC6263"/>
      <c r="AD6263"/>
      <c r="AE6263"/>
    </row>
    <row r="6264" spans="28:31" x14ac:dyDescent="0.25">
      <c r="AB6264"/>
      <c r="AC6264"/>
      <c r="AD6264"/>
      <c r="AE6264"/>
    </row>
    <row r="6265" spans="28:31" x14ac:dyDescent="0.25">
      <c r="AB6265"/>
      <c r="AC6265"/>
      <c r="AD6265"/>
      <c r="AE6265"/>
    </row>
    <row r="6266" spans="28:31" x14ac:dyDescent="0.25">
      <c r="AB6266"/>
      <c r="AC6266"/>
      <c r="AD6266"/>
      <c r="AE6266"/>
    </row>
    <row r="6267" spans="28:31" x14ac:dyDescent="0.25">
      <c r="AB6267"/>
      <c r="AC6267"/>
      <c r="AD6267"/>
      <c r="AE6267"/>
    </row>
    <row r="6268" spans="28:31" x14ac:dyDescent="0.25">
      <c r="AB6268"/>
      <c r="AC6268"/>
      <c r="AD6268"/>
      <c r="AE6268"/>
    </row>
    <row r="6269" spans="28:31" x14ac:dyDescent="0.25">
      <c r="AB6269"/>
      <c r="AC6269"/>
      <c r="AD6269"/>
      <c r="AE6269"/>
    </row>
    <row r="6270" spans="28:31" x14ac:dyDescent="0.25">
      <c r="AB6270"/>
      <c r="AC6270"/>
      <c r="AD6270"/>
      <c r="AE6270"/>
    </row>
    <row r="6271" spans="28:31" x14ac:dyDescent="0.25">
      <c r="AB6271"/>
      <c r="AC6271"/>
      <c r="AD6271"/>
      <c r="AE6271"/>
    </row>
    <row r="6272" spans="28:31" x14ac:dyDescent="0.25">
      <c r="AB6272"/>
      <c r="AC6272"/>
      <c r="AD6272"/>
      <c r="AE6272"/>
    </row>
    <row r="6273" spans="28:31" x14ac:dyDescent="0.25">
      <c r="AB6273"/>
      <c r="AC6273"/>
      <c r="AD6273"/>
      <c r="AE6273"/>
    </row>
    <row r="6274" spans="28:31" x14ac:dyDescent="0.25">
      <c r="AB6274"/>
      <c r="AC6274"/>
      <c r="AD6274"/>
      <c r="AE6274"/>
    </row>
    <row r="6275" spans="28:31" x14ac:dyDescent="0.25">
      <c r="AB6275"/>
      <c r="AC6275"/>
      <c r="AD6275"/>
      <c r="AE6275"/>
    </row>
    <row r="6276" spans="28:31" x14ac:dyDescent="0.25">
      <c r="AB6276"/>
      <c r="AC6276"/>
      <c r="AD6276"/>
      <c r="AE6276"/>
    </row>
    <row r="6277" spans="28:31" x14ac:dyDescent="0.25">
      <c r="AB6277"/>
      <c r="AC6277"/>
      <c r="AD6277"/>
      <c r="AE6277"/>
    </row>
    <row r="6278" spans="28:31" x14ac:dyDescent="0.25">
      <c r="AB6278"/>
      <c r="AC6278"/>
      <c r="AD6278"/>
      <c r="AE6278"/>
    </row>
    <row r="6279" spans="28:31" x14ac:dyDescent="0.25">
      <c r="AB6279"/>
      <c r="AC6279"/>
      <c r="AD6279"/>
      <c r="AE6279"/>
    </row>
    <row r="6280" spans="28:31" x14ac:dyDescent="0.25">
      <c r="AB6280"/>
      <c r="AC6280"/>
      <c r="AD6280"/>
      <c r="AE6280"/>
    </row>
    <row r="6281" spans="28:31" x14ac:dyDescent="0.25">
      <c r="AB6281"/>
      <c r="AC6281"/>
      <c r="AD6281"/>
      <c r="AE6281"/>
    </row>
    <row r="6282" spans="28:31" x14ac:dyDescent="0.25">
      <c r="AB6282"/>
      <c r="AC6282"/>
      <c r="AD6282"/>
      <c r="AE6282"/>
    </row>
    <row r="6283" spans="28:31" x14ac:dyDescent="0.25">
      <c r="AB6283"/>
      <c r="AC6283"/>
      <c r="AD6283"/>
      <c r="AE6283"/>
    </row>
    <row r="6284" spans="28:31" x14ac:dyDescent="0.25">
      <c r="AB6284"/>
      <c r="AC6284"/>
      <c r="AD6284"/>
      <c r="AE6284"/>
    </row>
    <row r="6285" spans="28:31" x14ac:dyDescent="0.25">
      <c r="AB6285"/>
      <c r="AC6285"/>
      <c r="AD6285"/>
      <c r="AE6285"/>
    </row>
    <row r="6286" spans="28:31" x14ac:dyDescent="0.25">
      <c r="AB6286"/>
      <c r="AC6286"/>
      <c r="AD6286"/>
      <c r="AE6286"/>
    </row>
    <row r="6287" spans="28:31" x14ac:dyDescent="0.25">
      <c r="AB6287"/>
      <c r="AC6287"/>
      <c r="AD6287"/>
      <c r="AE6287"/>
    </row>
    <row r="6288" spans="28:31" x14ac:dyDescent="0.25">
      <c r="AB6288"/>
      <c r="AC6288"/>
      <c r="AD6288"/>
      <c r="AE6288"/>
    </row>
    <row r="6289" spans="28:31" x14ac:dyDescent="0.25">
      <c r="AB6289"/>
      <c r="AC6289"/>
      <c r="AD6289"/>
      <c r="AE6289"/>
    </row>
    <row r="6290" spans="28:31" x14ac:dyDescent="0.25">
      <c r="AB6290"/>
      <c r="AC6290"/>
      <c r="AD6290"/>
      <c r="AE6290"/>
    </row>
    <row r="6291" spans="28:31" x14ac:dyDescent="0.25">
      <c r="AB6291"/>
      <c r="AC6291"/>
      <c r="AD6291"/>
      <c r="AE6291"/>
    </row>
    <row r="6292" spans="28:31" x14ac:dyDescent="0.25">
      <c r="AB6292"/>
      <c r="AC6292"/>
      <c r="AD6292"/>
      <c r="AE6292"/>
    </row>
    <row r="6293" spans="28:31" x14ac:dyDescent="0.25">
      <c r="AB6293"/>
      <c r="AC6293"/>
      <c r="AD6293"/>
      <c r="AE6293"/>
    </row>
    <row r="6294" spans="28:31" x14ac:dyDescent="0.25">
      <c r="AB6294"/>
      <c r="AC6294"/>
      <c r="AD6294"/>
      <c r="AE6294"/>
    </row>
    <row r="6295" spans="28:31" x14ac:dyDescent="0.25">
      <c r="AB6295"/>
      <c r="AC6295"/>
      <c r="AD6295"/>
      <c r="AE6295"/>
    </row>
    <row r="6296" spans="28:31" x14ac:dyDescent="0.25">
      <c r="AB6296"/>
      <c r="AC6296"/>
      <c r="AD6296"/>
      <c r="AE6296"/>
    </row>
    <row r="6297" spans="28:31" x14ac:dyDescent="0.25">
      <c r="AB6297"/>
      <c r="AC6297"/>
      <c r="AD6297"/>
      <c r="AE6297"/>
    </row>
    <row r="6298" spans="28:31" x14ac:dyDescent="0.25">
      <c r="AB6298"/>
      <c r="AC6298"/>
      <c r="AD6298"/>
      <c r="AE6298"/>
    </row>
    <row r="6299" spans="28:31" x14ac:dyDescent="0.25">
      <c r="AB6299"/>
      <c r="AC6299"/>
      <c r="AD6299"/>
      <c r="AE6299"/>
    </row>
    <row r="6300" spans="28:31" x14ac:dyDescent="0.25">
      <c r="AB6300"/>
      <c r="AC6300"/>
      <c r="AD6300"/>
      <c r="AE6300"/>
    </row>
    <row r="6301" spans="28:31" x14ac:dyDescent="0.25">
      <c r="AB6301"/>
      <c r="AC6301"/>
      <c r="AD6301"/>
      <c r="AE6301"/>
    </row>
    <row r="6302" spans="28:31" x14ac:dyDescent="0.25">
      <c r="AB6302"/>
      <c r="AC6302"/>
      <c r="AD6302"/>
      <c r="AE6302"/>
    </row>
    <row r="6303" spans="28:31" x14ac:dyDescent="0.25">
      <c r="AB6303"/>
      <c r="AC6303"/>
      <c r="AD6303"/>
      <c r="AE6303"/>
    </row>
    <row r="6304" spans="28:31" x14ac:dyDescent="0.25">
      <c r="AB6304"/>
      <c r="AC6304"/>
      <c r="AD6304"/>
      <c r="AE6304"/>
    </row>
    <row r="6305" spans="28:31" x14ac:dyDescent="0.25">
      <c r="AB6305"/>
      <c r="AC6305"/>
      <c r="AD6305"/>
      <c r="AE6305"/>
    </row>
    <row r="6306" spans="28:31" x14ac:dyDescent="0.25">
      <c r="AB6306"/>
      <c r="AC6306"/>
      <c r="AD6306"/>
      <c r="AE6306"/>
    </row>
    <row r="6307" spans="28:31" x14ac:dyDescent="0.25">
      <c r="AB6307"/>
      <c r="AC6307"/>
      <c r="AD6307"/>
      <c r="AE6307"/>
    </row>
    <row r="6308" spans="28:31" x14ac:dyDescent="0.25">
      <c r="AB6308"/>
      <c r="AC6308"/>
      <c r="AD6308"/>
      <c r="AE6308"/>
    </row>
    <row r="6309" spans="28:31" x14ac:dyDescent="0.25">
      <c r="AB6309"/>
      <c r="AC6309"/>
      <c r="AD6309"/>
      <c r="AE6309"/>
    </row>
    <row r="6310" spans="28:31" x14ac:dyDescent="0.25">
      <c r="AB6310"/>
      <c r="AC6310"/>
      <c r="AD6310"/>
      <c r="AE6310"/>
    </row>
    <row r="6311" spans="28:31" x14ac:dyDescent="0.25">
      <c r="AB6311"/>
      <c r="AC6311"/>
      <c r="AD6311"/>
      <c r="AE6311"/>
    </row>
    <row r="6312" spans="28:31" x14ac:dyDescent="0.25">
      <c r="AB6312"/>
      <c r="AC6312"/>
      <c r="AD6312"/>
      <c r="AE6312"/>
    </row>
    <row r="6313" spans="28:31" x14ac:dyDescent="0.25">
      <c r="AB6313"/>
      <c r="AC6313"/>
      <c r="AD6313"/>
      <c r="AE6313"/>
    </row>
    <row r="6314" spans="28:31" x14ac:dyDescent="0.25">
      <c r="AB6314"/>
      <c r="AC6314"/>
      <c r="AD6314"/>
      <c r="AE6314"/>
    </row>
    <row r="6315" spans="28:31" x14ac:dyDescent="0.25">
      <c r="AB6315"/>
      <c r="AC6315"/>
      <c r="AD6315"/>
      <c r="AE6315"/>
    </row>
    <row r="6316" spans="28:31" x14ac:dyDescent="0.25">
      <c r="AB6316"/>
      <c r="AC6316"/>
      <c r="AD6316"/>
      <c r="AE6316"/>
    </row>
    <row r="6317" spans="28:31" x14ac:dyDescent="0.25">
      <c r="AB6317"/>
      <c r="AC6317"/>
      <c r="AD6317"/>
      <c r="AE6317"/>
    </row>
    <row r="6318" spans="28:31" x14ac:dyDescent="0.25">
      <c r="AB6318"/>
      <c r="AC6318"/>
      <c r="AD6318"/>
      <c r="AE6318"/>
    </row>
    <row r="6319" spans="28:31" x14ac:dyDescent="0.25">
      <c r="AB6319"/>
      <c r="AC6319"/>
      <c r="AD6319"/>
      <c r="AE6319"/>
    </row>
    <row r="6320" spans="28:31" x14ac:dyDescent="0.25">
      <c r="AB6320"/>
      <c r="AC6320"/>
      <c r="AD6320"/>
      <c r="AE6320"/>
    </row>
    <row r="6321" spans="28:31" x14ac:dyDescent="0.25">
      <c r="AB6321"/>
      <c r="AC6321"/>
      <c r="AD6321"/>
      <c r="AE6321"/>
    </row>
    <row r="6322" spans="28:31" x14ac:dyDescent="0.25">
      <c r="AB6322"/>
      <c r="AC6322"/>
      <c r="AD6322"/>
      <c r="AE6322"/>
    </row>
    <row r="6323" spans="28:31" x14ac:dyDescent="0.25">
      <c r="AB6323"/>
      <c r="AC6323"/>
      <c r="AD6323"/>
      <c r="AE6323"/>
    </row>
    <row r="6324" spans="28:31" x14ac:dyDescent="0.25">
      <c r="AB6324"/>
      <c r="AC6324"/>
      <c r="AD6324"/>
      <c r="AE6324"/>
    </row>
    <row r="6325" spans="28:31" x14ac:dyDescent="0.25">
      <c r="AB6325"/>
      <c r="AC6325"/>
      <c r="AD6325"/>
      <c r="AE6325"/>
    </row>
    <row r="6326" spans="28:31" x14ac:dyDescent="0.25">
      <c r="AB6326"/>
      <c r="AC6326"/>
      <c r="AD6326"/>
      <c r="AE6326"/>
    </row>
    <row r="6327" spans="28:31" x14ac:dyDescent="0.25">
      <c r="AB6327"/>
      <c r="AC6327"/>
      <c r="AD6327"/>
      <c r="AE6327"/>
    </row>
    <row r="6328" spans="28:31" x14ac:dyDescent="0.25">
      <c r="AB6328"/>
      <c r="AC6328"/>
      <c r="AD6328"/>
      <c r="AE6328"/>
    </row>
    <row r="6329" spans="28:31" x14ac:dyDescent="0.25">
      <c r="AB6329"/>
      <c r="AC6329"/>
      <c r="AD6329"/>
      <c r="AE6329"/>
    </row>
    <row r="6330" spans="28:31" x14ac:dyDescent="0.25">
      <c r="AB6330"/>
      <c r="AC6330"/>
      <c r="AD6330"/>
      <c r="AE6330"/>
    </row>
    <row r="6331" spans="28:31" x14ac:dyDescent="0.25">
      <c r="AB6331"/>
      <c r="AC6331"/>
      <c r="AD6331"/>
      <c r="AE6331"/>
    </row>
    <row r="6332" spans="28:31" x14ac:dyDescent="0.25">
      <c r="AB6332"/>
      <c r="AC6332"/>
      <c r="AD6332"/>
      <c r="AE6332"/>
    </row>
    <row r="6333" spans="28:31" x14ac:dyDescent="0.25">
      <c r="AB6333"/>
      <c r="AC6333"/>
      <c r="AD6333"/>
      <c r="AE6333"/>
    </row>
    <row r="6334" spans="28:31" x14ac:dyDescent="0.25">
      <c r="AB6334"/>
      <c r="AC6334"/>
      <c r="AD6334"/>
      <c r="AE6334"/>
    </row>
    <row r="6335" spans="28:31" x14ac:dyDescent="0.25">
      <c r="AB6335"/>
      <c r="AC6335"/>
      <c r="AD6335"/>
      <c r="AE6335"/>
    </row>
    <row r="6336" spans="28:31" x14ac:dyDescent="0.25">
      <c r="AB6336"/>
      <c r="AC6336"/>
      <c r="AD6336"/>
      <c r="AE6336"/>
    </row>
    <row r="6337" spans="28:31" x14ac:dyDescent="0.25">
      <c r="AB6337"/>
      <c r="AC6337"/>
      <c r="AD6337"/>
      <c r="AE6337"/>
    </row>
    <row r="6338" spans="28:31" x14ac:dyDescent="0.25">
      <c r="AB6338"/>
      <c r="AC6338"/>
      <c r="AD6338"/>
      <c r="AE6338"/>
    </row>
    <row r="6339" spans="28:31" x14ac:dyDescent="0.25">
      <c r="AB6339"/>
      <c r="AC6339"/>
      <c r="AD6339"/>
      <c r="AE6339"/>
    </row>
    <row r="6340" spans="28:31" x14ac:dyDescent="0.25">
      <c r="AB6340"/>
      <c r="AC6340"/>
      <c r="AD6340"/>
      <c r="AE6340"/>
    </row>
    <row r="6341" spans="28:31" x14ac:dyDescent="0.25">
      <c r="AB6341"/>
      <c r="AC6341"/>
      <c r="AD6341"/>
      <c r="AE6341"/>
    </row>
    <row r="6342" spans="28:31" x14ac:dyDescent="0.25">
      <c r="AB6342"/>
      <c r="AC6342"/>
      <c r="AD6342"/>
      <c r="AE6342"/>
    </row>
    <row r="6343" spans="28:31" x14ac:dyDescent="0.25">
      <c r="AB6343"/>
      <c r="AC6343"/>
      <c r="AD6343"/>
      <c r="AE6343"/>
    </row>
    <row r="6344" spans="28:31" x14ac:dyDescent="0.25">
      <c r="AB6344"/>
      <c r="AC6344"/>
      <c r="AD6344"/>
      <c r="AE6344"/>
    </row>
    <row r="6345" spans="28:31" x14ac:dyDescent="0.25">
      <c r="AB6345"/>
      <c r="AC6345"/>
      <c r="AD6345"/>
      <c r="AE6345"/>
    </row>
    <row r="6346" spans="28:31" x14ac:dyDescent="0.25">
      <c r="AB6346"/>
      <c r="AC6346"/>
      <c r="AD6346"/>
      <c r="AE6346"/>
    </row>
    <row r="6347" spans="28:31" x14ac:dyDescent="0.25">
      <c r="AB6347"/>
      <c r="AC6347"/>
      <c r="AD6347"/>
      <c r="AE6347"/>
    </row>
    <row r="6348" spans="28:31" x14ac:dyDescent="0.25">
      <c r="AB6348"/>
      <c r="AC6348"/>
      <c r="AD6348"/>
      <c r="AE6348"/>
    </row>
    <row r="6349" spans="28:31" x14ac:dyDescent="0.25">
      <c r="AB6349"/>
      <c r="AC6349"/>
      <c r="AD6349"/>
      <c r="AE6349"/>
    </row>
    <row r="6350" spans="28:31" x14ac:dyDescent="0.25">
      <c r="AB6350"/>
      <c r="AC6350"/>
      <c r="AD6350"/>
      <c r="AE6350"/>
    </row>
    <row r="6351" spans="28:31" x14ac:dyDescent="0.25">
      <c r="AB6351"/>
      <c r="AC6351"/>
      <c r="AD6351"/>
      <c r="AE6351"/>
    </row>
    <row r="6352" spans="28:31" x14ac:dyDescent="0.25">
      <c r="AB6352"/>
      <c r="AC6352"/>
      <c r="AD6352"/>
      <c r="AE6352"/>
    </row>
    <row r="6353" spans="28:31" x14ac:dyDescent="0.25">
      <c r="AB6353"/>
      <c r="AC6353"/>
      <c r="AD6353"/>
      <c r="AE6353"/>
    </row>
    <row r="6354" spans="28:31" x14ac:dyDescent="0.25">
      <c r="AB6354"/>
      <c r="AC6354"/>
      <c r="AD6354"/>
      <c r="AE6354"/>
    </row>
    <row r="6355" spans="28:31" x14ac:dyDescent="0.25">
      <c r="AB6355"/>
      <c r="AC6355"/>
      <c r="AD6355"/>
      <c r="AE6355"/>
    </row>
    <row r="6356" spans="28:31" x14ac:dyDescent="0.25">
      <c r="AB6356"/>
      <c r="AC6356"/>
      <c r="AD6356"/>
      <c r="AE6356"/>
    </row>
    <row r="6357" spans="28:31" x14ac:dyDescent="0.25">
      <c r="AB6357"/>
      <c r="AC6357"/>
      <c r="AD6357"/>
      <c r="AE6357"/>
    </row>
    <row r="6358" spans="28:31" x14ac:dyDescent="0.25">
      <c r="AB6358"/>
      <c r="AC6358"/>
      <c r="AD6358"/>
      <c r="AE6358"/>
    </row>
    <row r="6359" spans="28:31" x14ac:dyDescent="0.25">
      <c r="AB6359"/>
      <c r="AC6359"/>
      <c r="AD6359"/>
      <c r="AE6359"/>
    </row>
    <row r="6360" spans="28:31" x14ac:dyDescent="0.25">
      <c r="AB6360"/>
      <c r="AC6360"/>
      <c r="AD6360"/>
      <c r="AE6360"/>
    </row>
    <row r="6361" spans="28:31" x14ac:dyDescent="0.25">
      <c r="AB6361"/>
      <c r="AC6361"/>
      <c r="AD6361"/>
      <c r="AE6361"/>
    </row>
    <row r="6362" spans="28:31" x14ac:dyDescent="0.25">
      <c r="AB6362"/>
      <c r="AC6362"/>
      <c r="AD6362"/>
      <c r="AE6362"/>
    </row>
    <row r="6363" spans="28:31" x14ac:dyDescent="0.25">
      <c r="AB6363"/>
      <c r="AC6363"/>
      <c r="AD6363"/>
      <c r="AE6363"/>
    </row>
    <row r="6364" spans="28:31" x14ac:dyDescent="0.25">
      <c r="AB6364"/>
      <c r="AC6364"/>
      <c r="AD6364"/>
      <c r="AE6364"/>
    </row>
    <row r="6365" spans="28:31" x14ac:dyDescent="0.25">
      <c r="AB6365"/>
      <c r="AC6365"/>
      <c r="AD6365"/>
      <c r="AE6365"/>
    </row>
    <row r="6366" spans="28:31" x14ac:dyDescent="0.25">
      <c r="AB6366"/>
      <c r="AC6366"/>
      <c r="AD6366"/>
      <c r="AE6366"/>
    </row>
    <row r="6367" spans="28:31" x14ac:dyDescent="0.25">
      <c r="AB6367"/>
      <c r="AC6367"/>
      <c r="AD6367"/>
      <c r="AE6367"/>
    </row>
    <row r="6368" spans="28:31" x14ac:dyDescent="0.25">
      <c r="AB6368"/>
      <c r="AC6368"/>
      <c r="AD6368"/>
      <c r="AE6368"/>
    </row>
    <row r="6369" spans="28:31" x14ac:dyDescent="0.25">
      <c r="AB6369"/>
      <c r="AC6369"/>
      <c r="AD6369"/>
      <c r="AE6369"/>
    </row>
    <row r="6370" spans="28:31" x14ac:dyDescent="0.25">
      <c r="AB6370"/>
      <c r="AC6370"/>
      <c r="AD6370"/>
      <c r="AE6370"/>
    </row>
    <row r="6371" spans="28:31" x14ac:dyDescent="0.25">
      <c r="AB6371"/>
      <c r="AC6371"/>
      <c r="AD6371"/>
      <c r="AE6371"/>
    </row>
    <row r="6372" spans="28:31" x14ac:dyDescent="0.25">
      <c r="AB6372"/>
      <c r="AC6372"/>
      <c r="AD6372"/>
      <c r="AE6372"/>
    </row>
    <row r="6373" spans="28:31" x14ac:dyDescent="0.25">
      <c r="AB6373"/>
      <c r="AC6373"/>
      <c r="AD6373"/>
      <c r="AE6373"/>
    </row>
    <row r="6374" spans="28:31" x14ac:dyDescent="0.25">
      <c r="AB6374"/>
      <c r="AC6374"/>
      <c r="AD6374"/>
      <c r="AE6374"/>
    </row>
    <row r="6375" spans="28:31" x14ac:dyDescent="0.25">
      <c r="AB6375"/>
      <c r="AC6375"/>
      <c r="AD6375"/>
      <c r="AE6375"/>
    </row>
    <row r="6376" spans="28:31" x14ac:dyDescent="0.25">
      <c r="AB6376"/>
      <c r="AC6376"/>
      <c r="AD6376"/>
      <c r="AE6376"/>
    </row>
    <row r="6377" spans="28:31" x14ac:dyDescent="0.25">
      <c r="AB6377"/>
      <c r="AC6377"/>
      <c r="AD6377"/>
      <c r="AE6377"/>
    </row>
    <row r="6378" spans="28:31" x14ac:dyDescent="0.25">
      <c r="AB6378"/>
      <c r="AC6378"/>
      <c r="AD6378"/>
      <c r="AE6378"/>
    </row>
    <row r="6379" spans="28:31" x14ac:dyDescent="0.25">
      <c r="AB6379"/>
      <c r="AC6379"/>
      <c r="AD6379"/>
      <c r="AE6379"/>
    </row>
    <row r="6380" spans="28:31" x14ac:dyDescent="0.25">
      <c r="AB6380"/>
      <c r="AC6380"/>
      <c r="AD6380"/>
      <c r="AE6380"/>
    </row>
    <row r="6381" spans="28:31" x14ac:dyDescent="0.25">
      <c r="AB6381"/>
      <c r="AC6381"/>
      <c r="AD6381"/>
      <c r="AE6381"/>
    </row>
    <row r="6382" spans="28:31" x14ac:dyDescent="0.25">
      <c r="AB6382"/>
      <c r="AC6382"/>
      <c r="AD6382"/>
      <c r="AE6382"/>
    </row>
    <row r="6383" spans="28:31" x14ac:dyDescent="0.25">
      <c r="AB6383"/>
      <c r="AC6383"/>
      <c r="AD6383"/>
      <c r="AE6383"/>
    </row>
    <row r="6384" spans="28:31" x14ac:dyDescent="0.25">
      <c r="AB6384"/>
      <c r="AC6384"/>
      <c r="AD6384"/>
      <c r="AE6384"/>
    </row>
    <row r="6385" spans="28:31" x14ac:dyDescent="0.25">
      <c r="AB6385"/>
      <c r="AC6385"/>
      <c r="AD6385"/>
      <c r="AE6385"/>
    </row>
    <row r="6386" spans="28:31" x14ac:dyDescent="0.25">
      <c r="AB6386"/>
      <c r="AC6386"/>
      <c r="AD6386"/>
      <c r="AE6386"/>
    </row>
    <row r="6387" spans="28:31" x14ac:dyDescent="0.25">
      <c r="AB6387"/>
      <c r="AC6387"/>
      <c r="AD6387"/>
      <c r="AE6387"/>
    </row>
    <row r="6388" spans="28:31" x14ac:dyDescent="0.25">
      <c r="AB6388"/>
      <c r="AC6388"/>
      <c r="AD6388"/>
      <c r="AE6388"/>
    </row>
    <row r="6389" spans="28:31" x14ac:dyDescent="0.25">
      <c r="AB6389"/>
      <c r="AC6389"/>
      <c r="AD6389"/>
      <c r="AE6389"/>
    </row>
    <row r="6390" spans="28:31" x14ac:dyDescent="0.25">
      <c r="AB6390"/>
      <c r="AC6390"/>
      <c r="AD6390"/>
      <c r="AE6390"/>
    </row>
    <row r="6391" spans="28:31" x14ac:dyDescent="0.25">
      <c r="AB6391"/>
      <c r="AC6391"/>
      <c r="AD6391"/>
      <c r="AE6391"/>
    </row>
    <row r="6392" spans="28:31" x14ac:dyDescent="0.25">
      <c r="AB6392"/>
      <c r="AC6392"/>
      <c r="AD6392"/>
      <c r="AE6392"/>
    </row>
    <row r="6393" spans="28:31" x14ac:dyDescent="0.25">
      <c r="AB6393"/>
      <c r="AC6393"/>
      <c r="AD6393"/>
      <c r="AE6393"/>
    </row>
    <row r="6394" spans="28:31" x14ac:dyDescent="0.25">
      <c r="AB6394"/>
      <c r="AC6394"/>
      <c r="AD6394"/>
      <c r="AE6394"/>
    </row>
    <row r="6395" spans="28:31" x14ac:dyDescent="0.25">
      <c r="AB6395"/>
      <c r="AC6395"/>
      <c r="AD6395"/>
      <c r="AE6395"/>
    </row>
    <row r="6396" spans="28:31" x14ac:dyDescent="0.25">
      <c r="AB6396"/>
      <c r="AC6396"/>
      <c r="AD6396"/>
      <c r="AE6396"/>
    </row>
    <row r="6397" spans="28:31" x14ac:dyDescent="0.25">
      <c r="AB6397"/>
      <c r="AC6397"/>
      <c r="AD6397"/>
      <c r="AE6397"/>
    </row>
    <row r="6398" spans="28:31" x14ac:dyDescent="0.25">
      <c r="AB6398"/>
      <c r="AC6398"/>
      <c r="AD6398"/>
      <c r="AE6398"/>
    </row>
    <row r="6399" spans="28:31" x14ac:dyDescent="0.25">
      <c r="AB6399"/>
      <c r="AC6399"/>
      <c r="AD6399"/>
      <c r="AE6399"/>
    </row>
    <row r="6400" spans="28:31" x14ac:dyDescent="0.25">
      <c r="AB6400"/>
      <c r="AC6400"/>
      <c r="AD6400"/>
      <c r="AE6400"/>
    </row>
    <row r="6401" spans="28:31" x14ac:dyDescent="0.25">
      <c r="AB6401"/>
      <c r="AC6401"/>
      <c r="AD6401"/>
      <c r="AE6401"/>
    </row>
    <row r="6402" spans="28:31" x14ac:dyDescent="0.25">
      <c r="AB6402"/>
      <c r="AC6402"/>
      <c r="AD6402"/>
      <c r="AE6402"/>
    </row>
    <row r="6403" spans="28:31" x14ac:dyDescent="0.25">
      <c r="AB6403"/>
      <c r="AC6403"/>
      <c r="AD6403"/>
      <c r="AE6403"/>
    </row>
    <row r="6404" spans="28:31" x14ac:dyDescent="0.25">
      <c r="AB6404"/>
      <c r="AC6404"/>
      <c r="AD6404"/>
      <c r="AE6404"/>
    </row>
    <row r="6405" spans="28:31" x14ac:dyDescent="0.25">
      <c r="AB6405"/>
      <c r="AC6405"/>
      <c r="AD6405"/>
      <c r="AE6405"/>
    </row>
    <row r="6406" spans="28:31" x14ac:dyDescent="0.25">
      <c r="AB6406"/>
      <c r="AC6406"/>
      <c r="AD6406"/>
      <c r="AE6406"/>
    </row>
    <row r="6407" spans="28:31" x14ac:dyDescent="0.25">
      <c r="AB6407"/>
      <c r="AC6407"/>
      <c r="AD6407"/>
      <c r="AE6407"/>
    </row>
    <row r="6408" spans="28:31" x14ac:dyDescent="0.25">
      <c r="AB6408"/>
      <c r="AC6408"/>
      <c r="AD6408"/>
      <c r="AE6408"/>
    </row>
    <row r="6409" spans="28:31" x14ac:dyDescent="0.25">
      <c r="AB6409"/>
      <c r="AC6409"/>
      <c r="AD6409"/>
      <c r="AE6409"/>
    </row>
    <row r="6410" spans="28:31" x14ac:dyDescent="0.25">
      <c r="AB6410"/>
      <c r="AC6410"/>
      <c r="AD6410"/>
      <c r="AE6410"/>
    </row>
    <row r="6411" spans="28:31" x14ac:dyDescent="0.25">
      <c r="AB6411"/>
      <c r="AC6411"/>
      <c r="AD6411"/>
      <c r="AE6411"/>
    </row>
    <row r="6412" spans="28:31" x14ac:dyDescent="0.25">
      <c r="AB6412"/>
      <c r="AC6412"/>
      <c r="AD6412"/>
      <c r="AE6412"/>
    </row>
    <row r="6413" spans="28:31" x14ac:dyDescent="0.25">
      <c r="AB6413"/>
      <c r="AC6413"/>
      <c r="AD6413"/>
      <c r="AE6413"/>
    </row>
    <row r="6414" spans="28:31" x14ac:dyDescent="0.25">
      <c r="AB6414"/>
      <c r="AC6414"/>
      <c r="AD6414"/>
      <c r="AE6414"/>
    </row>
    <row r="6415" spans="28:31" x14ac:dyDescent="0.25">
      <c r="AB6415"/>
      <c r="AC6415"/>
      <c r="AD6415"/>
      <c r="AE6415"/>
    </row>
    <row r="6416" spans="28:31" x14ac:dyDescent="0.25">
      <c r="AB6416"/>
      <c r="AC6416"/>
      <c r="AD6416"/>
      <c r="AE6416"/>
    </row>
    <row r="6417" spans="28:31" x14ac:dyDescent="0.25">
      <c r="AB6417"/>
      <c r="AC6417"/>
      <c r="AD6417"/>
      <c r="AE6417"/>
    </row>
    <row r="6418" spans="28:31" x14ac:dyDescent="0.25">
      <c r="AB6418"/>
      <c r="AC6418"/>
      <c r="AD6418"/>
      <c r="AE6418"/>
    </row>
    <row r="6419" spans="28:31" x14ac:dyDescent="0.25">
      <c r="AB6419"/>
      <c r="AC6419"/>
      <c r="AD6419"/>
      <c r="AE6419"/>
    </row>
    <row r="6420" spans="28:31" x14ac:dyDescent="0.25">
      <c r="AB6420"/>
      <c r="AC6420"/>
      <c r="AD6420"/>
      <c r="AE6420"/>
    </row>
    <row r="6421" spans="28:31" x14ac:dyDescent="0.25">
      <c r="AB6421"/>
      <c r="AC6421"/>
      <c r="AD6421"/>
      <c r="AE6421"/>
    </row>
    <row r="6422" spans="28:31" x14ac:dyDescent="0.25">
      <c r="AB6422"/>
      <c r="AC6422"/>
      <c r="AD6422"/>
      <c r="AE6422"/>
    </row>
    <row r="6423" spans="28:31" x14ac:dyDescent="0.25">
      <c r="AB6423"/>
      <c r="AC6423"/>
      <c r="AD6423"/>
      <c r="AE6423"/>
    </row>
    <row r="6424" spans="28:31" x14ac:dyDescent="0.25">
      <c r="AB6424"/>
      <c r="AC6424"/>
      <c r="AD6424"/>
      <c r="AE6424"/>
    </row>
    <row r="6425" spans="28:31" x14ac:dyDescent="0.25">
      <c r="AB6425"/>
      <c r="AC6425"/>
      <c r="AD6425"/>
      <c r="AE6425"/>
    </row>
    <row r="6426" spans="28:31" x14ac:dyDescent="0.25">
      <c r="AB6426"/>
      <c r="AC6426"/>
      <c r="AD6426"/>
      <c r="AE6426"/>
    </row>
    <row r="6427" spans="28:31" x14ac:dyDescent="0.25">
      <c r="AB6427"/>
      <c r="AC6427"/>
      <c r="AD6427"/>
      <c r="AE6427"/>
    </row>
    <row r="6428" spans="28:31" x14ac:dyDescent="0.25">
      <c r="AB6428"/>
      <c r="AC6428"/>
      <c r="AD6428"/>
      <c r="AE6428"/>
    </row>
    <row r="6429" spans="28:31" x14ac:dyDescent="0.25">
      <c r="AB6429"/>
      <c r="AC6429"/>
      <c r="AD6429"/>
      <c r="AE6429"/>
    </row>
    <row r="6430" spans="28:31" x14ac:dyDescent="0.25">
      <c r="AB6430"/>
      <c r="AC6430"/>
      <c r="AD6430"/>
      <c r="AE6430"/>
    </row>
    <row r="6431" spans="28:31" x14ac:dyDescent="0.25">
      <c r="AB6431"/>
      <c r="AC6431"/>
      <c r="AD6431"/>
      <c r="AE6431"/>
    </row>
    <row r="6432" spans="28:31" x14ac:dyDescent="0.25">
      <c r="AB6432"/>
      <c r="AC6432"/>
      <c r="AD6432"/>
      <c r="AE6432"/>
    </row>
    <row r="6433" spans="28:31" x14ac:dyDescent="0.25">
      <c r="AB6433"/>
      <c r="AC6433"/>
      <c r="AD6433"/>
      <c r="AE6433"/>
    </row>
    <row r="6434" spans="28:31" x14ac:dyDescent="0.25">
      <c r="AB6434"/>
      <c r="AC6434"/>
      <c r="AD6434"/>
      <c r="AE6434"/>
    </row>
    <row r="6435" spans="28:31" x14ac:dyDescent="0.25">
      <c r="AB6435"/>
      <c r="AC6435"/>
      <c r="AD6435"/>
      <c r="AE6435"/>
    </row>
    <row r="6436" spans="28:31" x14ac:dyDescent="0.25">
      <c r="AB6436"/>
      <c r="AC6436"/>
      <c r="AD6436"/>
      <c r="AE6436"/>
    </row>
    <row r="6437" spans="28:31" x14ac:dyDescent="0.25">
      <c r="AB6437"/>
      <c r="AC6437"/>
      <c r="AD6437"/>
      <c r="AE6437"/>
    </row>
    <row r="6438" spans="28:31" x14ac:dyDescent="0.25">
      <c r="AB6438"/>
      <c r="AC6438"/>
      <c r="AD6438"/>
      <c r="AE6438"/>
    </row>
    <row r="6439" spans="28:31" x14ac:dyDescent="0.25">
      <c r="AB6439"/>
      <c r="AC6439"/>
      <c r="AD6439"/>
      <c r="AE6439"/>
    </row>
    <row r="6440" spans="28:31" x14ac:dyDescent="0.25">
      <c r="AB6440"/>
      <c r="AC6440"/>
      <c r="AD6440"/>
      <c r="AE6440"/>
    </row>
    <row r="6441" spans="28:31" x14ac:dyDescent="0.25">
      <c r="AB6441"/>
      <c r="AC6441"/>
      <c r="AD6441"/>
      <c r="AE6441"/>
    </row>
    <row r="6442" spans="28:31" x14ac:dyDescent="0.25">
      <c r="AB6442"/>
      <c r="AC6442"/>
      <c r="AD6442"/>
      <c r="AE6442"/>
    </row>
    <row r="6443" spans="28:31" x14ac:dyDescent="0.25">
      <c r="AB6443"/>
      <c r="AC6443"/>
      <c r="AD6443"/>
      <c r="AE6443"/>
    </row>
    <row r="6444" spans="28:31" x14ac:dyDescent="0.25">
      <c r="AB6444"/>
      <c r="AC6444"/>
      <c r="AD6444"/>
      <c r="AE6444"/>
    </row>
    <row r="6445" spans="28:31" x14ac:dyDescent="0.25">
      <c r="AB6445"/>
      <c r="AC6445"/>
      <c r="AD6445"/>
      <c r="AE6445"/>
    </row>
    <row r="6446" spans="28:31" x14ac:dyDescent="0.25">
      <c r="AB6446"/>
      <c r="AC6446"/>
      <c r="AD6446"/>
      <c r="AE6446"/>
    </row>
    <row r="6447" spans="28:31" x14ac:dyDescent="0.25">
      <c r="AB6447"/>
      <c r="AC6447"/>
      <c r="AD6447"/>
      <c r="AE6447"/>
    </row>
    <row r="6448" spans="28:31" x14ac:dyDescent="0.25">
      <c r="AB6448"/>
      <c r="AC6448"/>
      <c r="AD6448"/>
      <c r="AE6448"/>
    </row>
    <row r="6449" spans="28:31" x14ac:dyDescent="0.25">
      <c r="AB6449"/>
      <c r="AC6449"/>
      <c r="AD6449"/>
      <c r="AE6449"/>
    </row>
    <row r="6450" spans="28:31" x14ac:dyDescent="0.25">
      <c r="AB6450"/>
      <c r="AC6450"/>
      <c r="AD6450"/>
      <c r="AE6450"/>
    </row>
    <row r="6451" spans="28:31" x14ac:dyDescent="0.25">
      <c r="AB6451"/>
      <c r="AC6451"/>
      <c r="AD6451"/>
      <c r="AE6451"/>
    </row>
    <row r="6452" spans="28:31" x14ac:dyDescent="0.25">
      <c r="AB6452"/>
      <c r="AC6452"/>
      <c r="AD6452"/>
      <c r="AE6452"/>
    </row>
    <row r="6453" spans="28:31" x14ac:dyDescent="0.25">
      <c r="AB6453"/>
      <c r="AC6453"/>
      <c r="AD6453"/>
      <c r="AE6453"/>
    </row>
    <row r="6454" spans="28:31" x14ac:dyDescent="0.25">
      <c r="AB6454"/>
      <c r="AC6454"/>
      <c r="AD6454"/>
      <c r="AE6454"/>
    </row>
    <row r="6455" spans="28:31" x14ac:dyDescent="0.25">
      <c r="AB6455"/>
      <c r="AC6455"/>
      <c r="AD6455"/>
      <c r="AE6455"/>
    </row>
    <row r="6456" spans="28:31" x14ac:dyDescent="0.25">
      <c r="AB6456"/>
      <c r="AC6456"/>
      <c r="AD6456"/>
      <c r="AE6456"/>
    </row>
    <row r="6457" spans="28:31" x14ac:dyDescent="0.25">
      <c r="AB6457"/>
      <c r="AC6457"/>
      <c r="AD6457"/>
      <c r="AE6457"/>
    </row>
    <row r="6458" spans="28:31" x14ac:dyDescent="0.25">
      <c r="AB6458"/>
      <c r="AC6458"/>
      <c r="AD6458"/>
      <c r="AE6458"/>
    </row>
    <row r="6459" spans="28:31" x14ac:dyDescent="0.25">
      <c r="AB6459"/>
      <c r="AC6459"/>
      <c r="AD6459"/>
      <c r="AE6459"/>
    </row>
    <row r="6460" spans="28:31" x14ac:dyDescent="0.25">
      <c r="AB6460"/>
      <c r="AC6460"/>
      <c r="AD6460"/>
      <c r="AE6460"/>
    </row>
    <row r="6461" spans="28:31" x14ac:dyDescent="0.25">
      <c r="AB6461"/>
      <c r="AC6461"/>
      <c r="AD6461"/>
      <c r="AE6461"/>
    </row>
    <row r="6462" spans="28:31" x14ac:dyDescent="0.25">
      <c r="AB6462"/>
      <c r="AC6462"/>
      <c r="AD6462"/>
      <c r="AE6462"/>
    </row>
    <row r="6463" spans="28:31" x14ac:dyDescent="0.25">
      <c r="AB6463"/>
      <c r="AC6463"/>
      <c r="AD6463"/>
      <c r="AE6463"/>
    </row>
    <row r="6464" spans="28:31" x14ac:dyDescent="0.25">
      <c r="AB6464"/>
      <c r="AC6464"/>
      <c r="AD6464"/>
      <c r="AE6464"/>
    </row>
    <row r="6465" spans="28:31" x14ac:dyDescent="0.25">
      <c r="AB6465"/>
      <c r="AC6465"/>
      <c r="AD6465"/>
      <c r="AE6465"/>
    </row>
    <row r="6466" spans="28:31" x14ac:dyDescent="0.25">
      <c r="AB6466"/>
      <c r="AC6466"/>
      <c r="AD6466"/>
      <c r="AE6466"/>
    </row>
    <row r="6467" spans="28:31" x14ac:dyDescent="0.25">
      <c r="AB6467"/>
      <c r="AC6467"/>
      <c r="AD6467"/>
      <c r="AE6467"/>
    </row>
    <row r="6468" spans="28:31" x14ac:dyDescent="0.25">
      <c r="AB6468"/>
      <c r="AC6468"/>
      <c r="AD6468"/>
      <c r="AE6468"/>
    </row>
    <row r="6469" spans="28:31" x14ac:dyDescent="0.25">
      <c r="AB6469"/>
      <c r="AC6469"/>
      <c r="AD6469"/>
      <c r="AE6469"/>
    </row>
    <row r="6470" spans="28:31" x14ac:dyDescent="0.25">
      <c r="AB6470"/>
      <c r="AC6470"/>
      <c r="AD6470"/>
      <c r="AE6470"/>
    </row>
    <row r="6471" spans="28:31" x14ac:dyDescent="0.25">
      <c r="AB6471"/>
      <c r="AC6471"/>
      <c r="AD6471"/>
      <c r="AE6471"/>
    </row>
    <row r="6472" spans="28:31" x14ac:dyDescent="0.25">
      <c r="AB6472"/>
      <c r="AC6472"/>
      <c r="AD6472"/>
      <c r="AE6472"/>
    </row>
    <row r="6473" spans="28:31" x14ac:dyDescent="0.25">
      <c r="AB6473"/>
      <c r="AC6473"/>
      <c r="AD6473"/>
      <c r="AE6473"/>
    </row>
    <row r="6474" spans="28:31" x14ac:dyDescent="0.25">
      <c r="AB6474"/>
      <c r="AC6474"/>
      <c r="AD6474"/>
      <c r="AE6474"/>
    </row>
    <row r="6475" spans="28:31" x14ac:dyDescent="0.25">
      <c r="AB6475"/>
      <c r="AC6475"/>
      <c r="AD6475"/>
      <c r="AE6475"/>
    </row>
    <row r="6476" spans="28:31" x14ac:dyDescent="0.25">
      <c r="AB6476"/>
      <c r="AC6476"/>
      <c r="AD6476"/>
      <c r="AE6476"/>
    </row>
    <row r="6477" spans="28:31" x14ac:dyDescent="0.25">
      <c r="AB6477"/>
      <c r="AC6477"/>
      <c r="AD6477"/>
      <c r="AE6477"/>
    </row>
    <row r="6478" spans="28:31" x14ac:dyDescent="0.25">
      <c r="AB6478"/>
      <c r="AC6478"/>
      <c r="AD6478"/>
      <c r="AE6478"/>
    </row>
    <row r="6479" spans="28:31" x14ac:dyDescent="0.25">
      <c r="AB6479"/>
      <c r="AC6479"/>
      <c r="AD6479"/>
      <c r="AE6479"/>
    </row>
    <row r="6480" spans="28:31" x14ac:dyDescent="0.25">
      <c r="AB6480"/>
      <c r="AC6480"/>
      <c r="AD6480"/>
      <c r="AE6480"/>
    </row>
    <row r="6481" spans="28:31" x14ac:dyDescent="0.25">
      <c r="AB6481"/>
      <c r="AC6481"/>
      <c r="AD6481"/>
      <c r="AE6481"/>
    </row>
    <row r="6482" spans="28:31" x14ac:dyDescent="0.25">
      <c r="AB6482"/>
      <c r="AC6482"/>
      <c r="AD6482"/>
      <c r="AE6482"/>
    </row>
    <row r="6483" spans="28:31" x14ac:dyDescent="0.25">
      <c r="AB6483"/>
      <c r="AC6483"/>
      <c r="AD6483"/>
      <c r="AE6483"/>
    </row>
    <row r="6484" spans="28:31" x14ac:dyDescent="0.25">
      <c r="AB6484"/>
      <c r="AC6484"/>
      <c r="AD6484"/>
      <c r="AE6484"/>
    </row>
    <row r="6485" spans="28:31" x14ac:dyDescent="0.25">
      <c r="AB6485"/>
      <c r="AC6485"/>
      <c r="AD6485"/>
      <c r="AE6485"/>
    </row>
    <row r="6486" spans="28:31" x14ac:dyDescent="0.25">
      <c r="AB6486"/>
      <c r="AC6486"/>
      <c r="AD6486"/>
      <c r="AE6486"/>
    </row>
    <row r="6487" spans="28:31" x14ac:dyDescent="0.25">
      <c r="AB6487"/>
      <c r="AC6487"/>
      <c r="AD6487"/>
      <c r="AE6487"/>
    </row>
    <row r="6488" spans="28:31" x14ac:dyDescent="0.25">
      <c r="AB6488"/>
      <c r="AC6488"/>
      <c r="AD6488"/>
      <c r="AE6488"/>
    </row>
    <row r="6489" spans="28:31" x14ac:dyDescent="0.25">
      <c r="AB6489"/>
      <c r="AC6489"/>
      <c r="AD6489"/>
      <c r="AE6489"/>
    </row>
    <row r="6490" spans="28:31" x14ac:dyDescent="0.25">
      <c r="AB6490"/>
      <c r="AC6490"/>
      <c r="AD6490"/>
      <c r="AE6490"/>
    </row>
    <row r="6491" spans="28:31" x14ac:dyDescent="0.25">
      <c r="AB6491"/>
      <c r="AC6491"/>
      <c r="AD6491"/>
      <c r="AE6491"/>
    </row>
    <row r="6492" spans="28:31" x14ac:dyDescent="0.25">
      <c r="AB6492"/>
      <c r="AC6492"/>
      <c r="AD6492"/>
      <c r="AE6492"/>
    </row>
    <row r="6493" spans="28:31" x14ac:dyDescent="0.25">
      <c r="AB6493"/>
      <c r="AC6493"/>
      <c r="AD6493"/>
      <c r="AE6493"/>
    </row>
    <row r="6494" spans="28:31" x14ac:dyDescent="0.25">
      <c r="AB6494"/>
      <c r="AC6494"/>
      <c r="AD6494"/>
      <c r="AE6494"/>
    </row>
    <row r="6495" spans="28:31" x14ac:dyDescent="0.25">
      <c r="AB6495"/>
      <c r="AC6495"/>
      <c r="AD6495"/>
      <c r="AE6495"/>
    </row>
    <row r="6496" spans="28:31" x14ac:dyDescent="0.25">
      <c r="AB6496"/>
      <c r="AC6496"/>
      <c r="AD6496"/>
      <c r="AE6496"/>
    </row>
    <row r="6497" spans="28:31" x14ac:dyDescent="0.25">
      <c r="AB6497"/>
      <c r="AC6497"/>
      <c r="AD6497"/>
      <c r="AE6497"/>
    </row>
    <row r="6498" spans="28:31" x14ac:dyDescent="0.25">
      <c r="AB6498"/>
      <c r="AC6498"/>
      <c r="AD6498"/>
      <c r="AE6498"/>
    </row>
    <row r="6499" spans="28:31" x14ac:dyDescent="0.25">
      <c r="AB6499"/>
      <c r="AC6499"/>
      <c r="AD6499"/>
      <c r="AE6499"/>
    </row>
    <row r="6500" spans="28:31" x14ac:dyDescent="0.25">
      <c r="AB6500"/>
      <c r="AC6500"/>
      <c r="AD6500"/>
      <c r="AE6500"/>
    </row>
    <row r="6501" spans="28:31" x14ac:dyDescent="0.25">
      <c r="AB6501"/>
      <c r="AC6501"/>
      <c r="AD6501"/>
      <c r="AE6501"/>
    </row>
    <row r="6502" spans="28:31" x14ac:dyDescent="0.25">
      <c r="AB6502"/>
      <c r="AC6502"/>
      <c r="AD6502"/>
      <c r="AE6502"/>
    </row>
    <row r="6503" spans="28:31" x14ac:dyDescent="0.25">
      <c r="AB6503"/>
      <c r="AC6503"/>
      <c r="AD6503"/>
      <c r="AE6503"/>
    </row>
    <row r="6504" spans="28:31" x14ac:dyDescent="0.25">
      <c r="AB6504"/>
      <c r="AC6504"/>
      <c r="AD6504"/>
      <c r="AE6504"/>
    </row>
    <row r="6505" spans="28:31" x14ac:dyDescent="0.25">
      <c r="AB6505"/>
      <c r="AC6505"/>
      <c r="AD6505"/>
      <c r="AE6505"/>
    </row>
    <row r="6506" spans="28:31" x14ac:dyDescent="0.25">
      <c r="AB6506"/>
      <c r="AC6506"/>
      <c r="AD6506"/>
      <c r="AE6506"/>
    </row>
    <row r="6507" spans="28:31" x14ac:dyDescent="0.25">
      <c r="AB6507"/>
      <c r="AC6507"/>
      <c r="AD6507"/>
      <c r="AE6507"/>
    </row>
    <row r="6508" spans="28:31" x14ac:dyDescent="0.25">
      <c r="AB6508"/>
      <c r="AC6508"/>
      <c r="AD6508"/>
      <c r="AE6508"/>
    </row>
    <row r="6509" spans="28:31" x14ac:dyDescent="0.25">
      <c r="AB6509"/>
      <c r="AC6509"/>
      <c r="AD6509"/>
      <c r="AE6509"/>
    </row>
    <row r="6510" spans="28:31" x14ac:dyDescent="0.25">
      <c r="AB6510"/>
      <c r="AC6510"/>
      <c r="AD6510"/>
      <c r="AE6510"/>
    </row>
    <row r="6511" spans="28:31" x14ac:dyDescent="0.25">
      <c r="AB6511"/>
      <c r="AC6511"/>
      <c r="AD6511"/>
      <c r="AE6511"/>
    </row>
    <row r="6512" spans="28:31" x14ac:dyDescent="0.25">
      <c r="AB6512"/>
      <c r="AC6512"/>
      <c r="AD6512"/>
      <c r="AE6512"/>
    </row>
    <row r="6513" spans="28:31" x14ac:dyDescent="0.25">
      <c r="AB6513"/>
      <c r="AC6513"/>
      <c r="AD6513"/>
      <c r="AE6513"/>
    </row>
    <row r="6514" spans="28:31" x14ac:dyDescent="0.25">
      <c r="AB6514"/>
      <c r="AC6514"/>
      <c r="AD6514"/>
      <c r="AE6514"/>
    </row>
    <row r="6515" spans="28:31" x14ac:dyDescent="0.25">
      <c r="AB6515"/>
      <c r="AC6515"/>
      <c r="AD6515"/>
      <c r="AE6515"/>
    </row>
    <row r="6516" spans="28:31" x14ac:dyDescent="0.25">
      <c r="AB6516"/>
      <c r="AC6516"/>
      <c r="AD6516"/>
      <c r="AE6516"/>
    </row>
    <row r="6517" spans="28:31" x14ac:dyDescent="0.25">
      <c r="AB6517"/>
      <c r="AC6517"/>
      <c r="AD6517"/>
      <c r="AE6517"/>
    </row>
    <row r="6518" spans="28:31" x14ac:dyDescent="0.25">
      <c r="AB6518"/>
      <c r="AC6518"/>
      <c r="AD6518"/>
      <c r="AE6518"/>
    </row>
    <row r="6519" spans="28:31" x14ac:dyDescent="0.25">
      <c r="AB6519"/>
      <c r="AC6519"/>
      <c r="AD6519"/>
      <c r="AE6519"/>
    </row>
    <row r="6520" spans="28:31" x14ac:dyDescent="0.25">
      <c r="AB6520"/>
      <c r="AC6520"/>
      <c r="AD6520"/>
      <c r="AE6520"/>
    </row>
    <row r="6521" spans="28:31" x14ac:dyDescent="0.25">
      <c r="AB6521"/>
      <c r="AC6521"/>
      <c r="AD6521"/>
      <c r="AE6521"/>
    </row>
    <row r="6522" spans="28:31" x14ac:dyDescent="0.25">
      <c r="AB6522"/>
      <c r="AC6522"/>
      <c r="AD6522"/>
      <c r="AE6522"/>
    </row>
    <row r="6523" spans="28:31" x14ac:dyDescent="0.25">
      <c r="AB6523"/>
      <c r="AC6523"/>
      <c r="AD6523"/>
      <c r="AE6523"/>
    </row>
    <row r="6524" spans="28:31" x14ac:dyDescent="0.25">
      <c r="AB6524"/>
      <c r="AC6524"/>
      <c r="AD6524"/>
      <c r="AE6524"/>
    </row>
    <row r="6525" spans="28:31" x14ac:dyDescent="0.25">
      <c r="AB6525"/>
      <c r="AC6525"/>
      <c r="AD6525"/>
      <c r="AE6525"/>
    </row>
    <row r="6526" spans="28:31" x14ac:dyDescent="0.25">
      <c r="AB6526"/>
      <c r="AC6526"/>
      <c r="AD6526"/>
      <c r="AE6526"/>
    </row>
    <row r="6527" spans="28:31" x14ac:dyDescent="0.25">
      <c r="AB6527"/>
      <c r="AC6527"/>
      <c r="AD6527"/>
      <c r="AE6527"/>
    </row>
    <row r="6528" spans="28:31" x14ac:dyDescent="0.25">
      <c r="AB6528"/>
      <c r="AC6528"/>
      <c r="AD6528"/>
      <c r="AE6528"/>
    </row>
    <row r="6529" spans="28:31" x14ac:dyDescent="0.25">
      <c r="AB6529"/>
      <c r="AC6529"/>
      <c r="AD6529"/>
      <c r="AE6529"/>
    </row>
    <row r="6530" spans="28:31" x14ac:dyDescent="0.25">
      <c r="AB6530"/>
      <c r="AC6530"/>
      <c r="AD6530"/>
      <c r="AE6530"/>
    </row>
    <row r="6531" spans="28:31" x14ac:dyDescent="0.25">
      <c r="AB6531"/>
      <c r="AC6531"/>
      <c r="AD6531"/>
      <c r="AE6531"/>
    </row>
    <row r="6532" spans="28:31" x14ac:dyDescent="0.25">
      <c r="AB6532"/>
      <c r="AC6532"/>
      <c r="AD6532"/>
      <c r="AE6532"/>
    </row>
    <row r="6533" spans="28:31" x14ac:dyDescent="0.25">
      <c r="AB6533"/>
      <c r="AC6533"/>
      <c r="AD6533"/>
      <c r="AE6533"/>
    </row>
    <row r="6534" spans="28:31" x14ac:dyDescent="0.25">
      <c r="AB6534"/>
      <c r="AC6534"/>
      <c r="AD6534"/>
      <c r="AE6534"/>
    </row>
    <row r="6535" spans="28:31" x14ac:dyDescent="0.25">
      <c r="AB6535"/>
      <c r="AC6535"/>
      <c r="AD6535"/>
      <c r="AE6535"/>
    </row>
    <row r="6536" spans="28:31" x14ac:dyDescent="0.25">
      <c r="AB6536"/>
      <c r="AC6536"/>
      <c r="AD6536"/>
      <c r="AE6536"/>
    </row>
    <row r="6537" spans="28:31" x14ac:dyDescent="0.25">
      <c r="AB6537"/>
      <c r="AC6537"/>
      <c r="AD6537"/>
      <c r="AE6537"/>
    </row>
    <row r="6538" spans="28:31" x14ac:dyDescent="0.25">
      <c r="AB6538"/>
      <c r="AC6538"/>
      <c r="AD6538"/>
      <c r="AE6538"/>
    </row>
    <row r="6539" spans="28:31" x14ac:dyDescent="0.25">
      <c r="AB6539"/>
      <c r="AC6539"/>
      <c r="AD6539"/>
      <c r="AE6539"/>
    </row>
    <row r="6540" spans="28:31" x14ac:dyDescent="0.25">
      <c r="AB6540"/>
      <c r="AC6540"/>
      <c r="AD6540"/>
      <c r="AE6540"/>
    </row>
    <row r="6541" spans="28:31" x14ac:dyDescent="0.25">
      <c r="AB6541"/>
      <c r="AC6541"/>
      <c r="AD6541"/>
      <c r="AE6541"/>
    </row>
    <row r="6542" spans="28:31" x14ac:dyDescent="0.25">
      <c r="AB6542"/>
      <c r="AC6542"/>
      <c r="AD6542"/>
      <c r="AE6542"/>
    </row>
    <row r="6543" spans="28:31" x14ac:dyDescent="0.25">
      <c r="AB6543"/>
      <c r="AC6543"/>
      <c r="AD6543"/>
      <c r="AE6543"/>
    </row>
    <row r="6544" spans="28:31" x14ac:dyDescent="0.25">
      <c r="AB6544"/>
      <c r="AC6544"/>
      <c r="AD6544"/>
      <c r="AE6544"/>
    </row>
    <row r="6545" spans="28:31" x14ac:dyDescent="0.25">
      <c r="AB6545"/>
      <c r="AC6545"/>
      <c r="AD6545"/>
      <c r="AE6545"/>
    </row>
    <row r="6546" spans="28:31" x14ac:dyDescent="0.25">
      <c r="AB6546"/>
      <c r="AC6546"/>
      <c r="AD6546"/>
      <c r="AE6546"/>
    </row>
    <row r="6547" spans="28:31" x14ac:dyDescent="0.25">
      <c r="AB6547"/>
      <c r="AC6547"/>
      <c r="AD6547"/>
      <c r="AE6547"/>
    </row>
    <row r="6548" spans="28:31" x14ac:dyDescent="0.25">
      <c r="AB6548"/>
      <c r="AC6548"/>
      <c r="AD6548"/>
      <c r="AE6548"/>
    </row>
    <row r="6549" spans="28:31" x14ac:dyDescent="0.25">
      <c r="AB6549"/>
      <c r="AC6549"/>
      <c r="AD6549"/>
      <c r="AE6549"/>
    </row>
    <row r="6550" spans="28:31" x14ac:dyDescent="0.25">
      <c r="AB6550"/>
      <c r="AC6550"/>
      <c r="AD6550"/>
      <c r="AE6550"/>
    </row>
    <row r="6551" spans="28:31" x14ac:dyDescent="0.25">
      <c r="AB6551"/>
      <c r="AC6551"/>
      <c r="AD6551"/>
      <c r="AE6551"/>
    </row>
    <row r="6552" spans="28:31" x14ac:dyDescent="0.25">
      <c r="AB6552"/>
      <c r="AC6552"/>
      <c r="AD6552"/>
      <c r="AE6552"/>
    </row>
    <row r="6553" spans="28:31" x14ac:dyDescent="0.25">
      <c r="AB6553"/>
      <c r="AC6553"/>
      <c r="AD6553"/>
      <c r="AE6553"/>
    </row>
    <row r="6554" spans="28:31" x14ac:dyDescent="0.25">
      <c r="AB6554"/>
      <c r="AC6554"/>
      <c r="AD6554"/>
      <c r="AE6554"/>
    </row>
    <row r="6555" spans="28:31" x14ac:dyDescent="0.25">
      <c r="AB6555"/>
      <c r="AC6555"/>
      <c r="AD6555"/>
      <c r="AE6555"/>
    </row>
    <row r="6556" spans="28:31" x14ac:dyDescent="0.25">
      <c r="AB6556"/>
      <c r="AC6556"/>
      <c r="AD6556"/>
      <c r="AE6556"/>
    </row>
    <row r="6557" spans="28:31" x14ac:dyDescent="0.25">
      <c r="AB6557"/>
      <c r="AC6557"/>
      <c r="AD6557"/>
      <c r="AE6557"/>
    </row>
    <row r="6558" spans="28:31" x14ac:dyDescent="0.25">
      <c r="AB6558"/>
      <c r="AC6558"/>
      <c r="AD6558"/>
      <c r="AE6558"/>
    </row>
    <row r="6559" spans="28:31" x14ac:dyDescent="0.25">
      <c r="AB6559"/>
      <c r="AC6559"/>
      <c r="AD6559"/>
      <c r="AE6559"/>
    </row>
    <row r="6560" spans="28:31" x14ac:dyDescent="0.25">
      <c r="AB6560"/>
      <c r="AC6560"/>
      <c r="AD6560"/>
      <c r="AE6560"/>
    </row>
    <row r="6561" spans="28:31" x14ac:dyDescent="0.25">
      <c r="AB6561"/>
      <c r="AC6561"/>
      <c r="AD6561"/>
      <c r="AE6561"/>
    </row>
    <row r="6562" spans="28:31" x14ac:dyDescent="0.25">
      <c r="AB6562"/>
      <c r="AC6562"/>
      <c r="AD6562"/>
      <c r="AE6562"/>
    </row>
    <row r="6563" spans="28:31" x14ac:dyDescent="0.25">
      <c r="AB6563"/>
      <c r="AC6563"/>
      <c r="AD6563"/>
      <c r="AE6563"/>
    </row>
    <row r="6564" spans="28:31" x14ac:dyDescent="0.25">
      <c r="AB6564"/>
      <c r="AC6564"/>
      <c r="AD6564"/>
      <c r="AE6564"/>
    </row>
    <row r="6565" spans="28:31" x14ac:dyDescent="0.25">
      <c r="AB6565"/>
      <c r="AC6565"/>
      <c r="AD6565"/>
      <c r="AE6565"/>
    </row>
    <row r="6566" spans="28:31" x14ac:dyDescent="0.25">
      <c r="AB6566"/>
      <c r="AC6566"/>
      <c r="AD6566"/>
      <c r="AE6566"/>
    </row>
    <row r="6567" spans="28:31" x14ac:dyDescent="0.25">
      <c r="AB6567"/>
      <c r="AC6567"/>
      <c r="AD6567"/>
      <c r="AE6567"/>
    </row>
    <row r="6568" spans="28:31" x14ac:dyDescent="0.25">
      <c r="AB6568"/>
      <c r="AC6568"/>
      <c r="AD6568"/>
      <c r="AE6568"/>
    </row>
    <row r="6569" spans="28:31" x14ac:dyDescent="0.25">
      <c r="AB6569"/>
      <c r="AC6569"/>
      <c r="AD6569"/>
      <c r="AE6569"/>
    </row>
    <row r="6570" spans="28:31" x14ac:dyDescent="0.25">
      <c r="AB6570"/>
      <c r="AC6570"/>
      <c r="AD6570"/>
      <c r="AE6570"/>
    </row>
    <row r="6571" spans="28:31" x14ac:dyDescent="0.25">
      <c r="AB6571"/>
      <c r="AC6571"/>
      <c r="AD6571"/>
      <c r="AE6571"/>
    </row>
    <row r="6572" spans="28:31" x14ac:dyDescent="0.25">
      <c r="AB6572"/>
      <c r="AC6572"/>
      <c r="AD6572"/>
      <c r="AE6572"/>
    </row>
    <row r="6573" spans="28:31" x14ac:dyDescent="0.25">
      <c r="AB6573"/>
      <c r="AC6573"/>
      <c r="AD6573"/>
      <c r="AE6573"/>
    </row>
    <row r="6574" spans="28:31" x14ac:dyDescent="0.25">
      <c r="AB6574"/>
      <c r="AC6574"/>
      <c r="AD6574"/>
      <c r="AE6574"/>
    </row>
    <row r="6575" spans="28:31" x14ac:dyDescent="0.25">
      <c r="AB6575"/>
      <c r="AC6575"/>
      <c r="AD6575"/>
      <c r="AE6575"/>
    </row>
    <row r="6576" spans="28:31" x14ac:dyDescent="0.25">
      <c r="AB6576"/>
      <c r="AC6576"/>
      <c r="AD6576"/>
      <c r="AE6576"/>
    </row>
    <row r="6577" spans="28:31" x14ac:dyDescent="0.25">
      <c r="AB6577"/>
      <c r="AC6577"/>
      <c r="AD6577"/>
      <c r="AE6577"/>
    </row>
    <row r="6578" spans="28:31" x14ac:dyDescent="0.25">
      <c r="AB6578"/>
      <c r="AC6578"/>
      <c r="AD6578"/>
      <c r="AE6578"/>
    </row>
    <row r="6579" spans="28:31" x14ac:dyDescent="0.25">
      <c r="AB6579"/>
      <c r="AC6579"/>
      <c r="AD6579"/>
      <c r="AE6579"/>
    </row>
    <row r="6580" spans="28:31" x14ac:dyDescent="0.25">
      <c r="AB6580"/>
      <c r="AC6580"/>
      <c r="AD6580"/>
      <c r="AE6580"/>
    </row>
    <row r="6581" spans="28:31" x14ac:dyDescent="0.25">
      <c r="AB6581"/>
      <c r="AC6581"/>
      <c r="AD6581"/>
      <c r="AE6581"/>
    </row>
    <row r="6582" spans="28:31" x14ac:dyDescent="0.25">
      <c r="AB6582"/>
      <c r="AC6582"/>
      <c r="AD6582"/>
      <c r="AE6582"/>
    </row>
    <row r="6583" spans="28:31" x14ac:dyDescent="0.25">
      <c r="AB6583"/>
      <c r="AC6583"/>
      <c r="AD6583"/>
      <c r="AE6583"/>
    </row>
    <row r="6584" spans="28:31" x14ac:dyDescent="0.25">
      <c r="AB6584"/>
      <c r="AC6584"/>
      <c r="AD6584"/>
      <c r="AE6584"/>
    </row>
    <row r="6585" spans="28:31" x14ac:dyDescent="0.25">
      <c r="AB6585"/>
      <c r="AC6585"/>
      <c r="AD6585"/>
      <c r="AE6585"/>
    </row>
    <row r="6586" spans="28:31" x14ac:dyDescent="0.25">
      <c r="AB6586"/>
      <c r="AC6586"/>
      <c r="AD6586"/>
      <c r="AE6586"/>
    </row>
    <row r="6587" spans="28:31" x14ac:dyDescent="0.25">
      <c r="AB6587"/>
      <c r="AC6587"/>
      <c r="AD6587"/>
      <c r="AE6587"/>
    </row>
    <row r="6588" spans="28:31" x14ac:dyDescent="0.25">
      <c r="AB6588"/>
      <c r="AC6588"/>
      <c r="AD6588"/>
      <c r="AE6588"/>
    </row>
    <row r="6589" spans="28:31" x14ac:dyDescent="0.25">
      <c r="AB6589"/>
      <c r="AC6589"/>
      <c r="AD6589"/>
      <c r="AE6589"/>
    </row>
    <row r="6590" spans="28:31" x14ac:dyDescent="0.25">
      <c r="AB6590"/>
      <c r="AC6590"/>
      <c r="AD6590"/>
      <c r="AE6590"/>
    </row>
    <row r="6591" spans="28:31" x14ac:dyDescent="0.25">
      <c r="AB6591"/>
      <c r="AC6591"/>
      <c r="AD6591"/>
      <c r="AE6591"/>
    </row>
    <row r="6592" spans="28:31" x14ac:dyDescent="0.25">
      <c r="AB6592"/>
      <c r="AC6592"/>
      <c r="AD6592"/>
      <c r="AE6592"/>
    </row>
    <row r="6593" spans="28:31" x14ac:dyDescent="0.25">
      <c r="AB6593"/>
      <c r="AC6593"/>
      <c r="AD6593"/>
      <c r="AE6593"/>
    </row>
    <row r="6594" spans="28:31" x14ac:dyDescent="0.25">
      <c r="AB6594"/>
      <c r="AC6594"/>
      <c r="AD6594"/>
      <c r="AE6594"/>
    </row>
    <row r="6595" spans="28:31" x14ac:dyDescent="0.25">
      <c r="AB6595"/>
      <c r="AC6595"/>
      <c r="AD6595"/>
      <c r="AE6595"/>
    </row>
    <row r="6596" spans="28:31" x14ac:dyDescent="0.25">
      <c r="AB6596"/>
      <c r="AC6596"/>
      <c r="AD6596"/>
      <c r="AE6596"/>
    </row>
    <row r="6597" spans="28:31" x14ac:dyDescent="0.25">
      <c r="AB6597"/>
      <c r="AC6597"/>
      <c r="AD6597"/>
      <c r="AE6597"/>
    </row>
    <row r="6598" spans="28:31" x14ac:dyDescent="0.25">
      <c r="AB6598"/>
      <c r="AC6598"/>
      <c r="AD6598"/>
      <c r="AE6598"/>
    </row>
    <row r="6599" spans="28:31" x14ac:dyDescent="0.25">
      <c r="AB6599"/>
      <c r="AC6599"/>
      <c r="AD6599"/>
      <c r="AE6599"/>
    </row>
    <row r="6600" spans="28:31" x14ac:dyDescent="0.25">
      <c r="AB6600"/>
      <c r="AC6600"/>
      <c r="AD6600"/>
      <c r="AE6600"/>
    </row>
    <row r="6601" spans="28:31" x14ac:dyDescent="0.25">
      <c r="AB6601"/>
      <c r="AC6601"/>
      <c r="AD6601"/>
      <c r="AE6601"/>
    </row>
    <row r="6602" spans="28:31" x14ac:dyDescent="0.25">
      <c r="AB6602"/>
      <c r="AC6602"/>
      <c r="AD6602"/>
      <c r="AE6602"/>
    </row>
    <row r="6603" spans="28:31" x14ac:dyDescent="0.25">
      <c r="AB6603"/>
      <c r="AC6603"/>
      <c r="AD6603"/>
      <c r="AE6603"/>
    </row>
    <row r="6604" spans="28:31" x14ac:dyDescent="0.25">
      <c r="AB6604"/>
      <c r="AC6604"/>
      <c r="AD6604"/>
      <c r="AE6604"/>
    </row>
    <row r="6605" spans="28:31" x14ac:dyDescent="0.25">
      <c r="AB6605"/>
      <c r="AC6605"/>
      <c r="AD6605"/>
      <c r="AE6605"/>
    </row>
    <row r="6606" spans="28:31" x14ac:dyDescent="0.25">
      <c r="AB6606"/>
      <c r="AC6606"/>
      <c r="AD6606"/>
      <c r="AE6606"/>
    </row>
    <row r="6607" spans="28:31" x14ac:dyDescent="0.25">
      <c r="AB6607"/>
      <c r="AC6607"/>
      <c r="AD6607"/>
      <c r="AE6607"/>
    </row>
    <row r="6608" spans="28:31" x14ac:dyDescent="0.25">
      <c r="AB6608"/>
      <c r="AC6608"/>
      <c r="AD6608"/>
      <c r="AE6608"/>
    </row>
    <row r="6609" spans="28:31" x14ac:dyDescent="0.25">
      <c r="AB6609"/>
      <c r="AC6609"/>
      <c r="AD6609"/>
      <c r="AE6609"/>
    </row>
    <row r="6610" spans="28:31" x14ac:dyDescent="0.25">
      <c r="AB6610"/>
      <c r="AC6610"/>
      <c r="AD6610"/>
      <c r="AE6610"/>
    </row>
    <row r="6611" spans="28:31" x14ac:dyDescent="0.25">
      <c r="AB6611"/>
      <c r="AC6611"/>
      <c r="AD6611"/>
      <c r="AE6611"/>
    </row>
    <row r="6612" spans="28:31" x14ac:dyDescent="0.25">
      <c r="AB6612"/>
      <c r="AC6612"/>
      <c r="AD6612"/>
      <c r="AE6612"/>
    </row>
    <row r="6613" spans="28:31" x14ac:dyDescent="0.25">
      <c r="AB6613"/>
      <c r="AC6613"/>
      <c r="AD6613"/>
      <c r="AE6613"/>
    </row>
    <row r="6614" spans="28:31" x14ac:dyDescent="0.25">
      <c r="AB6614"/>
      <c r="AC6614"/>
      <c r="AD6614"/>
      <c r="AE6614"/>
    </row>
    <row r="6615" spans="28:31" x14ac:dyDescent="0.25">
      <c r="AB6615"/>
      <c r="AC6615"/>
      <c r="AD6615"/>
      <c r="AE6615"/>
    </row>
    <row r="6616" spans="28:31" x14ac:dyDescent="0.25">
      <c r="AB6616"/>
      <c r="AC6616"/>
      <c r="AD6616"/>
      <c r="AE6616"/>
    </row>
    <row r="6617" spans="28:31" x14ac:dyDescent="0.25">
      <c r="AB6617"/>
      <c r="AC6617"/>
      <c r="AD6617"/>
      <c r="AE6617"/>
    </row>
    <row r="6618" spans="28:31" x14ac:dyDescent="0.25">
      <c r="AB6618"/>
      <c r="AC6618"/>
      <c r="AD6618"/>
      <c r="AE6618"/>
    </row>
    <row r="6619" spans="28:31" x14ac:dyDescent="0.25">
      <c r="AB6619"/>
      <c r="AC6619"/>
      <c r="AD6619"/>
      <c r="AE6619"/>
    </row>
    <row r="6620" spans="28:31" x14ac:dyDescent="0.25">
      <c r="AB6620"/>
      <c r="AC6620"/>
      <c r="AD6620"/>
      <c r="AE6620"/>
    </row>
    <row r="6621" spans="28:31" x14ac:dyDescent="0.25">
      <c r="AB6621"/>
      <c r="AC6621"/>
      <c r="AD6621"/>
      <c r="AE6621"/>
    </row>
    <row r="6622" spans="28:31" x14ac:dyDescent="0.25">
      <c r="AB6622"/>
      <c r="AC6622"/>
      <c r="AD6622"/>
      <c r="AE6622"/>
    </row>
    <row r="6623" spans="28:31" x14ac:dyDescent="0.25">
      <c r="AB6623"/>
      <c r="AC6623"/>
      <c r="AD6623"/>
      <c r="AE6623"/>
    </row>
    <row r="6624" spans="28:31" x14ac:dyDescent="0.25">
      <c r="AB6624"/>
      <c r="AC6624"/>
      <c r="AD6624"/>
      <c r="AE6624"/>
    </row>
    <row r="6625" spans="28:31" x14ac:dyDescent="0.25">
      <c r="AB6625"/>
      <c r="AC6625"/>
      <c r="AD6625"/>
      <c r="AE6625"/>
    </row>
    <row r="6626" spans="28:31" x14ac:dyDescent="0.25">
      <c r="AB6626"/>
      <c r="AC6626"/>
      <c r="AD6626"/>
      <c r="AE6626"/>
    </row>
    <row r="6627" spans="28:31" x14ac:dyDescent="0.25">
      <c r="AB6627"/>
      <c r="AC6627"/>
      <c r="AD6627"/>
      <c r="AE6627"/>
    </row>
    <row r="6628" spans="28:31" x14ac:dyDescent="0.25">
      <c r="AB6628"/>
      <c r="AC6628"/>
      <c r="AD6628"/>
      <c r="AE6628"/>
    </row>
    <row r="6629" spans="28:31" x14ac:dyDescent="0.25">
      <c r="AB6629"/>
      <c r="AC6629"/>
      <c r="AD6629"/>
      <c r="AE6629"/>
    </row>
    <row r="6630" spans="28:31" x14ac:dyDescent="0.25">
      <c r="AB6630"/>
      <c r="AC6630"/>
      <c r="AD6630"/>
      <c r="AE6630"/>
    </row>
    <row r="6631" spans="28:31" x14ac:dyDescent="0.25">
      <c r="AB6631"/>
      <c r="AC6631"/>
      <c r="AD6631"/>
      <c r="AE6631"/>
    </row>
    <row r="6632" spans="28:31" x14ac:dyDescent="0.25">
      <c r="AB6632"/>
      <c r="AC6632"/>
      <c r="AD6632"/>
      <c r="AE6632"/>
    </row>
    <row r="6633" spans="28:31" x14ac:dyDescent="0.25">
      <c r="AB6633"/>
      <c r="AC6633"/>
      <c r="AD6633"/>
      <c r="AE6633"/>
    </row>
    <row r="6634" spans="28:31" x14ac:dyDescent="0.25">
      <c r="AB6634"/>
      <c r="AC6634"/>
      <c r="AD6634"/>
      <c r="AE6634"/>
    </row>
    <row r="6635" spans="28:31" x14ac:dyDescent="0.25">
      <c r="AB6635"/>
      <c r="AC6635"/>
      <c r="AD6635"/>
      <c r="AE6635"/>
    </row>
    <row r="6636" spans="28:31" x14ac:dyDescent="0.25">
      <c r="AB6636"/>
      <c r="AC6636"/>
      <c r="AD6636"/>
      <c r="AE6636"/>
    </row>
    <row r="6637" spans="28:31" x14ac:dyDescent="0.25">
      <c r="AB6637"/>
      <c r="AC6637"/>
      <c r="AD6637"/>
      <c r="AE6637"/>
    </row>
    <row r="6638" spans="28:31" x14ac:dyDescent="0.25">
      <c r="AB6638"/>
      <c r="AC6638"/>
      <c r="AD6638"/>
      <c r="AE6638"/>
    </row>
    <row r="6639" spans="28:31" x14ac:dyDescent="0.25">
      <c r="AB6639"/>
      <c r="AC6639"/>
      <c r="AD6639"/>
      <c r="AE6639"/>
    </row>
    <row r="6640" spans="28:31" x14ac:dyDescent="0.25">
      <c r="AB6640"/>
      <c r="AC6640"/>
      <c r="AD6640"/>
      <c r="AE6640"/>
    </row>
    <row r="6641" spans="28:31" x14ac:dyDescent="0.25">
      <c r="AB6641"/>
      <c r="AC6641"/>
      <c r="AD6641"/>
      <c r="AE6641"/>
    </row>
    <row r="6642" spans="28:31" x14ac:dyDescent="0.25">
      <c r="AB6642"/>
      <c r="AC6642"/>
      <c r="AD6642"/>
      <c r="AE6642"/>
    </row>
    <row r="6643" spans="28:31" x14ac:dyDescent="0.25">
      <c r="AB6643"/>
      <c r="AC6643"/>
      <c r="AD6643"/>
      <c r="AE6643"/>
    </row>
    <row r="6644" spans="28:31" x14ac:dyDescent="0.25">
      <c r="AB6644"/>
      <c r="AC6644"/>
      <c r="AD6644"/>
      <c r="AE6644"/>
    </row>
    <row r="6645" spans="28:31" x14ac:dyDescent="0.25">
      <c r="AB6645"/>
      <c r="AC6645"/>
      <c r="AD6645"/>
      <c r="AE6645"/>
    </row>
    <row r="6646" spans="28:31" x14ac:dyDescent="0.25">
      <c r="AB6646"/>
      <c r="AC6646"/>
      <c r="AD6646"/>
      <c r="AE6646"/>
    </row>
    <row r="6647" spans="28:31" x14ac:dyDescent="0.25">
      <c r="AB6647"/>
      <c r="AC6647"/>
      <c r="AD6647"/>
      <c r="AE6647"/>
    </row>
    <row r="6648" spans="28:31" x14ac:dyDescent="0.25">
      <c r="AB6648"/>
      <c r="AC6648"/>
      <c r="AD6648"/>
      <c r="AE6648"/>
    </row>
    <row r="6649" spans="28:31" x14ac:dyDescent="0.25">
      <c r="AB6649"/>
      <c r="AC6649"/>
      <c r="AD6649"/>
      <c r="AE6649"/>
    </row>
    <row r="6650" spans="28:31" x14ac:dyDescent="0.25">
      <c r="AB6650"/>
      <c r="AC6650"/>
      <c r="AD6650"/>
      <c r="AE6650"/>
    </row>
    <row r="6651" spans="28:31" x14ac:dyDescent="0.25">
      <c r="AB6651"/>
      <c r="AC6651"/>
      <c r="AD6651"/>
      <c r="AE6651"/>
    </row>
    <row r="6652" spans="28:31" x14ac:dyDescent="0.25">
      <c r="AB6652"/>
      <c r="AC6652"/>
      <c r="AD6652"/>
      <c r="AE6652"/>
    </row>
    <row r="6653" spans="28:31" x14ac:dyDescent="0.25">
      <c r="AB6653"/>
      <c r="AC6653"/>
      <c r="AD6653"/>
      <c r="AE6653"/>
    </row>
    <row r="6654" spans="28:31" x14ac:dyDescent="0.25">
      <c r="AB6654"/>
      <c r="AC6654"/>
      <c r="AD6654"/>
      <c r="AE6654"/>
    </row>
    <row r="6655" spans="28:31" x14ac:dyDescent="0.25">
      <c r="AB6655"/>
      <c r="AC6655"/>
      <c r="AD6655"/>
      <c r="AE6655"/>
    </row>
    <row r="6656" spans="28:31" x14ac:dyDescent="0.25">
      <c r="AB6656"/>
      <c r="AC6656"/>
      <c r="AD6656"/>
      <c r="AE6656"/>
    </row>
    <row r="6657" spans="28:31" x14ac:dyDescent="0.25">
      <c r="AB6657"/>
      <c r="AC6657"/>
      <c r="AD6657"/>
      <c r="AE6657"/>
    </row>
    <row r="6658" spans="28:31" x14ac:dyDescent="0.25">
      <c r="AB6658"/>
      <c r="AC6658"/>
      <c r="AD6658"/>
      <c r="AE6658"/>
    </row>
    <row r="6659" spans="28:31" x14ac:dyDescent="0.25">
      <c r="AB6659"/>
      <c r="AC6659"/>
      <c r="AD6659"/>
      <c r="AE6659"/>
    </row>
    <row r="6660" spans="28:31" x14ac:dyDescent="0.25">
      <c r="AB6660"/>
      <c r="AC6660"/>
      <c r="AD6660"/>
      <c r="AE6660"/>
    </row>
    <row r="6661" spans="28:31" x14ac:dyDescent="0.25">
      <c r="AB6661"/>
      <c r="AC6661"/>
      <c r="AD6661"/>
      <c r="AE6661"/>
    </row>
    <row r="6662" spans="28:31" x14ac:dyDescent="0.25">
      <c r="AB6662"/>
      <c r="AC6662"/>
      <c r="AD6662"/>
      <c r="AE6662"/>
    </row>
    <row r="6663" spans="28:31" x14ac:dyDescent="0.25">
      <c r="AB6663"/>
      <c r="AC6663"/>
      <c r="AD6663"/>
      <c r="AE6663"/>
    </row>
    <row r="6664" spans="28:31" x14ac:dyDescent="0.25">
      <c r="AB6664"/>
      <c r="AC6664"/>
      <c r="AD6664"/>
      <c r="AE6664"/>
    </row>
    <row r="6665" spans="28:31" x14ac:dyDescent="0.25">
      <c r="AB6665"/>
      <c r="AC6665"/>
      <c r="AD6665"/>
      <c r="AE6665"/>
    </row>
    <row r="6666" spans="28:31" x14ac:dyDescent="0.25">
      <c r="AB6666"/>
      <c r="AC6666"/>
      <c r="AD6666"/>
      <c r="AE6666"/>
    </row>
    <row r="6667" spans="28:31" x14ac:dyDescent="0.25">
      <c r="AB6667"/>
      <c r="AC6667"/>
      <c r="AD6667"/>
      <c r="AE6667"/>
    </row>
    <row r="6668" spans="28:31" x14ac:dyDescent="0.25">
      <c r="AB6668"/>
      <c r="AC6668"/>
      <c r="AD6668"/>
      <c r="AE6668"/>
    </row>
    <row r="6669" spans="28:31" x14ac:dyDescent="0.25">
      <c r="AB6669"/>
      <c r="AC6669"/>
      <c r="AD6669"/>
      <c r="AE6669"/>
    </row>
    <row r="6670" spans="28:31" x14ac:dyDescent="0.25">
      <c r="AB6670"/>
      <c r="AC6670"/>
      <c r="AD6670"/>
      <c r="AE6670"/>
    </row>
    <row r="6671" spans="28:31" x14ac:dyDescent="0.25">
      <c r="AB6671"/>
      <c r="AC6671"/>
      <c r="AD6671"/>
      <c r="AE6671"/>
    </row>
    <row r="6672" spans="28:31" x14ac:dyDescent="0.25">
      <c r="AB6672"/>
      <c r="AC6672"/>
      <c r="AD6672"/>
      <c r="AE6672"/>
    </row>
    <row r="6673" spans="28:31" x14ac:dyDescent="0.25">
      <c r="AB6673"/>
      <c r="AC6673"/>
      <c r="AD6673"/>
      <c r="AE6673"/>
    </row>
    <row r="6674" spans="28:31" x14ac:dyDescent="0.25">
      <c r="AB6674"/>
      <c r="AC6674"/>
      <c r="AD6674"/>
      <c r="AE6674"/>
    </row>
    <row r="6675" spans="28:31" x14ac:dyDescent="0.25">
      <c r="AB6675"/>
      <c r="AC6675"/>
      <c r="AD6675"/>
      <c r="AE6675"/>
    </row>
    <row r="6676" spans="28:31" x14ac:dyDescent="0.25">
      <c r="AB6676"/>
      <c r="AC6676"/>
      <c r="AD6676"/>
      <c r="AE6676"/>
    </row>
    <row r="6677" spans="28:31" x14ac:dyDescent="0.25">
      <c r="AB6677"/>
      <c r="AC6677"/>
      <c r="AD6677"/>
      <c r="AE6677"/>
    </row>
    <row r="6678" spans="28:31" x14ac:dyDescent="0.25">
      <c r="AB6678"/>
      <c r="AC6678"/>
      <c r="AD6678"/>
      <c r="AE6678"/>
    </row>
    <row r="6679" spans="28:31" x14ac:dyDescent="0.25">
      <c r="AB6679"/>
      <c r="AC6679"/>
      <c r="AD6679"/>
      <c r="AE6679"/>
    </row>
    <row r="6680" spans="28:31" x14ac:dyDescent="0.25">
      <c r="AB6680"/>
      <c r="AC6680"/>
      <c r="AD6680"/>
      <c r="AE6680"/>
    </row>
    <row r="6681" spans="28:31" x14ac:dyDescent="0.25">
      <c r="AB6681"/>
      <c r="AC6681"/>
      <c r="AD6681"/>
      <c r="AE6681"/>
    </row>
    <row r="6682" spans="28:31" x14ac:dyDescent="0.25">
      <c r="AB6682"/>
      <c r="AC6682"/>
      <c r="AD6682"/>
      <c r="AE6682"/>
    </row>
    <row r="6683" spans="28:31" x14ac:dyDescent="0.25">
      <c r="AB6683"/>
      <c r="AC6683"/>
      <c r="AD6683"/>
      <c r="AE6683"/>
    </row>
    <row r="6684" spans="28:31" x14ac:dyDescent="0.25">
      <c r="AB6684"/>
      <c r="AC6684"/>
      <c r="AD6684"/>
      <c r="AE6684"/>
    </row>
    <row r="6685" spans="28:31" x14ac:dyDescent="0.25">
      <c r="AB6685"/>
      <c r="AC6685"/>
      <c r="AD6685"/>
      <c r="AE6685"/>
    </row>
    <row r="6686" spans="28:31" x14ac:dyDescent="0.25">
      <c r="AB6686"/>
      <c r="AC6686"/>
      <c r="AD6686"/>
      <c r="AE6686"/>
    </row>
    <row r="6687" spans="28:31" x14ac:dyDescent="0.25">
      <c r="AB6687"/>
      <c r="AC6687"/>
      <c r="AD6687"/>
      <c r="AE6687"/>
    </row>
    <row r="6688" spans="28:31" x14ac:dyDescent="0.25">
      <c r="AB6688"/>
      <c r="AC6688"/>
      <c r="AD6688"/>
      <c r="AE6688"/>
    </row>
    <row r="6689" spans="28:31" x14ac:dyDescent="0.25">
      <c r="AB6689"/>
      <c r="AC6689"/>
      <c r="AD6689"/>
      <c r="AE6689"/>
    </row>
    <row r="6690" spans="28:31" x14ac:dyDescent="0.25">
      <c r="AB6690"/>
      <c r="AC6690"/>
      <c r="AD6690"/>
      <c r="AE6690"/>
    </row>
    <row r="6691" spans="28:31" x14ac:dyDescent="0.25">
      <c r="AB6691"/>
      <c r="AC6691"/>
      <c r="AD6691"/>
      <c r="AE6691"/>
    </row>
    <row r="6692" spans="28:31" x14ac:dyDescent="0.25">
      <c r="AB6692"/>
      <c r="AC6692"/>
      <c r="AD6692"/>
      <c r="AE6692"/>
    </row>
    <row r="6693" spans="28:31" x14ac:dyDescent="0.25">
      <c r="AB6693"/>
      <c r="AC6693"/>
      <c r="AD6693"/>
      <c r="AE6693"/>
    </row>
    <row r="6694" spans="28:31" x14ac:dyDescent="0.25">
      <c r="AB6694"/>
      <c r="AC6694"/>
      <c r="AD6694"/>
      <c r="AE6694"/>
    </row>
    <row r="6695" spans="28:31" x14ac:dyDescent="0.25">
      <c r="AB6695"/>
      <c r="AC6695"/>
      <c r="AD6695"/>
      <c r="AE6695"/>
    </row>
    <row r="6696" spans="28:31" x14ac:dyDescent="0.25">
      <c r="AB6696"/>
      <c r="AC6696"/>
      <c r="AD6696"/>
      <c r="AE6696"/>
    </row>
    <row r="6697" spans="28:31" x14ac:dyDescent="0.25">
      <c r="AB6697"/>
      <c r="AC6697"/>
      <c r="AD6697"/>
      <c r="AE6697"/>
    </row>
    <row r="6698" spans="28:31" x14ac:dyDescent="0.25">
      <c r="AB6698"/>
      <c r="AC6698"/>
      <c r="AD6698"/>
      <c r="AE6698"/>
    </row>
    <row r="6699" spans="28:31" x14ac:dyDescent="0.25">
      <c r="AB6699"/>
      <c r="AC6699"/>
      <c r="AD6699"/>
      <c r="AE6699"/>
    </row>
    <row r="6700" spans="28:31" x14ac:dyDescent="0.25">
      <c r="AB6700"/>
      <c r="AC6700"/>
      <c r="AD6700"/>
      <c r="AE6700"/>
    </row>
    <row r="6701" spans="28:31" x14ac:dyDescent="0.25">
      <c r="AB6701"/>
      <c r="AC6701"/>
      <c r="AD6701"/>
      <c r="AE6701"/>
    </row>
    <row r="6702" spans="28:31" x14ac:dyDescent="0.25">
      <c r="AB6702"/>
      <c r="AC6702"/>
      <c r="AD6702"/>
      <c r="AE6702"/>
    </row>
    <row r="6703" spans="28:31" x14ac:dyDescent="0.25">
      <c r="AB6703"/>
      <c r="AC6703"/>
      <c r="AD6703"/>
      <c r="AE6703"/>
    </row>
    <row r="6704" spans="28:31" x14ac:dyDescent="0.25">
      <c r="AB6704"/>
      <c r="AC6704"/>
      <c r="AD6704"/>
      <c r="AE6704"/>
    </row>
    <row r="6705" spans="28:31" x14ac:dyDescent="0.25">
      <c r="AB6705"/>
      <c r="AC6705"/>
      <c r="AD6705"/>
      <c r="AE6705"/>
    </row>
    <row r="6706" spans="28:31" x14ac:dyDescent="0.25">
      <c r="AB6706"/>
      <c r="AC6706"/>
      <c r="AD6706"/>
      <c r="AE6706"/>
    </row>
    <row r="6707" spans="28:31" x14ac:dyDescent="0.25">
      <c r="AB6707"/>
      <c r="AC6707"/>
      <c r="AD6707"/>
      <c r="AE6707"/>
    </row>
    <row r="6708" spans="28:31" x14ac:dyDescent="0.25">
      <c r="AB6708"/>
      <c r="AC6708"/>
      <c r="AD6708"/>
      <c r="AE6708"/>
    </row>
    <row r="6709" spans="28:31" x14ac:dyDescent="0.25">
      <c r="AB6709"/>
      <c r="AC6709"/>
      <c r="AD6709"/>
      <c r="AE6709"/>
    </row>
    <row r="6710" spans="28:31" x14ac:dyDescent="0.25">
      <c r="AB6710"/>
      <c r="AC6710"/>
      <c r="AD6710"/>
      <c r="AE6710"/>
    </row>
    <row r="6711" spans="28:31" x14ac:dyDescent="0.25">
      <c r="AB6711"/>
      <c r="AC6711"/>
      <c r="AD6711"/>
      <c r="AE6711"/>
    </row>
    <row r="6712" spans="28:31" x14ac:dyDescent="0.25">
      <c r="AB6712"/>
      <c r="AC6712"/>
      <c r="AD6712"/>
      <c r="AE6712"/>
    </row>
    <row r="6713" spans="28:31" x14ac:dyDescent="0.25">
      <c r="AB6713"/>
      <c r="AC6713"/>
      <c r="AD6713"/>
      <c r="AE6713"/>
    </row>
    <row r="6714" spans="28:31" x14ac:dyDescent="0.25">
      <c r="AB6714"/>
      <c r="AC6714"/>
      <c r="AD6714"/>
      <c r="AE6714"/>
    </row>
    <row r="6715" spans="28:31" x14ac:dyDescent="0.25">
      <c r="AB6715"/>
      <c r="AC6715"/>
      <c r="AD6715"/>
      <c r="AE6715"/>
    </row>
    <row r="6716" spans="28:31" x14ac:dyDescent="0.25">
      <c r="AB6716"/>
      <c r="AC6716"/>
      <c r="AD6716"/>
      <c r="AE6716"/>
    </row>
    <row r="6717" spans="28:31" x14ac:dyDescent="0.25">
      <c r="AB6717"/>
      <c r="AC6717"/>
      <c r="AD6717"/>
      <c r="AE6717"/>
    </row>
    <row r="6718" spans="28:31" x14ac:dyDescent="0.25">
      <c r="AB6718"/>
      <c r="AC6718"/>
      <c r="AD6718"/>
      <c r="AE6718"/>
    </row>
    <row r="6719" spans="28:31" x14ac:dyDescent="0.25">
      <c r="AB6719"/>
      <c r="AC6719"/>
      <c r="AD6719"/>
      <c r="AE6719"/>
    </row>
    <row r="6720" spans="28:31" x14ac:dyDescent="0.25">
      <c r="AB6720"/>
      <c r="AC6720"/>
      <c r="AD6720"/>
      <c r="AE6720"/>
    </row>
    <row r="6721" spans="28:31" x14ac:dyDescent="0.25">
      <c r="AB6721"/>
      <c r="AC6721"/>
      <c r="AD6721"/>
      <c r="AE6721"/>
    </row>
    <row r="6722" spans="28:31" x14ac:dyDescent="0.25">
      <c r="AB6722"/>
      <c r="AC6722"/>
      <c r="AD6722"/>
      <c r="AE6722"/>
    </row>
    <row r="6723" spans="28:31" x14ac:dyDescent="0.25">
      <c r="AB6723"/>
      <c r="AC6723"/>
      <c r="AD6723"/>
      <c r="AE6723"/>
    </row>
    <row r="6724" spans="28:31" x14ac:dyDescent="0.25">
      <c r="AB6724"/>
      <c r="AC6724"/>
      <c r="AD6724"/>
      <c r="AE6724"/>
    </row>
    <row r="6725" spans="28:31" x14ac:dyDescent="0.25">
      <c r="AB6725"/>
      <c r="AC6725"/>
      <c r="AD6725"/>
      <c r="AE6725"/>
    </row>
    <row r="6726" spans="28:31" x14ac:dyDescent="0.25">
      <c r="AB6726"/>
      <c r="AC6726"/>
      <c r="AD6726"/>
      <c r="AE6726"/>
    </row>
    <row r="6727" spans="28:31" x14ac:dyDescent="0.25">
      <c r="AB6727"/>
      <c r="AC6727"/>
      <c r="AD6727"/>
      <c r="AE6727"/>
    </row>
    <row r="6728" spans="28:31" x14ac:dyDescent="0.25">
      <c r="AB6728"/>
      <c r="AC6728"/>
      <c r="AD6728"/>
      <c r="AE6728"/>
    </row>
    <row r="6729" spans="28:31" x14ac:dyDescent="0.25">
      <c r="AB6729"/>
      <c r="AC6729"/>
      <c r="AD6729"/>
      <c r="AE6729"/>
    </row>
    <row r="6730" spans="28:31" x14ac:dyDescent="0.25">
      <c r="AB6730"/>
      <c r="AC6730"/>
      <c r="AD6730"/>
      <c r="AE6730"/>
    </row>
    <row r="6731" spans="28:31" x14ac:dyDescent="0.25">
      <c r="AB6731"/>
      <c r="AC6731"/>
      <c r="AD6731"/>
      <c r="AE6731"/>
    </row>
    <row r="6732" spans="28:31" x14ac:dyDescent="0.25">
      <c r="AB6732"/>
      <c r="AC6732"/>
      <c r="AD6732"/>
      <c r="AE6732"/>
    </row>
    <row r="6733" spans="28:31" x14ac:dyDescent="0.25">
      <c r="AB6733"/>
      <c r="AC6733"/>
      <c r="AD6733"/>
      <c r="AE6733"/>
    </row>
    <row r="6734" spans="28:31" x14ac:dyDescent="0.25">
      <c r="AB6734"/>
      <c r="AC6734"/>
      <c r="AD6734"/>
      <c r="AE6734"/>
    </row>
    <row r="6735" spans="28:31" x14ac:dyDescent="0.25">
      <c r="AB6735"/>
      <c r="AC6735"/>
      <c r="AD6735"/>
      <c r="AE6735"/>
    </row>
    <row r="6736" spans="28:31" x14ac:dyDescent="0.25">
      <c r="AB6736"/>
      <c r="AC6736"/>
      <c r="AD6736"/>
      <c r="AE6736"/>
    </row>
    <row r="6737" spans="28:31" x14ac:dyDescent="0.25">
      <c r="AB6737"/>
      <c r="AC6737"/>
      <c r="AD6737"/>
      <c r="AE6737"/>
    </row>
    <row r="6738" spans="28:31" x14ac:dyDescent="0.25">
      <c r="AB6738"/>
      <c r="AC6738"/>
      <c r="AD6738"/>
      <c r="AE6738"/>
    </row>
    <row r="6739" spans="28:31" x14ac:dyDescent="0.25">
      <c r="AB6739"/>
      <c r="AC6739"/>
      <c r="AD6739"/>
      <c r="AE6739"/>
    </row>
    <row r="6740" spans="28:31" x14ac:dyDescent="0.25">
      <c r="AB6740"/>
      <c r="AC6740"/>
      <c r="AD6740"/>
      <c r="AE6740"/>
    </row>
    <row r="6741" spans="28:31" x14ac:dyDescent="0.25">
      <c r="AB6741"/>
      <c r="AC6741"/>
      <c r="AD6741"/>
      <c r="AE6741"/>
    </row>
    <row r="6742" spans="28:31" x14ac:dyDescent="0.25">
      <c r="AB6742"/>
      <c r="AC6742"/>
      <c r="AD6742"/>
      <c r="AE6742"/>
    </row>
    <row r="6743" spans="28:31" x14ac:dyDescent="0.25">
      <c r="AB6743"/>
      <c r="AC6743"/>
      <c r="AD6743"/>
      <c r="AE6743"/>
    </row>
    <row r="6744" spans="28:31" x14ac:dyDescent="0.25">
      <c r="AB6744"/>
      <c r="AC6744"/>
      <c r="AD6744"/>
      <c r="AE6744"/>
    </row>
    <row r="6745" spans="28:31" x14ac:dyDescent="0.25">
      <c r="AB6745"/>
      <c r="AC6745"/>
      <c r="AD6745"/>
      <c r="AE6745"/>
    </row>
    <row r="6746" spans="28:31" x14ac:dyDescent="0.25">
      <c r="AB6746"/>
      <c r="AC6746"/>
      <c r="AD6746"/>
      <c r="AE6746"/>
    </row>
    <row r="6747" spans="28:31" x14ac:dyDescent="0.25">
      <c r="AB6747"/>
      <c r="AC6747"/>
      <c r="AD6747"/>
      <c r="AE6747"/>
    </row>
    <row r="6748" spans="28:31" x14ac:dyDescent="0.25">
      <c r="AB6748"/>
      <c r="AC6748"/>
      <c r="AD6748"/>
      <c r="AE6748"/>
    </row>
    <row r="6749" spans="28:31" x14ac:dyDescent="0.25">
      <c r="AB6749"/>
      <c r="AC6749"/>
      <c r="AD6749"/>
      <c r="AE6749"/>
    </row>
    <row r="6750" spans="28:31" x14ac:dyDescent="0.25">
      <c r="AB6750"/>
      <c r="AC6750"/>
      <c r="AD6750"/>
      <c r="AE6750"/>
    </row>
    <row r="6751" spans="28:31" x14ac:dyDescent="0.25">
      <c r="AB6751"/>
      <c r="AC6751"/>
      <c r="AD6751"/>
      <c r="AE6751"/>
    </row>
    <row r="6752" spans="28:31" x14ac:dyDescent="0.25">
      <c r="AB6752"/>
      <c r="AC6752"/>
      <c r="AD6752"/>
      <c r="AE6752"/>
    </row>
    <row r="6753" spans="28:31" x14ac:dyDescent="0.25">
      <c r="AB6753"/>
      <c r="AC6753"/>
      <c r="AD6753"/>
      <c r="AE6753"/>
    </row>
    <row r="6754" spans="28:31" x14ac:dyDescent="0.25">
      <c r="AB6754"/>
      <c r="AC6754"/>
      <c r="AD6754"/>
      <c r="AE6754"/>
    </row>
    <row r="6755" spans="28:31" x14ac:dyDescent="0.25">
      <c r="AB6755"/>
      <c r="AC6755"/>
      <c r="AD6755"/>
      <c r="AE6755"/>
    </row>
    <row r="6756" spans="28:31" x14ac:dyDescent="0.25">
      <c r="AB6756"/>
      <c r="AC6756"/>
      <c r="AD6756"/>
      <c r="AE6756"/>
    </row>
    <row r="6757" spans="28:31" x14ac:dyDescent="0.25">
      <c r="AB6757"/>
      <c r="AC6757"/>
      <c r="AD6757"/>
      <c r="AE6757"/>
    </row>
    <row r="6758" spans="28:31" x14ac:dyDescent="0.25">
      <c r="AB6758"/>
      <c r="AC6758"/>
      <c r="AD6758"/>
      <c r="AE6758"/>
    </row>
    <row r="6759" spans="28:31" x14ac:dyDescent="0.25">
      <c r="AB6759"/>
      <c r="AC6759"/>
      <c r="AD6759"/>
      <c r="AE6759"/>
    </row>
    <row r="6760" spans="28:31" x14ac:dyDescent="0.25">
      <c r="AB6760"/>
      <c r="AC6760"/>
      <c r="AD6760"/>
      <c r="AE6760"/>
    </row>
    <row r="6761" spans="28:31" x14ac:dyDescent="0.25">
      <c r="AB6761"/>
      <c r="AC6761"/>
      <c r="AD6761"/>
      <c r="AE6761"/>
    </row>
    <row r="6762" spans="28:31" x14ac:dyDescent="0.25">
      <c r="AB6762"/>
      <c r="AC6762"/>
      <c r="AD6762"/>
      <c r="AE6762"/>
    </row>
    <row r="6763" spans="28:31" x14ac:dyDescent="0.25">
      <c r="AB6763"/>
      <c r="AC6763"/>
      <c r="AD6763"/>
      <c r="AE6763"/>
    </row>
    <row r="6764" spans="28:31" x14ac:dyDescent="0.25">
      <c r="AB6764"/>
      <c r="AC6764"/>
      <c r="AD6764"/>
      <c r="AE6764"/>
    </row>
    <row r="6765" spans="28:31" x14ac:dyDescent="0.25">
      <c r="AB6765"/>
      <c r="AC6765"/>
      <c r="AD6765"/>
      <c r="AE6765"/>
    </row>
    <row r="6766" spans="28:31" x14ac:dyDescent="0.25">
      <c r="AB6766"/>
      <c r="AC6766"/>
      <c r="AD6766"/>
      <c r="AE6766"/>
    </row>
    <row r="6767" spans="28:31" x14ac:dyDescent="0.25">
      <c r="AB6767"/>
      <c r="AC6767"/>
      <c r="AD6767"/>
      <c r="AE6767"/>
    </row>
    <row r="6768" spans="28:31" x14ac:dyDescent="0.25">
      <c r="AB6768"/>
      <c r="AC6768"/>
      <c r="AD6768"/>
      <c r="AE6768"/>
    </row>
    <row r="6769" spans="28:31" x14ac:dyDescent="0.25">
      <c r="AB6769"/>
      <c r="AC6769"/>
      <c r="AD6769"/>
      <c r="AE6769"/>
    </row>
    <row r="6770" spans="28:31" x14ac:dyDescent="0.25">
      <c r="AB6770"/>
      <c r="AC6770"/>
      <c r="AD6770"/>
      <c r="AE6770"/>
    </row>
    <row r="6771" spans="28:31" x14ac:dyDescent="0.25">
      <c r="AB6771"/>
      <c r="AC6771"/>
      <c r="AD6771"/>
      <c r="AE6771"/>
    </row>
    <row r="6772" spans="28:31" x14ac:dyDescent="0.25">
      <c r="AB6772"/>
      <c r="AC6772"/>
      <c r="AD6772"/>
      <c r="AE6772"/>
    </row>
    <row r="6773" spans="28:31" x14ac:dyDescent="0.25">
      <c r="AB6773"/>
      <c r="AC6773"/>
      <c r="AD6773"/>
      <c r="AE6773"/>
    </row>
    <row r="6774" spans="28:31" x14ac:dyDescent="0.25">
      <c r="AB6774"/>
      <c r="AC6774"/>
      <c r="AD6774"/>
      <c r="AE6774"/>
    </row>
    <row r="6775" spans="28:31" x14ac:dyDescent="0.25">
      <c r="AB6775"/>
      <c r="AC6775"/>
      <c r="AD6775"/>
      <c r="AE6775"/>
    </row>
    <row r="6776" spans="28:31" x14ac:dyDescent="0.25">
      <c r="AB6776"/>
      <c r="AC6776"/>
      <c r="AD6776"/>
      <c r="AE6776"/>
    </row>
    <row r="6777" spans="28:31" x14ac:dyDescent="0.25">
      <c r="AB6777"/>
      <c r="AC6777"/>
      <c r="AD6777"/>
      <c r="AE6777"/>
    </row>
    <row r="6778" spans="28:31" x14ac:dyDescent="0.25">
      <c r="AB6778"/>
      <c r="AC6778"/>
      <c r="AD6778"/>
      <c r="AE6778"/>
    </row>
    <row r="6779" spans="28:31" x14ac:dyDescent="0.25">
      <c r="AB6779"/>
      <c r="AC6779"/>
      <c r="AD6779"/>
      <c r="AE6779"/>
    </row>
    <row r="6780" spans="28:31" x14ac:dyDescent="0.25">
      <c r="AB6780"/>
      <c r="AC6780"/>
      <c r="AD6780"/>
      <c r="AE6780"/>
    </row>
    <row r="6781" spans="28:31" x14ac:dyDescent="0.25">
      <c r="AB6781"/>
      <c r="AC6781"/>
      <c r="AD6781"/>
      <c r="AE6781"/>
    </row>
    <row r="6782" spans="28:31" x14ac:dyDescent="0.25">
      <c r="AB6782"/>
      <c r="AC6782"/>
      <c r="AD6782"/>
      <c r="AE6782"/>
    </row>
    <row r="6783" spans="28:31" x14ac:dyDescent="0.25">
      <c r="AB6783"/>
      <c r="AC6783"/>
      <c r="AD6783"/>
      <c r="AE6783"/>
    </row>
    <row r="6784" spans="28:31" x14ac:dyDescent="0.25">
      <c r="AB6784"/>
      <c r="AC6784"/>
      <c r="AD6784"/>
      <c r="AE6784"/>
    </row>
    <row r="6785" spans="28:31" x14ac:dyDescent="0.25">
      <c r="AB6785"/>
      <c r="AC6785"/>
      <c r="AD6785"/>
      <c r="AE6785"/>
    </row>
    <row r="6786" spans="28:31" x14ac:dyDescent="0.25">
      <c r="AB6786"/>
      <c r="AC6786"/>
      <c r="AD6786"/>
      <c r="AE6786"/>
    </row>
    <row r="6787" spans="28:31" x14ac:dyDescent="0.25">
      <c r="AB6787"/>
      <c r="AC6787"/>
      <c r="AD6787"/>
      <c r="AE6787"/>
    </row>
    <row r="6788" spans="28:31" x14ac:dyDescent="0.25">
      <c r="AB6788"/>
      <c r="AC6788"/>
      <c r="AD6788"/>
      <c r="AE6788"/>
    </row>
    <row r="6789" spans="28:31" x14ac:dyDescent="0.25">
      <c r="AB6789"/>
      <c r="AC6789"/>
      <c r="AD6789"/>
      <c r="AE6789"/>
    </row>
    <row r="6790" spans="28:31" x14ac:dyDescent="0.25">
      <c r="AB6790"/>
      <c r="AC6790"/>
      <c r="AD6790"/>
      <c r="AE6790"/>
    </row>
    <row r="6791" spans="28:31" x14ac:dyDescent="0.25">
      <c r="AB6791"/>
      <c r="AC6791"/>
      <c r="AD6791"/>
      <c r="AE6791"/>
    </row>
    <row r="6792" spans="28:31" x14ac:dyDescent="0.25">
      <c r="AB6792"/>
      <c r="AC6792"/>
      <c r="AD6792"/>
      <c r="AE6792"/>
    </row>
    <row r="6793" spans="28:31" x14ac:dyDescent="0.25">
      <c r="AB6793"/>
      <c r="AC6793"/>
      <c r="AD6793"/>
      <c r="AE6793"/>
    </row>
    <row r="6794" spans="28:31" x14ac:dyDescent="0.25">
      <c r="AB6794"/>
      <c r="AC6794"/>
      <c r="AD6794"/>
      <c r="AE6794"/>
    </row>
    <row r="6795" spans="28:31" x14ac:dyDescent="0.25">
      <c r="AB6795"/>
      <c r="AC6795"/>
      <c r="AD6795"/>
      <c r="AE6795"/>
    </row>
    <row r="6796" spans="28:31" x14ac:dyDescent="0.25">
      <c r="AB6796"/>
      <c r="AC6796"/>
      <c r="AD6796"/>
      <c r="AE6796"/>
    </row>
    <row r="6797" spans="28:31" x14ac:dyDescent="0.25">
      <c r="AB6797"/>
      <c r="AC6797"/>
      <c r="AD6797"/>
      <c r="AE6797"/>
    </row>
    <row r="6798" spans="28:31" x14ac:dyDescent="0.25">
      <c r="AB6798"/>
      <c r="AC6798"/>
      <c r="AD6798"/>
      <c r="AE6798"/>
    </row>
    <row r="6799" spans="28:31" x14ac:dyDescent="0.25">
      <c r="AB6799"/>
      <c r="AC6799"/>
      <c r="AD6799"/>
      <c r="AE6799"/>
    </row>
    <row r="6800" spans="28:31" x14ac:dyDescent="0.25">
      <c r="AB6800"/>
      <c r="AC6800"/>
      <c r="AD6800"/>
      <c r="AE6800"/>
    </row>
    <row r="6801" spans="28:31" x14ac:dyDescent="0.25">
      <c r="AB6801"/>
      <c r="AC6801"/>
      <c r="AD6801"/>
      <c r="AE6801"/>
    </row>
    <row r="6802" spans="28:31" x14ac:dyDescent="0.25">
      <c r="AB6802"/>
      <c r="AC6802"/>
      <c r="AD6802"/>
      <c r="AE6802"/>
    </row>
    <row r="6803" spans="28:31" x14ac:dyDescent="0.25">
      <c r="AB6803"/>
      <c r="AC6803"/>
      <c r="AD6803"/>
      <c r="AE6803"/>
    </row>
    <row r="6804" spans="28:31" x14ac:dyDescent="0.25">
      <c r="AB6804"/>
      <c r="AC6804"/>
      <c r="AD6804"/>
      <c r="AE6804"/>
    </row>
    <row r="6805" spans="28:31" x14ac:dyDescent="0.25">
      <c r="AB6805"/>
      <c r="AC6805"/>
      <c r="AD6805"/>
      <c r="AE6805"/>
    </row>
    <row r="6806" spans="28:31" x14ac:dyDescent="0.25">
      <c r="AB6806"/>
      <c r="AC6806"/>
      <c r="AD6806"/>
      <c r="AE6806"/>
    </row>
    <row r="6807" spans="28:31" x14ac:dyDescent="0.25">
      <c r="AB6807"/>
      <c r="AC6807"/>
      <c r="AD6807"/>
      <c r="AE6807"/>
    </row>
    <row r="6808" spans="28:31" x14ac:dyDescent="0.25">
      <c r="AB6808"/>
      <c r="AC6808"/>
      <c r="AD6808"/>
      <c r="AE6808"/>
    </row>
    <row r="6809" spans="28:31" x14ac:dyDescent="0.25">
      <c r="AB6809"/>
      <c r="AC6809"/>
      <c r="AD6809"/>
      <c r="AE6809"/>
    </row>
    <row r="6810" spans="28:31" x14ac:dyDescent="0.25">
      <c r="AB6810"/>
      <c r="AC6810"/>
      <c r="AD6810"/>
      <c r="AE6810"/>
    </row>
    <row r="6811" spans="28:31" x14ac:dyDescent="0.25">
      <c r="AB6811"/>
      <c r="AC6811"/>
      <c r="AD6811"/>
      <c r="AE6811"/>
    </row>
    <row r="6812" spans="28:31" x14ac:dyDescent="0.25">
      <c r="AB6812"/>
      <c r="AC6812"/>
      <c r="AD6812"/>
      <c r="AE6812"/>
    </row>
    <row r="6813" spans="28:31" x14ac:dyDescent="0.25">
      <c r="AB6813"/>
      <c r="AC6813"/>
      <c r="AD6813"/>
      <c r="AE6813"/>
    </row>
    <row r="6814" spans="28:31" x14ac:dyDescent="0.25">
      <c r="AB6814"/>
      <c r="AC6814"/>
      <c r="AD6814"/>
      <c r="AE6814"/>
    </row>
    <row r="6815" spans="28:31" x14ac:dyDescent="0.25">
      <c r="AB6815"/>
      <c r="AC6815"/>
      <c r="AD6815"/>
      <c r="AE6815"/>
    </row>
    <row r="6816" spans="28:31" x14ac:dyDescent="0.25">
      <c r="AB6816"/>
      <c r="AC6816"/>
      <c r="AD6816"/>
      <c r="AE6816"/>
    </row>
    <row r="6817" spans="28:31" x14ac:dyDescent="0.25">
      <c r="AB6817"/>
      <c r="AC6817"/>
      <c r="AD6817"/>
      <c r="AE6817"/>
    </row>
    <row r="6818" spans="28:31" x14ac:dyDescent="0.25">
      <c r="AB6818"/>
      <c r="AC6818"/>
      <c r="AD6818"/>
      <c r="AE6818"/>
    </row>
    <row r="6819" spans="28:31" x14ac:dyDescent="0.25">
      <c r="AB6819"/>
      <c r="AC6819"/>
      <c r="AD6819"/>
      <c r="AE6819"/>
    </row>
    <row r="6820" spans="28:31" x14ac:dyDescent="0.25">
      <c r="AB6820"/>
      <c r="AC6820"/>
      <c r="AD6820"/>
      <c r="AE6820"/>
    </row>
    <row r="6821" spans="28:31" x14ac:dyDescent="0.25">
      <c r="AB6821"/>
      <c r="AC6821"/>
      <c r="AD6821"/>
      <c r="AE6821"/>
    </row>
    <row r="6822" spans="28:31" x14ac:dyDescent="0.25">
      <c r="AB6822"/>
      <c r="AC6822"/>
      <c r="AD6822"/>
      <c r="AE6822"/>
    </row>
    <row r="6823" spans="28:31" x14ac:dyDescent="0.25">
      <c r="AB6823"/>
      <c r="AC6823"/>
      <c r="AD6823"/>
      <c r="AE6823"/>
    </row>
    <row r="6824" spans="28:31" x14ac:dyDescent="0.25">
      <c r="AB6824"/>
      <c r="AC6824"/>
      <c r="AD6824"/>
      <c r="AE6824"/>
    </row>
    <row r="6825" spans="28:31" x14ac:dyDescent="0.25">
      <c r="AB6825"/>
      <c r="AC6825"/>
      <c r="AD6825"/>
      <c r="AE6825"/>
    </row>
    <row r="6826" spans="28:31" x14ac:dyDescent="0.25">
      <c r="AB6826"/>
      <c r="AC6826"/>
      <c r="AD6826"/>
      <c r="AE6826"/>
    </row>
    <row r="6827" spans="28:31" x14ac:dyDescent="0.25">
      <c r="AB6827"/>
      <c r="AC6827"/>
      <c r="AD6827"/>
      <c r="AE6827"/>
    </row>
    <row r="6828" spans="28:31" x14ac:dyDescent="0.25">
      <c r="AB6828"/>
      <c r="AC6828"/>
      <c r="AD6828"/>
      <c r="AE6828"/>
    </row>
    <row r="6829" spans="28:31" x14ac:dyDescent="0.25">
      <c r="AB6829"/>
      <c r="AC6829"/>
      <c r="AD6829"/>
      <c r="AE6829"/>
    </row>
    <row r="6830" spans="28:31" x14ac:dyDescent="0.25">
      <c r="AB6830"/>
      <c r="AC6830"/>
      <c r="AD6830"/>
      <c r="AE6830"/>
    </row>
    <row r="6831" spans="28:31" x14ac:dyDescent="0.25">
      <c r="AB6831"/>
      <c r="AC6831"/>
      <c r="AD6831"/>
      <c r="AE6831"/>
    </row>
    <row r="6832" spans="28:31" x14ac:dyDescent="0.25">
      <c r="AB6832"/>
      <c r="AC6832"/>
      <c r="AD6832"/>
      <c r="AE6832"/>
    </row>
    <row r="6833" spans="28:31" x14ac:dyDescent="0.25">
      <c r="AB6833"/>
      <c r="AC6833"/>
      <c r="AD6833"/>
      <c r="AE6833"/>
    </row>
    <row r="6834" spans="28:31" x14ac:dyDescent="0.25">
      <c r="AB6834"/>
      <c r="AC6834"/>
      <c r="AD6834"/>
      <c r="AE6834"/>
    </row>
    <row r="6835" spans="28:31" x14ac:dyDescent="0.25">
      <c r="AB6835"/>
      <c r="AC6835"/>
      <c r="AD6835"/>
      <c r="AE6835"/>
    </row>
    <row r="6836" spans="28:31" x14ac:dyDescent="0.25">
      <c r="AB6836"/>
      <c r="AC6836"/>
      <c r="AD6836"/>
      <c r="AE6836"/>
    </row>
    <row r="6837" spans="28:31" x14ac:dyDescent="0.25">
      <c r="AB6837"/>
      <c r="AC6837"/>
      <c r="AD6837"/>
      <c r="AE6837"/>
    </row>
    <row r="6838" spans="28:31" x14ac:dyDescent="0.25">
      <c r="AB6838"/>
      <c r="AC6838"/>
      <c r="AD6838"/>
      <c r="AE6838"/>
    </row>
    <row r="6839" spans="28:31" x14ac:dyDescent="0.25">
      <c r="AB6839"/>
      <c r="AC6839"/>
      <c r="AD6839"/>
      <c r="AE6839"/>
    </row>
    <row r="6840" spans="28:31" x14ac:dyDescent="0.25">
      <c r="AB6840"/>
      <c r="AC6840"/>
      <c r="AD6840"/>
      <c r="AE6840"/>
    </row>
    <row r="6841" spans="28:31" x14ac:dyDescent="0.25">
      <c r="AB6841"/>
      <c r="AC6841"/>
      <c r="AD6841"/>
      <c r="AE6841"/>
    </row>
    <row r="6842" spans="28:31" x14ac:dyDescent="0.25">
      <c r="AB6842"/>
      <c r="AC6842"/>
      <c r="AD6842"/>
      <c r="AE6842"/>
    </row>
    <row r="6843" spans="28:31" x14ac:dyDescent="0.25">
      <c r="AB6843"/>
      <c r="AC6843"/>
      <c r="AD6843"/>
      <c r="AE6843"/>
    </row>
    <row r="6844" spans="28:31" x14ac:dyDescent="0.25">
      <c r="AB6844"/>
      <c r="AC6844"/>
      <c r="AD6844"/>
      <c r="AE6844"/>
    </row>
    <row r="6845" spans="28:31" x14ac:dyDescent="0.25">
      <c r="AB6845"/>
      <c r="AC6845"/>
      <c r="AD6845"/>
      <c r="AE6845"/>
    </row>
    <row r="6846" spans="28:31" x14ac:dyDescent="0.25">
      <c r="AB6846"/>
      <c r="AC6846"/>
      <c r="AD6846"/>
      <c r="AE6846"/>
    </row>
    <row r="6847" spans="28:31" x14ac:dyDescent="0.25">
      <c r="AB6847"/>
      <c r="AC6847"/>
      <c r="AD6847"/>
      <c r="AE6847"/>
    </row>
    <row r="6848" spans="28:31" x14ac:dyDescent="0.25">
      <c r="AB6848"/>
      <c r="AC6848"/>
      <c r="AD6848"/>
      <c r="AE6848"/>
    </row>
    <row r="6849" spans="28:31" x14ac:dyDescent="0.25">
      <c r="AB6849"/>
      <c r="AC6849"/>
      <c r="AD6849"/>
      <c r="AE6849"/>
    </row>
    <row r="6850" spans="28:31" x14ac:dyDescent="0.25">
      <c r="AB6850"/>
      <c r="AC6850"/>
      <c r="AD6850"/>
      <c r="AE6850"/>
    </row>
    <row r="6851" spans="28:31" x14ac:dyDescent="0.25">
      <c r="AB6851"/>
      <c r="AC6851"/>
      <c r="AD6851"/>
      <c r="AE6851"/>
    </row>
    <row r="6852" spans="28:31" x14ac:dyDescent="0.25">
      <c r="AB6852"/>
      <c r="AC6852"/>
      <c r="AD6852"/>
      <c r="AE6852"/>
    </row>
    <row r="6853" spans="28:31" x14ac:dyDescent="0.25">
      <c r="AB6853"/>
      <c r="AC6853"/>
      <c r="AD6853"/>
      <c r="AE6853"/>
    </row>
    <row r="6854" spans="28:31" x14ac:dyDescent="0.25">
      <c r="AB6854"/>
      <c r="AC6854"/>
      <c r="AD6854"/>
      <c r="AE6854"/>
    </row>
    <row r="6855" spans="28:31" x14ac:dyDescent="0.25">
      <c r="AB6855"/>
      <c r="AC6855"/>
      <c r="AD6855"/>
      <c r="AE6855"/>
    </row>
    <row r="6856" spans="28:31" x14ac:dyDescent="0.25">
      <c r="AB6856"/>
      <c r="AC6856"/>
      <c r="AD6856"/>
      <c r="AE6856"/>
    </row>
    <row r="6857" spans="28:31" x14ac:dyDescent="0.25">
      <c r="AB6857"/>
      <c r="AC6857"/>
      <c r="AD6857"/>
      <c r="AE6857"/>
    </row>
    <row r="6858" spans="28:31" x14ac:dyDescent="0.25">
      <c r="AB6858"/>
      <c r="AC6858"/>
      <c r="AD6858"/>
      <c r="AE6858"/>
    </row>
    <row r="6859" spans="28:31" x14ac:dyDescent="0.25">
      <c r="AB6859"/>
      <c r="AC6859"/>
      <c r="AD6859"/>
      <c r="AE6859"/>
    </row>
    <row r="6860" spans="28:31" x14ac:dyDescent="0.25">
      <c r="AB6860"/>
      <c r="AC6860"/>
      <c r="AD6860"/>
      <c r="AE6860"/>
    </row>
    <row r="6861" spans="28:31" x14ac:dyDescent="0.25">
      <c r="AB6861"/>
      <c r="AC6861"/>
      <c r="AD6861"/>
      <c r="AE6861"/>
    </row>
    <row r="6862" spans="28:31" x14ac:dyDescent="0.25">
      <c r="AB6862"/>
      <c r="AC6862"/>
      <c r="AD6862"/>
      <c r="AE6862"/>
    </row>
    <row r="6863" spans="28:31" x14ac:dyDescent="0.25">
      <c r="AB6863"/>
      <c r="AC6863"/>
      <c r="AD6863"/>
      <c r="AE6863"/>
    </row>
    <row r="6864" spans="28:31" x14ac:dyDescent="0.25">
      <c r="AB6864"/>
      <c r="AC6864"/>
      <c r="AD6864"/>
      <c r="AE6864"/>
    </row>
    <row r="6865" spans="28:31" x14ac:dyDescent="0.25">
      <c r="AB6865"/>
      <c r="AC6865"/>
      <c r="AD6865"/>
      <c r="AE6865"/>
    </row>
    <row r="6866" spans="28:31" x14ac:dyDescent="0.25">
      <c r="AB6866"/>
      <c r="AC6866"/>
      <c r="AD6866"/>
      <c r="AE6866"/>
    </row>
    <row r="6867" spans="28:31" x14ac:dyDescent="0.25">
      <c r="AB6867"/>
      <c r="AC6867"/>
      <c r="AD6867"/>
      <c r="AE6867"/>
    </row>
    <row r="6868" spans="28:31" x14ac:dyDescent="0.25">
      <c r="AB6868"/>
      <c r="AC6868"/>
      <c r="AD6868"/>
      <c r="AE6868"/>
    </row>
    <row r="6869" spans="28:31" x14ac:dyDescent="0.25">
      <c r="AB6869"/>
      <c r="AC6869"/>
      <c r="AD6869"/>
      <c r="AE6869"/>
    </row>
    <row r="6870" spans="28:31" x14ac:dyDescent="0.25">
      <c r="AB6870"/>
      <c r="AC6870"/>
      <c r="AD6870"/>
      <c r="AE6870"/>
    </row>
    <row r="6871" spans="28:31" x14ac:dyDescent="0.25">
      <c r="AB6871"/>
      <c r="AC6871"/>
      <c r="AD6871"/>
      <c r="AE6871"/>
    </row>
    <row r="6872" spans="28:31" x14ac:dyDescent="0.25">
      <c r="AB6872"/>
      <c r="AC6872"/>
      <c r="AD6872"/>
      <c r="AE6872"/>
    </row>
    <row r="6873" spans="28:31" x14ac:dyDescent="0.25">
      <c r="AB6873"/>
      <c r="AC6873"/>
      <c r="AD6873"/>
      <c r="AE6873"/>
    </row>
    <row r="6874" spans="28:31" x14ac:dyDescent="0.25">
      <c r="AB6874"/>
      <c r="AC6874"/>
      <c r="AD6874"/>
      <c r="AE6874"/>
    </row>
    <row r="6875" spans="28:31" x14ac:dyDescent="0.25">
      <c r="AB6875"/>
      <c r="AC6875"/>
      <c r="AD6875"/>
      <c r="AE6875"/>
    </row>
    <row r="6876" spans="28:31" x14ac:dyDescent="0.25">
      <c r="AB6876"/>
      <c r="AC6876"/>
      <c r="AD6876"/>
      <c r="AE6876"/>
    </row>
    <row r="6877" spans="28:31" x14ac:dyDescent="0.25">
      <c r="AB6877"/>
      <c r="AC6877"/>
      <c r="AD6877"/>
      <c r="AE6877"/>
    </row>
    <row r="6878" spans="28:31" x14ac:dyDescent="0.25">
      <c r="AB6878"/>
      <c r="AC6878"/>
      <c r="AD6878"/>
      <c r="AE6878"/>
    </row>
    <row r="6879" spans="28:31" x14ac:dyDescent="0.25">
      <c r="AB6879"/>
      <c r="AC6879"/>
      <c r="AD6879"/>
      <c r="AE6879"/>
    </row>
    <row r="6880" spans="28:31" x14ac:dyDescent="0.25">
      <c r="AB6880"/>
      <c r="AC6880"/>
      <c r="AD6880"/>
      <c r="AE6880"/>
    </row>
    <row r="6881" spans="28:31" x14ac:dyDescent="0.25">
      <c r="AB6881"/>
      <c r="AC6881"/>
      <c r="AD6881"/>
      <c r="AE6881"/>
    </row>
    <row r="6882" spans="28:31" x14ac:dyDescent="0.25">
      <c r="AB6882"/>
      <c r="AC6882"/>
      <c r="AD6882"/>
      <c r="AE6882"/>
    </row>
    <row r="6883" spans="28:31" x14ac:dyDescent="0.25">
      <c r="AB6883"/>
      <c r="AC6883"/>
      <c r="AD6883"/>
      <c r="AE6883"/>
    </row>
    <row r="6884" spans="28:31" x14ac:dyDescent="0.25">
      <c r="AB6884"/>
      <c r="AC6884"/>
      <c r="AD6884"/>
      <c r="AE6884"/>
    </row>
    <row r="6885" spans="28:31" x14ac:dyDescent="0.25">
      <c r="AB6885"/>
      <c r="AC6885"/>
      <c r="AD6885"/>
      <c r="AE6885"/>
    </row>
    <row r="6886" spans="28:31" x14ac:dyDescent="0.25">
      <c r="AB6886"/>
      <c r="AC6886"/>
      <c r="AD6886"/>
      <c r="AE6886"/>
    </row>
    <row r="6887" spans="28:31" x14ac:dyDescent="0.25">
      <c r="AB6887"/>
      <c r="AC6887"/>
      <c r="AD6887"/>
      <c r="AE6887"/>
    </row>
    <row r="6888" spans="28:31" x14ac:dyDescent="0.25">
      <c r="AB6888"/>
      <c r="AC6888"/>
      <c r="AD6888"/>
      <c r="AE6888"/>
    </row>
    <row r="6889" spans="28:31" x14ac:dyDescent="0.25">
      <c r="AB6889"/>
      <c r="AC6889"/>
      <c r="AD6889"/>
      <c r="AE6889"/>
    </row>
    <row r="6890" spans="28:31" x14ac:dyDescent="0.25">
      <c r="AB6890"/>
      <c r="AC6890"/>
      <c r="AD6890"/>
      <c r="AE6890"/>
    </row>
    <row r="6891" spans="28:31" x14ac:dyDescent="0.25">
      <c r="AB6891"/>
      <c r="AC6891"/>
      <c r="AD6891"/>
      <c r="AE6891"/>
    </row>
    <row r="6892" spans="28:31" x14ac:dyDescent="0.25">
      <c r="AB6892"/>
      <c r="AC6892"/>
      <c r="AD6892"/>
      <c r="AE6892"/>
    </row>
    <row r="6893" spans="28:31" x14ac:dyDescent="0.25">
      <c r="AB6893"/>
      <c r="AC6893"/>
      <c r="AD6893"/>
      <c r="AE6893"/>
    </row>
    <row r="6894" spans="28:31" x14ac:dyDescent="0.25">
      <c r="AB6894"/>
      <c r="AC6894"/>
      <c r="AD6894"/>
      <c r="AE6894"/>
    </row>
    <row r="6895" spans="28:31" x14ac:dyDescent="0.25">
      <c r="AB6895"/>
      <c r="AC6895"/>
      <c r="AD6895"/>
      <c r="AE6895"/>
    </row>
    <row r="6896" spans="28:31" x14ac:dyDescent="0.25">
      <c r="AB6896"/>
      <c r="AC6896"/>
      <c r="AD6896"/>
      <c r="AE6896"/>
    </row>
    <row r="6897" spans="28:31" x14ac:dyDescent="0.25">
      <c r="AB6897"/>
      <c r="AC6897"/>
      <c r="AD6897"/>
      <c r="AE6897"/>
    </row>
    <row r="6898" spans="28:31" x14ac:dyDescent="0.25">
      <c r="AB6898"/>
      <c r="AC6898"/>
      <c r="AD6898"/>
      <c r="AE6898"/>
    </row>
    <row r="6899" spans="28:31" x14ac:dyDescent="0.25">
      <c r="AB6899"/>
      <c r="AC6899"/>
      <c r="AD6899"/>
      <c r="AE6899"/>
    </row>
    <row r="6900" spans="28:31" x14ac:dyDescent="0.25">
      <c r="AB6900"/>
      <c r="AC6900"/>
      <c r="AD6900"/>
      <c r="AE6900"/>
    </row>
    <row r="6901" spans="28:31" x14ac:dyDescent="0.25">
      <c r="AB6901"/>
      <c r="AC6901"/>
      <c r="AD6901"/>
      <c r="AE6901"/>
    </row>
    <row r="6902" spans="28:31" x14ac:dyDescent="0.25">
      <c r="AB6902"/>
      <c r="AC6902"/>
      <c r="AD6902"/>
      <c r="AE6902"/>
    </row>
    <row r="6903" spans="28:31" x14ac:dyDescent="0.25">
      <c r="AB6903"/>
      <c r="AC6903"/>
      <c r="AD6903"/>
      <c r="AE6903"/>
    </row>
    <row r="6904" spans="28:31" x14ac:dyDescent="0.25">
      <c r="AB6904"/>
      <c r="AC6904"/>
      <c r="AD6904"/>
      <c r="AE6904"/>
    </row>
    <row r="6905" spans="28:31" x14ac:dyDescent="0.25">
      <c r="AB6905"/>
      <c r="AC6905"/>
      <c r="AD6905"/>
      <c r="AE6905"/>
    </row>
    <row r="6906" spans="28:31" x14ac:dyDescent="0.25">
      <c r="AB6906"/>
      <c r="AC6906"/>
      <c r="AD6906"/>
      <c r="AE6906"/>
    </row>
    <row r="6907" spans="28:31" x14ac:dyDescent="0.25">
      <c r="AB6907"/>
      <c r="AC6907"/>
      <c r="AD6907"/>
      <c r="AE6907"/>
    </row>
    <row r="6908" spans="28:31" x14ac:dyDescent="0.25">
      <c r="AB6908"/>
      <c r="AC6908"/>
      <c r="AD6908"/>
      <c r="AE6908"/>
    </row>
    <row r="6909" spans="28:31" x14ac:dyDescent="0.25">
      <c r="AB6909"/>
      <c r="AC6909"/>
      <c r="AD6909"/>
      <c r="AE6909"/>
    </row>
    <row r="6910" spans="28:31" x14ac:dyDescent="0.25">
      <c r="AB6910"/>
      <c r="AC6910"/>
      <c r="AD6910"/>
      <c r="AE6910"/>
    </row>
    <row r="6911" spans="28:31" x14ac:dyDescent="0.25">
      <c r="AB6911"/>
      <c r="AC6911"/>
      <c r="AD6911"/>
      <c r="AE6911"/>
    </row>
    <row r="6912" spans="28:31" x14ac:dyDescent="0.25">
      <c r="AB6912"/>
      <c r="AC6912"/>
      <c r="AD6912"/>
      <c r="AE6912"/>
    </row>
    <row r="6913" spans="28:31" x14ac:dyDescent="0.25">
      <c r="AB6913"/>
      <c r="AC6913"/>
      <c r="AD6913"/>
      <c r="AE6913"/>
    </row>
    <row r="6914" spans="28:31" x14ac:dyDescent="0.25">
      <c r="AB6914"/>
      <c r="AC6914"/>
      <c r="AD6914"/>
      <c r="AE6914"/>
    </row>
    <row r="6915" spans="28:31" x14ac:dyDescent="0.25">
      <c r="AB6915"/>
      <c r="AC6915"/>
      <c r="AD6915"/>
      <c r="AE6915"/>
    </row>
    <row r="6916" spans="28:31" x14ac:dyDescent="0.25">
      <c r="AB6916"/>
      <c r="AC6916"/>
      <c r="AD6916"/>
      <c r="AE6916"/>
    </row>
    <row r="6917" spans="28:31" x14ac:dyDescent="0.25">
      <c r="AB6917"/>
      <c r="AC6917"/>
      <c r="AD6917"/>
      <c r="AE6917"/>
    </row>
    <row r="6918" spans="28:31" x14ac:dyDescent="0.25">
      <c r="AB6918"/>
      <c r="AC6918"/>
      <c r="AD6918"/>
      <c r="AE6918"/>
    </row>
    <row r="6919" spans="28:31" x14ac:dyDescent="0.25">
      <c r="AB6919"/>
      <c r="AC6919"/>
      <c r="AD6919"/>
      <c r="AE6919"/>
    </row>
    <row r="6920" spans="28:31" x14ac:dyDescent="0.25">
      <c r="AB6920"/>
      <c r="AC6920"/>
      <c r="AD6920"/>
      <c r="AE6920"/>
    </row>
    <row r="6921" spans="28:31" x14ac:dyDescent="0.25">
      <c r="AB6921"/>
      <c r="AC6921"/>
      <c r="AD6921"/>
      <c r="AE6921"/>
    </row>
    <row r="6922" spans="28:31" x14ac:dyDescent="0.25">
      <c r="AB6922"/>
      <c r="AC6922"/>
      <c r="AD6922"/>
      <c r="AE6922"/>
    </row>
    <row r="6923" spans="28:31" x14ac:dyDescent="0.25">
      <c r="AB6923"/>
      <c r="AC6923"/>
      <c r="AD6923"/>
      <c r="AE6923"/>
    </row>
    <row r="6924" spans="28:31" x14ac:dyDescent="0.25">
      <c r="AB6924"/>
      <c r="AC6924"/>
      <c r="AD6924"/>
      <c r="AE6924"/>
    </row>
    <row r="6925" spans="28:31" x14ac:dyDescent="0.25">
      <c r="AB6925"/>
      <c r="AC6925"/>
      <c r="AD6925"/>
      <c r="AE6925"/>
    </row>
    <row r="6926" spans="28:31" x14ac:dyDescent="0.25">
      <c r="AB6926"/>
      <c r="AC6926"/>
      <c r="AD6926"/>
      <c r="AE6926"/>
    </row>
    <row r="6927" spans="28:31" x14ac:dyDescent="0.25">
      <c r="AB6927"/>
      <c r="AC6927"/>
      <c r="AD6927"/>
      <c r="AE6927"/>
    </row>
    <row r="6928" spans="28:31" x14ac:dyDescent="0.25">
      <c r="AB6928"/>
      <c r="AC6928"/>
      <c r="AD6928"/>
      <c r="AE6928"/>
    </row>
    <row r="6929" spans="28:31" x14ac:dyDescent="0.25">
      <c r="AB6929"/>
      <c r="AC6929"/>
      <c r="AD6929"/>
      <c r="AE6929"/>
    </row>
    <row r="6930" spans="28:31" x14ac:dyDescent="0.25">
      <c r="AB6930"/>
      <c r="AC6930"/>
      <c r="AD6930"/>
      <c r="AE6930"/>
    </row>
    <row r="6931" spans="28:31" x14ac:dyDescent="0.25">
      <c r="AB6931"/>
      <c r="AC6931"/>
      <c r="AD6931"/>
      <c r="AE6931"/>
    </row>
    <row r="6932" spans="28:31" x14ac:dyDescent="0.25">
      <c r="AB6932"/>
      <c r="AC6932"/>
      <c r="AD6932"/>
      <c r="AE6932"/>
    </row>
    <row r="6933" spans="28:31" x14ac:dyDescent="0.25">
      <c r="AB6933"/>
      <c r="AC6933"/>
      <c r="AD6933"/>
      <c r="AE6933"/>
    </row>
    <row r="6934" spans="28:31" x14ac:dyDescent="0.25">
      <c r="AB6934"/>
      <c r="AC6934"/>
      <c r="AD6934"/>
      <c r="AE6934"/>
    </row>
    <row r="6935" spans="28:31" x14ac:dyDescent="0.25">
      <c r="AB6935"/>
      <c r="AC6935"/>
      <c r="AD6935"/>
      <c r="AE6935"/>
    </row>
    <row r="6936" spans="28:31" x14ac:dyDescent="0.25">
      <c r="AB6936"/>
      <c r="AC6936"/>
      <c r="AD6936"/>
      <c r="AE6936"/>
    </row>
    <row r="6937" spans="28:31" x14ac:dyDescent="0.25">
      <c r="AB6937"/>
      <c r="AC6937"/>
      <c r="AD6937"/>
      <c r="AE6937"/>
    </row>
    <row r="6938" spans="28:31" x14ac:dyDescent="0.25">
      <c r="AB6938"/>
      <c r="AC6938"/>
      <c r="AD6938"/>
      <c r="AE6938"/>
    </row>
    <row r="6939" spans="28:31" x14ac:dyDescent="0.25">
      <c r="AB6939"/>
      <c r="AC6939"/>
      <c r="AD6939"/>
      <c r="AE6939"/>
    </row>
    <row r="6940" spans="28:31" x14ac:dyDescent="0.25">
      <c r="AB6940"/>
      <c r="AC6940"/>
      <c r="AD6940"/>
      <c r="AE6940"/>
    </row>
    <row r="6941" spans="28:31" x14ac:dyDescent="0.25">
      <c r="AB6941"/>
      <c r="AC6941"/>
      <c r="AD6941"/>
      <c r="AE6941"/>
    </row>
    <row r="6942" spans="28:31" x14ac:dyDescent="0.25">
      <c r="AB6942"/>
      <c r="AC6942"/>
      <c r="AD6942"/>
      <c r="AE6942"/>
    </row>
    <row r="6943" spans="28:31" x14ac:dyDescent="0.25">
      <c r="AB6943"/>
      <c r="AC6943"/>
      <c r="AD6943"/>
      <c r="AE6943"/>
    </row>
    <row r="6944" spans="28:31" x14ac:dyDescent="0.25">
      <c r="AB6944"/>
      <c r="AC6944"/>
      <c r="AD6944"/>
      <c r="AE6944"/>
    </row>
    <row r="6945" spans="28:31" x14ac:dyDescent="0.25">
      <c r="AB6945"/>
      <c r="AC6945"/>
      <c r="AD6945"/>
      <c r="AE6945"/>
    </row>
    <row r="6946" spans="28:31" x14ac:dyDescent="0.25">
      <c r="AB6946"/>
      <c r="AC6946"/>
      <c r="AD6946"/>
      <c r="AE6946"/>
    </row>
    <row r="6947" spans="28:31" x14ac:dyDescent="0.25">
      <c r="AB6947"/>
      <c r="AC6947"/>
      <c r="AD6947"/>
      <c r="AE6947"/>
    </row>
    <row r="6948" spans="28:31" x14ac:dyDescent="0.25">
      <c r="AB6948"/>
      <c r="AC6948"/>
      <c r="AD6948"/>
      <c r="AE6948"/>
    </row>
    <row r="6949" spans="28:31" x14ac:dyDescent="0.25">
      <c r="AB6949"/>
      <c r="AC6949"/>
      <c r="AD6949"/>
      <c r="AE6949"/>
    </row>
    <row r="6950" spans="28:31" x14ac:dyDescent="0.25">
      <c r="AB6950"/>
      <c r="AC6950"/>
      <c r="AD6950"/>
      <c r="AE6950"/>
    </row>
    <row r="6951" spans="28:31" x14ac:dyDescent="0.25">
      <c r="AB6951"/>
      <c r="AC6951"/>
      <c r="AD6951"/>
      <c r="AE6951"/>
    </row>
    <row r="6952" spans="28:31" x14ac:dyDescent="0.25">
      <c r="AB6952"/>
      <c r="AC6952"/>
      <c r="AD6952"/>
      <c r="AE6952"/>
    </row>
    <row r="6953" spans="28:31" x14ac:dyDescent="0.25">
      <c r="AB6953"/>
      <c r="AC6953"/>
      <c r="AD6953"/>
      <c r="AE6953"/>
    </row>
    <row r="6954" spans="28:31" x14ac:dyDescent="0.25">
      <c r="AB6954"/>
      <c r="AC6954"/>
      <c r="AD6954"/>
      <c r="AE6954"/>
    </row>
    <row r="6955" spans="28:31" x14ac:dyDescent="0.25">
      <c r="AB6955"/>
      <c r="AC6955"/>
      <c r="AD6955"/>
      <c r="AE6955"/>
    </row>
    <row r="6956" spans="28:31" x14ac:dyDescent="0.25">
      <c r="AB6956"/>
      <c r="AC6956"/>
      <c r="AD6956"/>
      <c r="AE6956"/>
    </row>
    <row r="6957" spans="28:31" x14ac:dyDescent="0.25">
      <c r="AB6957"/>
      <c r="AC6957"/>
      <c r="AD6957"/>
      <c r="AE6957"/>
    </row>
    <row r="6958" spans="28:31" x14ac:dyDescent="0.25">
      <c r="AB6958"/>
      <c r="AC6958"/>
      <c r="AD6958"/>
      <c r="AE6958"/>
    </row>
    <row r="6959" spans="28:31" x14ac:dyDescent="0.25">
      <c r="AB6959"/>
      <c r="AC6959"/>
      <c r="AD6959"/>
      <c r="AE6959"/>
    </row>
    <row r="6960" spans="28:31" x14ac:dyDescent="0.25">
      <c r="AB6960"/>
      <c r="AC6960"/>
      <c r="AD6960"/>
      <c r="AE6960"/>
    </row>
    <row r="6961" spans="28:31" x14ac:dyDescent="0.25">
      <c r="AB6961"/>
      <c r="AC6961"/>
      <c r="AD6961"/>
      <c r="AE6961"/>
    </row>
    <row r="6962" spans="28:31" x14ac:dyDescent="0.25">
      <c r="AB6962"/>
      <c r="AC6962"/>
      <c r="AD6962"/>
      <c r="AE6962"/>
    </row>
    <row r="6963" spans="28:31" x14ac:dyDescent="0.25">
      <c r="AB6963"/>
      <c r="AC6963"/>
      <c r="AD6963"/>
      <c r="AE6963"/>
    </row>
    <row r="6964" spans="28:31" x14ac:dyDescent="0.25">
      <c r="AB6964"/>
      <c r="AC6964"/>
      <c r="AD6964"/>
      <c r="AE6964"/>
    </row>
    <row r="6965" spans="28:31" x14ac:dyDescent="0.25">
      <c r="AB6965"/>
      <c r="AC6965"/>
      <c r="AD6965"/>
      <c r="AE6965"/>
    </row>
    <row r="6966" spans="28:31" x14ac:dyDescent="0.25">
      <c r="AB6966"/>
      <c r="AC6966"/>
      <c r="AD6966"/>
      <c r="AE6966"/>
    </row>
    <row r="6967" spans="28:31" x14ac:dyDescent="0.25">
      <c r="AB6967"/>
      <c r="AC6967"/>
      <c r="AD6967"/>
      <c r="AE6967"/>
    </row>
    <row r="6968" spans="28:31" x14ac:dyDescent="0.25">
      <c r="AB6968"/>
      <c r="AC6968"/>
      <c r="AD6968"/>
      <c r="AE6968"/>
    </row>
    <row r="6969" spans="28:31" x14ac:dyDescent="0.25">
      <c r="AB6969"/>
      <c r="AC6969"/>
      <c r="AD6969"/>
      <c r="AE6969"/>
    </row>
    <row r="6970" spans="28:31" x14ac:dyDescent="0.25">
      <c r="AB6970"/>
      <c r="AC6970"/>
      <c r="AD6970"/>
      <c r="AE6970"/>
    </row>
    <row r="6971" spans="28:31" x14ac:dyDescent="0.25">
      <c r="AB6971"/>
      <c r="AC6971"/>
      <c r="AD6971"/>
      <c r="AE6971"/>
    </row>
    <row r="6972" spans="28:31" x14ac:dyDescent="0.25">
      <c r="AB6972"/>
      <c r="AC6972"/>
      <c r="AD6972"/>
      <c r="AE6972"/>
    </row>
    <row r="6973" spans="28:31" x14ac:dyDescent="0.25">
      <c r="AB6973"/>
      <c r="AC6973"/>
      <c r="AD6973"/>
      <c r="AE6973"/>
    </row>
    <row r="6974" spans="28:31" x14ac:dyDescent="0.25">
      <c r="AB6974"/>
      <c r="AC6974"/>
      <c r="AD6974"/>
      <c r="AE6974"/>
    </row>
    <row r="6975" spans="28:31" x14ac:dyDescent="0.25">
      <c r="AB6975"/>
      <c r="AC6975"/>
      <c r="AD6975"/>
      <c r="AE6975"/>
    </row>
    <row r="6976" spans="28:31" x14ac:dyDescent="0.25">
      <c r="AB6976"/>
      <c r="AC6976"/>
      <c r="AD6976"/>
      <c r="AE6976"/>
    </row>
    <row r="6977" spans="28:31" x14ac:dyDescent="0.25">
      <c r="AB6977"/>
      <c r="AC6977"/>
      <c r="AD6977"/>
      <c r="AE6977"/>
    </row>
    <row r="6978" spans="28:31" x14ac:dyDescent="0.25">
      <c r="AB6978"/>
      <c r="AC6978"/>
      <c r="AD6978"/>
      <c r="AE6978"/>
    </row>
    <row r="6979" spans="28:31" x14ac:dyDescent="0.25">
      <c r="AB6979"/>
      <c r="AC6979"/>
      <c r="AD6979"/>
      <c r="AE6979"/>
    </row>
    <row r="6980" spans="28:31" x14ac:dyDescent="0.25">
      <c r="AB6980"/>
      <c r="AC6980"/>
      <c r="AD6980"/>
      <c r="AE6980"/>
    </row>
    <row r="6981" spans="28:31" x14ac:dyDescent="0.25">
      <c r="AB6981"/>
      <c r="AC6981"/>
      <c r="AD6981"/>
      <c r="AE6981"/>
    </row>
    <row r="6982" spans="28:31" x14ac:dyDescent="0.25">
      <c r="AB6982"/>
      <c r="AC6982"/>
      <c r="AD6982"/>
      <c r="AE6982"/>
    </row>
    <row r="6983" spans="28:31" x14ac:dyDescent="0.25">
      <c r="AB6983"/>
      <c r="AC6983"/>
      <c r="AD6983"/>
      <c r="AE6983"/>
    </row>
    <row r="6984" spans="28:31" x14ac:dyDescent="0.25">
      <c r="AB6984"/>
      <c r="AC6984"/>
      <c r="AD6984"/>
      <c r="AE6984"/>
    </row>
    <row r="6985" spans="28:31" x14ac:dyDescent="0.25">
      <c r="AB6985"/>
      <c r="AC6985"/>
      <c r="AD6985"/>
      <c r="AE6985"/>
    </row>
    <row r="6986" spans="28:31" x14ac:dyDescent="0.25">
      <c r="AB6986"/>
      <c r="AC6986"/>
      <c r="AD6986"/>
      <c r="AE6986"/>
    </row>
    <row r="6987" spans="28:31" x14ac:dyDescent="0.25">
      <c r="AB6987"/>
      <c r="AC6987"/>
      <c r="AD6987"/>
      <c r="AE6987"/>
    </row>
    <row r="6988" spans="28:31" x14ac:dyDescent="0.25">
      <c r="AB6988"/>
      <c r="AC6988"/>
      <c r="AD6988"/>
      <c r="AE6988"/>
    </row>
    <row r="6989" spans="28:31" x14ac:dyDescent="0.25">
      <c r="AB6989"/>
      <c r="AC6989"/>
      <c r="AD6989"/>
      <c r="AE6989"/>
    </row>
    <row r="6990" spans="28:31" x14ac:dyDescent="0.25">
      <c r="AB6990"/>
      <c r="AC6990"/>
      <c r="AD6990"/>
      <c r="AE6990"/>
    </row>
    <row r="6991" spans="28:31" x14ac:dyDescent="0.25">
      <c r="AB6991"/>
      <c r="AC6991"/>
      <c r="AD6991"/>
      <c r="AE6991"/>
    </row>
    <row r="6992" spans="28:31" x14ac:dyDescent="0.25">
      <c r="AB6992"/>
      <c r="AC6992"/>
      <c r="AD6992"/>
      <c r="AE6992"/>
    </row>
    <row r="6993" spans="28:31" x14ac:dyDescent="0.25">
      <c r="AB6993"/>
      <c r="AC6993"/>
      <c r="AD6993"/>
      <c r="AE6993"/>
    </row>
    <row r="6994" spans="28:31" x14ac:dyDescent="0.25">
      <c r="AB6994"/>
      <c r="AC6994"/>
      <c r="AD6994"/>
      <c r="AE6994"/>
    </row>
    <row r="6995" spans="28:31" x14ac:dyDescent="0.25">
      <c r="AB6995"/>
      <c r="AC6995"/>
      <c r="AD6995"/>
      <c r="AE6995"/>
    </row>
    <row r="6996" spans="28:31" x14ac:dyDescent="0.25">
      <c r="AB6996"/>
      <c r="AC6996"/>
      <c r="AD6996"/>
      <c r="AE6996"/>
    </row>
    <row r="6997" spans="28:31" x14ac:dyDescent="0.25">
      <c r="AB6997"/>
      <c r="AC6997"/>
      <c r="AD6997"/>
      <c r="AE6997"/>
    </row>
    <row r="6998" spans="28:31" x14ac:dyDescent="0.25">
      <c r="AB6998"/>
      <c r="AC6998"/>
      <c r="AD6998"/>
      <c r="AE6998"/>
    </row>
    <row r="6999" spans="28:31" x14ac:dyDescent="0.25">
      <c r="AB6999"/>
      <c r="AC6999"/>
      <c r="AD6999"/>
      <c r="AE6999"/>
    </row>
    <row r="7000" spans="28:31" x14ac:dyDescent="0.25">
      <c r="AB7000"/>
      <c r="AC7000"/>
      <c r="AD7000"/>
      <c r="AE7000"/>
    </row>
    <row r="7001" spans="28:31" x14ac:dyDescent="0.25">
      <c r="AB7001"/>
      <c r="AC7001"/>
      <c r="AD7001"/>
      <c r="AE7001"/>
    </row>
    <row r="7002" spans="28:31" x14ac:dyDescent="0.25">
      <c r="AB7002"/>
      <c r="AC7002"/>
      <c r="AD7002"/>
      <c r="AE7002"/>
    </row>
    <row r="7003" spans="28:31" x14ac:dyDescent="0.25">
      <c r="AB7003"/>
      <c r="AC7003"/>
      <c r="AD7003"/>
      <c r="AE7003"/>
    </row>
    <row r="7004" spans="28:31" x14ac:dyDescent="0.25">
      <c r="AB7004"/>
      <c r="AC7004"/>
      <c r="AD7004"/>
      <c r="AE7004"/>
    </row>
    <row r="7005" spans="28:31" x14ac:dyDescent="0.25">
      <c r="AB7005"/>
      <c r="AC7005"/>
      <c r="AD7005"/>
      <c r="AE7005"/>
    </row>
    <row r="7006" spans="28:31" x14ac:dyDescent="0.25">
      <c r="AB7006"/>
      <c r="AC7006"/>
      <c r="AD7006"/>
      <c r="AE7006"/>
    </row>
    <row r="7007" spans="28:31" x14ac:dyDescent="0.25">
      <c r="AB7007"/>
      <c r="AC7007"/>
      <c r="AD7007"/>
      <c r="AE7007"/>
    </row>
    <row r="7008" spans="28:31" x14ac:dyDescent="0.25">
      <c r="AB7008"/>
      <c r="AC7008"/>
      <c r="AD7008"/>
      <c r="AE7008"/>
    </row>
    <row r="7009" spans="28:31" x14ac:dyDescent="0.25">
      <c r="AB7009"/>
      <c r="AC7009"/>
      <c r="AD7009"/>
      <c r="AE7009"/>
    </row>
    <row r="7010" spans="28:31" x14ac:dyDescent="0.25">
      <c r="AB7010"/>
      <c r="AC7010"/>
      <c r="AD7010"/>
      <c r="AE7010"/>
    </row>
    <row r="7011" spans="28:31" x14ac:dyDescent="0.25">
      <c r="AB7011"/>
      <c r="AC7011"/>
      <c r="AD7011"/>
      <c r="AE7011"/>
    </row>
    <row r="7012" spans="28:31" x14ac:dyDescent="0.25">
      <c r="AB7012"/>
      <c r="AC7012"/>
      <c r="AD7012"/>
      <c r="AE7012"/>
    </row>
    <row r="7013" spans="28:31" x14ac:dyDescent="0.25">
      <c r="AB7013"/>
      <c r="AC7013"/>
      <c r="AD7013"/>
      <c r="AE7013"/>
    </row>
    <row r="7014" spans="28:31" x14ac:dyDescent="0.25">
      <c r="AB7014"/>
      <c r="AC7014"/>
      <c r="AD7014"/>
      <c r="AE7014"/>
    </row>
    <row r="7015" spans="28:31" x14ac:dyDescent="0.25">
      <c r="AB7015"/>
      <c r="AC7015"/>
      <c r="AD7015"/>
      <c r="AE7015"/>
    </row>
    <row r="7016" spans="28:31" x14ac:dyDescent="0.25">
      <c r="AB7016"/>
      <c r="AC7016"/>
      <c r="AD7016"/>
      <c r="AE7016"/>
    </row>
    <row r="7017" spans="28:31" x14ac:dyDescent="0.25">
      <c r="AB7017"/>
      <c r="AC7017"/>
      <c r="AD7017"/>
      <c r="AE7017"/>
    </row>
    <row r="7018" spans="28:31" x14ac:dyDescent="0.25">
      <c r="AB7018"/>
      <c r="AC7018"/>
      <c r="AD7018"/>
      <c r="AE7018"/>
    </row>
    <row r="7019" spans="28:31" x14ac:dyDescent="0.25">
      <c r="AB7019"/>
      <c r="AC7019"/>
      <c r="AD7019"/>
      <c r="AE7019"/>
    </row>
    <row r="7020" spans="28:31" x14ac:dyDescent="0.25">
      <c r="AB7020"/>
      <c r="AC7020"/>
      <c r="AD7020"/>
      <c r="AE7020"/>
    </row>
    <row r="7021" spans="28:31" x14ac:dyDescent="0.25">
      <c r="AB7021"/>
      <c r="AC7021"/>
      <c r="AD7021"/>
      <c r="AE7021"/>
    </row>
    <row r="7022" spans="28:31" x14ac:dyDescent="0.25">
      <c r="AB7022"/>
      <c r="AC7022"/>
      <c r="AD7022"/>
      <c r="AE7022"/>
    </row>
    <row r="7023" spans="28:31" x14ac:dyDescent="0.25">
      <c r="AB7023"/>
      <c r="AC7023"/>
      <c r="AD7023"/>
      <c r="AE7023"/>
    </row>
    <row r="7024" spans="28:31" x14ac:dyDescent="0.25">
      <c r="AB7024"/>
      <c r="AC7024"/>
      <c r="AD7024"/>
      <c r="AE7024"/>
    </row>
    <row r="7025" spans="28:31" x14ac:dyDescent="0.25">
      <c r="AB7025"/>
      <c r="AC7025"/>
      <c r="AD7025"/>
      <c r="AE7025"/>
    </row>
    <row r="7026" spans="28:31" x14ac:dyDescent="0.25">
      <c r="AB7026"/>
      <c r="AC7026"/>
      <c r="AD7026"/>
      <c r="AE7026"/>
    </row>
    <row r="7027" spans="28:31" x14ac:dyDescent="0.25">
      <c r="AB7027"/>
      <c r="AC7027"/>
      <c r="AD7027"/>
      <c r="AE7027"/>
    </row>
    <row r="7028" spans="28:31" x14ac:dyDescent="0.25">
      <c r="AB7028"/>
      <c r="AC7028"/>
      <c r="AD7028"/>
      <c r="AE7028"/>
    </row>
    <row r="7029" spans="28:31" x14ac:dyDescent="0.25">
      <c r="AB7029"/>
      <c r="AC7029"/>
      <c r="AD7029"/>
      <c r="AE7029"/>
    </row>
    <row r="7030" spans="28:31" x14ac:dyDescent="0.25">
      <c r="AB7030"/>
      <c r="AC7030"/>
      <c r="AD7030"/>
      <c r="AE7030"/>
    </row>
    <row r="7031" spans="28:31" x14ac:dyDescent="0.25">
      <c r="AB7031"/>
      <c r="AC7031"/>
      <c r="AD7031"/>
      <c r="AE7031"/>
    </row>
    <row r="7032" spans="28:31" x14ac:dyDescent="0.25">
      <c r="AB7032"/>
      <c r="AC7032"/>
      <c r="AD7032"/>
      <c r="AE7032"/>
    </row>
    <row r="7033" spans="28:31" x14ac:dyDescent="0.25">
      <c r="AB7033"/>
      <c r="AC7033"/>
      <c r="AD7033"/>
      <c r="AE7033"/>
    </row>
    <row r="7034" spans="28:31" x14ac:dyDescent="0.25">
      <c r="AB7034"/>
      <c r="AC7034"/>
      <c r="AD7034"/>
      <c r="AE7034"/>
    </row>
    <row r="7035" spans="28:31" x14ac:dyDescent="0.25">
      <c r="AB7035"/>
      <c r="AC7035"/>
      <c r="AD7035"/>
      <c r="AE7035"/>
    </row>
    <row r="7036" spans="28:31" x14ac:dyDescent="0.25">
      <c r="AB7036"/>
      <c r="AC7036"/>
      <c r="AD7036"/>
      <c r="AE7036"/>
    </row>
    <row r="7037" spans="28:31" x14ac:dyDescent="0.25">
      <c r="AB7037"/>
      <c r="AC7037"/>
      <c r="AD7037"/>
      <c r="AE7037"/>
    </row>
    <row r="7038" spans="28:31" x14ac:dyDescent="0.25">
      <c r="AB7038"/>
      <c r="AC7038"/>
      <c r="AD7038"/>
      <c r="AE7038"/>
    </row>
    <row r="7039" spans="28:31" x14ac:dyDescent="0.25">
      <c r="AB7039"/>
      <c r="AC7039"/>
      <c r="AD7039"/>
      <c r="AE7039"/>
    </row>
    <row r="7040" spans="28:31" x14ac:dyDescent="0.25">
      <c r="AB7040"/>
      <c r="AC7040"/>
      <c r="AD7040"/>
      <c r="AE7040"/>
    </row>
    <row r="7041" spans="28:31" x14ac:dyDescent="0.25">
      <c r="AB7041"/>
      <c r="AC7041"/>
      <c r="AD7041"/>
      <c r="AE7041"/>
    </row>
    <row r="7042" spans="28:31" x14ac:dyDescent="0.25">
      <c r="AB7042"/>
      <c r="AC7042"/>
      <c r="AD7042"/>
      <c r="AE7042"/>
    </row>
    <row r="7043" spans="28:31" x14ac:dyDescent="0.25">
      <c r="AB7043"/>
      <c r="AC7043"/>
      <c r="AD7043"/>
      <c r="AE7043"/>
    </row>
    <row r="7044" spans="28:31" x14ac:dyDescent="0.25">
      <c r="AB7044"/>
      <c r="AC7044"/>
      <c r="AD7044"/>
      <c r="AE7044"/>
    </row>
    <row r="7045" spans="28:31" x14ac:dyDescent="0.25">
      <c r="AB7045"/>
      <c r="AC7045"/>
      <c r="AD7045"/>
      <c r="AE7045"/>
    </row>
    <row r="7046" spans="28:31" x14ac:dyDescent="0.25">
      <c r="AB7046"/>
      <c r="AC7046"/>
      <c r="AD7046"/>
      <c r="AE7046"/>
    </row>
    <row r="7047" spans="28:31" x14ac:dyDescent="0.25">
      <c r="AB7047"/>
      <c r="AC7047"/>
      <c r="AD7047"/>
      <c r="AE7047"/>
    </row>
    <row r="7048" spans="28:31" x14ac:dyDescent="0.25">
      <c r="AB7048"/>
      <c r="AC7048"/>
      <c r="AD7048"/>
      <c r="AE7048"/>
    </row>
    <row r="7049" spans="28:31" x14ac:dyDescent="0.25">
      <c r="AB7049"/>
      <c r="AC7049"/>
      <c r="AD7049"/>
      <c r="AE7049"/>
    </row>
    <row r="7050" spans="28:31" x14ac:dyDescent="0.25">
      <c r="AB7050"/>
      <c r="AC7050"/>
      <c r="AD7050"/>
      <c r="AE7050"/>
    </row>
    <row r="7051" spans="28:31" x14ac:dyDescent="0.25">
      <c r="AB7051"/>
      <c r="AC7051"/>
      <c r="AD7051"/>
      <c r="AE7051"/>
    </row>
    <row r="7052" spans="28:31" x14ac:dyDescent="0.25">
      <c r="AB7052"/>
      <c r="AC7052"/>
      <c r="AD7052"/>
      <c r="AE7052"/>
    </row>
    <row r="7053" spans="28:31" x14ac:dyDescent="0.25">
      <c r="AB7053"/>
      <c r="AC7053"/>
      <c r="AD7053"/>
      <c r="AE7053"/>
    </row>
    <row r="7054" spans="28:31" x14ac:dyDescent="0.25">
      <c r="AB7054"/>
      <c r="AC7054"/>
      <c r="AD7054"/>
      <c r="AE7054"/>
    </row>
    <row r="7055" spans="28:31" x14ac:dyDescent="0.25">
      <c r="AB7055"/>
      <c r="AC7055"/>
      <c r="AD7055"/>
      <c r="AE7055"/>
    </row>
    <row r="7056" spans="28:31" x14ac:dyDescent="0.25">
      <c r="AB7056"/>
      <c r="AC7056"/>
      <c r="AD7056"/>
      <c r="AE7056"/>
    </row>
    <row r="7057" spans="28:31" x14ac:dyDescent="0.25">
      <c r="AB7057"/>
      <c r="AC7057"/>
      <c r="AD7057"/>
      <c r="AE7057"/>
    </row>
    <row r="7058" spans="28:31" x14ac:dyDescent="0.25">
      <c r="AB7058"/>
      <c r="AC7058"/>
      <c r="AD7058"/>
      <c r="AE7058"/>
    </row>
    <row r="7059" spans="28:31" x14ac:dyDescent="0.25">
      <c r="AB7059"/>
      <c r="AC7059"/>
      <c r="AD7059"/>
      <c r="AE7059"/>
    </row>
    <row r="7060" spans="28:31" x14ac:dyDescent="0.25">
      <c r="AB7060"/>
      <c r="AC7060"/>
      <c r="AD7060"/>
      <c r="AE7060"/>
    </row>
    <row r="7061" spans="28:31" x14ac:dyDescent="0.25">
      <c r="AB7061"/>
      <c r="AC7061"/>
      <c r="AD7061"/>
      <c r="AE7061"/>
    </row>
    <row r="7062" spans="28:31" x14ac:dyDescent="0.25">
      <c r="AB7062"/>
      <c r="AC7062"/>
      <c r="AD7062"/>
      <c r="AE7062"/>
    </row>
    <row r="7063" spans="28:31" x14ac:dyDescent="0.25">
      <c r="AB7063"/>
      <c r="AC7063"/>
      <c r="AD7063"/>
      <c r="AE7063"/>
    </row>
    <row r="7064" spans="28:31" x14ac:dyDescent="0.25">
      <c r="AB7064"/>
      <c r="AC7064"/>
      <c r="AD7064"/>
      <c r="AE7064"/>
    </row>
    <row r="7065" spans="28:31" x14ac:dyDescent="0.25">
      <c r="AB7065"/>
      <c r="AC7065"/>
      <c r="AD7065"/>
      <c r="AE7065"/>
    </row>
    <row r="7066" spans="28:31" x14ac:dyDescent="0.25">
      <c r="AB7066"/>
      <c r="AC7066"/>
      <c r="AD7066"/>
      <c r="AE7066"/>
    </row>
    <row r="7067" spans="28:31" x14ac:dyDescent="0.25">
      <c r="AB7067"/>
      <c r="AC7067"/>
      <c r="AD7067"/>
      <c r="AE7067"/>
    </row>
    <row r="7068" spans="28:31" x14ac:dyDescent="0.25">
      <c r="AB7068"/>
      <c r="AC7068"/>
      <c r="AD7068"/>
      <c r="AE7068"/>
    </row>
    <row r="7069" spans="28:31" x14ac:dyDescent="0.25">
      <c r="AB7069"/>
      <c r="AC7069"/>
      <c r="AD7069"/>
      <c r="AE7069"/>
    </row>
    <row r="7070" spans="28:31" x14ac:dyDescent="0.25">
      <c r="AB7070"/>
      <c r="AC7070"/>
      <c r="AD7070"/>
      <c r="AE7070"/>
    </row>
    <row r="7071" spans="28:31" x14ac:dyDescent="0.25">
      <c r="AB7071"/>
      <c r="AC7071"/>
      <c r="AD7071"/>
      <c r="AE7071"/>
    </row>
    <row r="7072" spans="28:31" x14ac:dyDescent="0.25">
      <c r="AB7072"/>
      <c r="AC7072"/>
      <c r="AD7072"/>
      <c r="AE7072"/>
    </row>
    <row r="7073" spans="28:31" x14ac:dyDescent="0.25">
      <c r="AB7073"/>
      <c r="AC7073"/>
      <c r="AD7073"/>
      <c r="AE7073"/>
    </row>
    <row r="7074" spans="28:31" x14ac:dyDescent="0.25">
      <c r="AB7074"/>
      <c r="AC7074"/>
      <c r="AD7074"/>
      <c r="AE7074"/>
    </row>
    <row r="7075" spans="28:31" x14ac:dyDescent="0.25">
      <c r="AB7075"/>
      <c r="AC7075"/>
      <c r="AD7075"/>
      <c r="AE7075"/>
    </row>
    <row r="7076" spans="28:31" x14ac:dyDescent="0.25">
      <c r="AB7076"/>
      <c r="AC7076"/>
      <c r="AD7076"/>
      <c r="AE7076"/>
    </row>
    <row r="7077" spans="28:31" x14ac:dyDescent="0.25">
      <c r="AB7077"/>
      <c r="AC7077"/>
      <c r="AD7077"/>
      <c r="AE7077"/>
    </row>
    <row r="7078" spans="28:31" x14ac:dyDescent="0.25">
      <c r="AB7078"/>
      <c r="AC7078"/>
      <c r="AD7078"/>
      <c r="AE7078"/>
    </row>
    <row r="7079" spans="28:31" x14ac:dyDescent="0.25">
      <c r="AB7079"/>
      <c r="AC7079"/>
      <c r="AD7079"/>
      <c r="AE7079"/>
    </row>
    <row r="7080" spans="28:31" x14ac:dyDescent="0.25">
      <c r="AB7080"/>
      <c r="AC7080"/>
      <c r="AD7080"/>
      <c r="AE7080"/>
    </row>
    <row r="7081" spans="28:31" x14ac:dyDescent="0.25">
      <c r="AB7081"/>
      <c r="AC7081"/>
      <c r="AD7081"/>
      <c r="AE7081"/>
    </row>
    <row r="7082" spans="28:31" x14ac:dyDescent="0.25">
      <c r="AB7082"/>
      <c r="AC7082"/>
      <c r="AD7082"/>
      <c r="AE7082"/>
    </row>
    <row r="7083" spans="28:31" x14ac:dyDescent="0.25">
      <c r="AB7083"/>
      <c r="AC7083"/>
      <c r="AD7083"/>
      <c r="AE7083"/>
    </row>
    <row r="7084" spans="28:31" x14ac:dyDescent="0.25">
      <c r="AB7084"/>
      <c r="AC7084"/>
      <c r="AD7084"/>
      <c r="AE7084"/>
    </row>
    <row r="7085" spans="28:31" x14ac:dyDescent="0.25">
      <c r="AB7085"/>
      <c r="AC7085"/>
      <c r="AD7085"/>
      <c r="AE7085"/>
    </row>
    <row r="7086" spans="28:31" x14ac:dyDescent="0.25">
      <c r="AB7086"/>
      <c r="AC7086"/>
      <c r="AD7086"/>
      <c r="AE7086"/>
    </row>
    <row r="7087" spans="28:31" x14ac:dyDescent="0.25">
      <c r="AB7087"/>
      <c r="AC7087"/>
      <c r="AD7087"/>
      <c r="AE7087"/>
    </row>
    <row r="7088" spans="28:31" x14ac:dyDescent="0.25">
      <c r="AB7088"/>
      <c r="AC7088"/>
      <c r="AD7088"/>
      <c r="AE7088"/>
    </row>
    <row r="7089" spans="28:31" x14ac:dyDescent="0.25">
      <c r="AB7089"/>
      <c r="AC7089"/>
      <c r="AD7089"/>
      <c r="AE7089"/>
    </row>
    <row r="7090" spans="28:31" x14ac:dyDescent="0.25">
      <c r="AB7090"/>
      <c r="AC7090"/>
      <c r="AD7090"/>
      <c r="AE7090"/>
    </row>
    <row r="7091" spans="28:31" x14ac:dyDescent="0.25">
      <c r="AB7091"/>
      <c r="AC7091"/>
      <c r="AD7091"/>
      <c r="AE7091"/>
    </row>
    <row r="7092" spans="28:31" x14ac:dyDescent="0.25">
      <c r="AB7092"/>
      <c r="AC7092"/>
      <c r="AD7092"/>
      <c r="AE7092"/>
    </row>
    <row r="7093" spans="28:31" x14ac:dyDescent="0.25">
      <c r="AB7093"/>
      <c r="AC7093"/>
      <c r="AD7093"/>
      <c r="AE7093"/>
    </row>
    <row r="7094" spans="28:31" x14ac:dyDescent="0.25">
      <c r="AB7094"/>
      <c r="AC7094"/>
      <c r="AD7094"/>
      <c r="AE7094"/>
    </row>
    <row r="7095" spans="28:31" x14ac:dyDescent="0.25">
      <c r="AB7095"/>
      <c r="AC7095"/>
      <c r="AD7095"/>
      <c r="AE7095"/>
    </row>
    <row r="7096" spans="28:31" x14ac:dyDescent="0.25">
      <c r="AB7096"/>
      <c r="AC7096"/>
      <c r="AD7096"/>
      <c r="AE7096"/>
    </row>
    <row r="7097" spans="28:31" x14ac:dyDescent="0.25">
      <c r="AB7097"/>
      <c r="AC7097"/>
      <c r="AD7097"/>
      <c r="AE7097"/>
    </row>
    <row r="7098" spans="28:31" x14ac:dyDescent="0.25">
      <c r="AB7098"/>
      <c r="AC7098"/>
      <c r="AD7098"/>
      <c r="AE7098"/>
    </row>
    <row r="7099" spans="28:31" x14ac:dyDescent="0.25">
      <c r="AB7099"/>
      <c r="AC7099"/>
      <c r="AD7099"/>
      <c r="AE7099"/>
    </row>
    <row r="7100" spans="28:31" x14ac:dyDescent="0.25">
      <c r="AB7100"/>
      <c r="AC7100"/>
      <c r="AD7100"/>
      <c r="AE7100"/>
    </row>
    <row r="7101" spans="28:31" x14ac:dyDescent="0.25">
      <c r="AB7101"/>
      <c r="AC7101"/>
      <c r="AD7101"/>
      <c r="AE7101"/>
    </row>
    <row r="7102" spans="28:31" x14ac:dyDescent="0.25">
      <c r="AB7102"/>
      <c r="AC7102"/>
      <c r="AD7102"/>
      <c r="AE7102"/>
    </row>
    <row r="7103" spans="28:31" x14ac:dyDescent="0.25">
      <c r="AB7103"/>
      <c r="AC7103"/>
      <c r="AD7103"/>
      <c r="AE7103"/>
    </row>
    <row r="7104" spans="28:31" x14ac:dyDescent="0.25">
      <c r="AB7104"/>
      <c r="AC7104"/>
      <c r="AD7104"/>
      <c r="AE7104"/>
    </row>
    <row r="7105" spans="28:31" x14ac:dyDescent="0.25">
      <c r="AB7105"/>
      <c r="AC7105"/>
      <c r="AD7105"/>
      <c r="AE7105"/>
    </row>
    <row r="7106" spans="28:31" x14ac:dyDescent="0.25">
      <c r="AB7106"/>
      <c r="AC7106"/>
      <c r="AD7106"/>
      <c r="AE7106"/>
    </row>
    <row r="7107" spans="28:31" x14ac:dyDescent="0.25">
      <c r="AB7107"/>
      <c r="AC7107"/>
      <c r="AD7107"/>
      <c r="AE7107"/>
    </row>
    <row r="7108" spans="28:31" x14ac:dyDescent="0.25">
      <c r="AB7108"/>
      <c r="AC7108"/>
      <c r="AD7108"/>
      <c r="AE7108"/>
    </row>
    <row r="7109" spans="28:31" x14ac:dyDescent="0.25">
      <c r="AB7109"/>
      <c r="AC7109"/>
      <c r="AD7109"/>
      <c r="AE7109"/>
    </row>
    <row r="7110" spans="28:31" x14ac:dyDescent="0.25">
      <c r="AB7110"/>
      <c r="AC7110"/>
      <c r="AD7110"/>
      <c r="AE7110"/>
    </row>
    <row r="7111" spans="28:31" x14ac:dyDescent="0.25">
      <c r="AB7111"/>
      <c r="AC7111"/>
      <c r="AD7111"/>
      <c r="AE7111"/>
    </row>
    <row r="7112" spans="28:31" x14ac:dyDescent="0.25">
      <c r="AB7112"/>
      <c r="AC7112"/>
      <c r="AD7112"/>
      <c r="AE7112"/>
    </row>
    <row r="7113" spans="28:31" x14ac:dyDescent="0.25">
      <c r="AB7113"/>
      <c r="AC7113"/>
      <c r="AD7113"/>
      <c r="AE7113"/>
    </row>
    <row r="7114" spans="28:31" x14ac:dyDescent="0.25">
      <c r="AB7114"/>
      <c r="AC7114"/>
      <c r="AD7114"/>
      <c r="AE7114"/>
    </row>
    <row r="7115" spans="28:31" x14ac:dyDescent="0.25">
      <c r="AB7115"/>
      <c r="AC7115"/>
      <c r="AD7115"/>
      <c r="AE7115"/>
    </row>
    <row r="7116" spans="28:31" x14ac:dyDescent="0.25">
      <c r="AB7116"/>
      <c r="AC7116"/>
      <c r="AD7116"/>
      <c r="AE7116"/>
    </row>
    <row r="7117" spans="28:31" x14ac:dyDescent="0.25">
      <c r="AB7117"/>
      <c r="AC7117"/>
      <c r="AD7117"/>
      <c r="AE7117"/>
    </row>
    <row r="7118" spans="28:31" x14ac:dyDescent="0.25">
      <c r="AB7118"/>
      <c r="AC7118"/>
      <c r="AD7118"/>
      <c r="AE7118"/>
    </row>
    <row r="7119" spans="28:31" x14ac:dyDescent="0.25">
      <c r="AB7119"/>
      <c r="AC7119"/>
      <c r="AD7119"/>
      <c r="AE7119"/>
    </row>
    <row r="7120" spans="28:31" x14ac:dyDescent="0.25">
      <c r="AB7120"/>
      <c r="AC7120"/>
      <c r="AD7120"/>
      <c r="AE7120"/>
    </row>
    <row r="7121" spans="28:31" x14ac:dyDescent="0.25">
      <c r="AB7121"/>
      <c r="AC7121"/>
      <c r="AD7121"/>
      <c r="AE7121"/>
    </row>
    <row r="7122" spans="28:31" x14ac:dyDescent="0.25">
      <c r="AB7122"/>
      <c r="AC7122"/>
      <c r="AD7122"/>
      <c r="AE7122"/>
    </row>
    <row r="7123" spans="28:31" x14ac:dyDescent="0.25">
      <c r="AB7123"/>
      <c r="AC7123"/>
      <c r="AD7123"/>
      <c r="AE7123"/>
    </row>
    <row r="7124" spans="28:31" x14ac:dyDescent="0.25">
      <c r="AB7124"/>
      <c r="AC7124"/>
      <c r="AD7124"/>
      <c r="AE7124"/>
    </row>
    <row r="7125" spans="28:31" x14ac:dyDescent="0.25">
      <c r="AB7125"/>
      <c r="AC7125"/>
      <c r="AD7125"/>
      <c r="AE7125"/>
    </row>
    <row r="7126" spans="28:31" x14ac:dyDescent="0.25">
      <c r="AB7126"/>
      <c r="AC7126"/>
      <c r="AD7126"/>
      <c r="AE7126"/>
    </row>
    <row r="7127" spans="28:31" x14ac:dyDescent="0.25">
      <c r="AB7127"/>
      <c r="AC7127"/>
      <c r="AD7127"/>
      <c r="AE7127"/>
    </row>
    <row r="7128" spans="28:31" x14ac:dyDescent="0.25">
      <c r="AB7128"/>
      <c r="AC7128"/>
      <c r="AD7128"/>
      <c r="AE7128"/>
    </row>
    <row r="7129" spans="28:31" x14ac:dyDescent="0.25">
      <c r="AB7129"/>
      <c r="AC7129"/>
      <c r="AD7129"/>
      <c r="AE7129"/>
    </row>
    <row r="7130" spans="28:31" x14ac:dyDescent="0.25">
      <c r="AB7130"/>
      <c r="AC7130"/>
      <c r="AD7130"/>
      <c r="AE7130"/>
    </row>
    <row r="7131" spans="28:31" x14ac:dyDescent="0.25">
      <c r="AB7131"/>
      <c r="AC7131"/>
      <c r="AD7131"/>
      <c r="AE7131"/>
    </row>
    <row r="7132" spans="28:31" x14ac:dyDescent="0.25">
      <c r="AB7132"/>
      <c r="AC7132"/>
      <c r="AD7132"/>
      <c r="AE7132"/>
    </row>
    <row r="7133" spans="28:31" x14ac:dyDescent="0.25">
      <c r="AB7133"/>
      <c r="AC7133"/>
      <c r="AD7133"/>
      <c r="AE7133"/>
    </row>
    <row r="7134" spans="28:31" x14ac:dyDescent="0.25">
      <c r="AB7134"/>
      <c r="AC7134"/>
      <c r="AD7134"/>
      <c r="AE7134"/>
    </row>
    <row r="7135" spans="28:31" x14ac:dyDescent="0.25">
      <c r="AB7135"/>
      <c r="AC7135"/>
      <c r="AD7135"/>
      <c r="AE7135"/>
    </row>
    <row r="7136" spans="28:31" x14ac:dyDescent="0.25">
      <c r="AB7136"/>
      <c r="AC7136"/>
      <c r="AD7136"/>
      <c r="AE7136"/>
    </row>
    <row r="7137" spans="28:31" x14ac:dyDescent="0.25">
      <c r="AB7137"/>
      <c r="AC7137"/>
      <c r="AD7137"/>
      <c r="AE7137"/>
    </row>
    <row r="7138" spans="28:31" x14ac:dyDescent="0.25">
      <c r="AB7138"/>
      <c r="AC7138"/>
      <c r="AD7138"/>
      <c r="AE7138"/>
    </row>
    <row r="7139" spans="28:31" x14ac:dyDescent="0.25">
      <c r="AB7139"/>
      <c r="AC7139"/>
      <c r="AD7139"/>
      <c r="AE7139"/>
    </row>
    <row r="7140" spans="28:31" x14ac:dyDescent="0.25">
      <c r="AB7140"/>
      <c r="AC7140"/>
      <c r="AD7140"/>
      <c r="AE7140"/>
    </row>
    <row r="7141" spans="28:31" x14ac:dyDescent="0.25">
      <c r="AB7141"/>
      <c r="AC7141"/>
      <c r="AD7141"/>
      <c r="AE7141"/>
    </row>
    <row r="7142" spans="28:31" x14ac:dyDescent="0.25">
      <c r="AB7142"/>
      <c r="AC7142"/>
      <c r="AD7142"/>
      <c r="AE7142"/>
    </row>
    <row r="7143" spans="28:31" x14ac:dyDescent="0.25">
      <c r="AB7143"/>
      <c r="AC7143"/>
      <c r="AD7143"/>
      <c r="AE7143"/>
    </row>
    <row r="7144" spans="28:31" x14ac:dyDescent="0.25">
      <c r="AB7144"/>
      <c r="AC7144"/>
      <c r="AD7144"/>
      <c r="AE7144"/>
    </row>
    <row r="7145" spans="28:31" x14ac:dyDescent="0.25">
      <c r="AB7145"/>
      <c r="AC7145"/>
      <c r="AD7145"/>
      <c r="AE7145"/>
    </row>
    <row r="7146" spans="28:31" x14ac:dyDescent="0.25">
      <c r="AB7146"/>
      <c r="AC7146"/>
      <c r="AD7146"/>
      <c r="AE7146"/>
    </row>
    <row r="7147" spans="28:31" x14ac:dyDescent="0.25">
      <c r="AB7147"/>
      <c r="AC7147"/>
      <c r="AD7147"/>
      <c r="AE7147"/>
    </row>
    <row r="7148" spans="28:31" x14ac:dyDescent="0.25">
      <c r="AB7148"/>
      <c r="AC7148"/>
      <c r="AD7148"/>
      <c r="AE7148"/>
    </row>
    <row r="7149" spans="28:31" x14ac:dyDescent="0.25">
      <c r="AB7149"/>
      <c r="AC7149"/>
      <c r="AD7149"/>
      <c r="AE7149"/>
    </row>
    <row r="7150" spans="28:31" x14ac:dyDescent="0.25">
      <c r="AB7150"/>
      <c r="AC7150"/>
      <c r="AD7150"/>
      <c r="AE7150"/>
    </row>
    <row r="7151" spans="28:31" x14ac:dyDescent="0.25">
      <c r="AB7151"/>
      <c r="AC7151"/>
      <c r="AD7151"/>
      <c r="AE7151"/>
    </row>
    <row r="7152" spans="28:31" x14ac:dyDescent="0.25">
      <c r="AB7152"/>
      <c r="AC7152"/>
      <c r="AD7152"/>
      <c r="AE7152"/>
    </row>
    <row r="7153" spans="28:31" x14ac:dyDescent="0.25">
      <c r="AB7153"/>
      <c r="AC7153"/>
      <c r="AD7153"/>
      <c r="AE7153"/>
    </row>
    <row r="7154" spans="28:31" x14ac:dyDescent="0.25">
      <c r="AB7154"/>
      <c r="AC7154"/>
      <c r="AD7154"/>
      <c r="AE7154"/>
    </row>
    <row r="7155" spans="28:31" x14ac:dyDescent="0.25">
      <c r="AB7155"/>
      <c r="AC7155"/>
      <c r="AD7155"/>
      <c r="AE7155"/>
    </row>
    <row r="7156" spans="28:31" x14ac:dyDescent="0.25">
      <c r="AB7156"/>
      <c r="AC7156"/>
      <c r="AD7156"/>
      <c r="AE7156"/>
    </row>
    <row r="7157" spans="28:31" x14ac:dyDescent="0.25">
      <c r="AB7157"/>
      <c r="AC7157"/>
      <c r="AD7157"/>
      <c r="AE7157"/>
    </row>
    <row r="7158" spans="28:31" x14ac:dyDescent="0.25">
      <c r="AB7158"/>
      <c r="AC7158"/>
      <c r="AD7158"/>
      <c r="AE7158"/>
    </row>
    <row r="7159" spans="28:31" x14ac:dyDescent="0.25">
      <c r="AB7159"/>
      <c r="AC7159"/>
      <c r="AD7159"/>
      <c r="AE7159"/>
    </row>
    <row r="7160" spans="28:31" x14ac:dyDescent="0.25">
      <c r="AB7160"/>
      <c r="AC7160"/>
      <c r="AD7160"/>
      <c r="AE7160"/>
    </row>
    <row r="7161" spans="28:31" x14ac:dyDescent="0.25">
      <c r="AB7161"/>
      <c r="AC7161"/>
      <c r="AD7161"/>
      <c r="AE7161"/>
    </row>
    <row r="7162" spans="28:31" x14ac:dyDescent="0.25">
      <c r="AB7162"/>
      <c r="AC7162"/>
      <c r="AD7162"/>
      <c r="AE7162"/>
    </row>
    <row r="7163" spans="28:31" x14ac:dyDescent="0.25">
      <c r="AB7163"/>
      <c r="AC7163"/>
      <c r="AD7163"/>
      <c r="AE7163"/>
    </row>
    <row r="7164" spans="28:31" x14ac:dyDescent="0.25">
      <c r="AB7164"/>
      <c r="AC7164"/>
      <c r="AD7164"/>
      <c r="AE7164"/>
    </row>
    <row r="7165" spans="28:31" x14ac:dyDescent="0.25">
      <c r="AB7165"/>
      <c r="AC7165"/>
      <c r="AD7165"/>
      <c r="AE7165"/>
    </row>
    <row r="7166" spans="28:31" x14ac:dyDescent="0.25">
      <c r="AB7166"/>
      <c r="AC7166"/>
      <c r="AD7166"/>
      <c r="AE7166"/>
    </row>
    <row r="7167" spans="28:31" x14ac:dyDescent="0.25">
      <c r="AB7167"/>
      <c r="AC7167"/>
      <c r="AD7167"/>
      <c r="AE7167"/>
    </row>
    <row r="7168" spans="28:31" x14ac:dyDescent="0.25">
      <c r="AB7168"/>
      <c r="AC7168"/>
      <c r="AD7168"/>
      <c r="AE7168"/>
    </row>
    <row r="7169" spans="28:31" x14ac:dyDescent="0.25">
      <c r="AB7169"/>
      <c r="AC7169"/>
      <c r="AD7169"/>
      <c r="AE7169"/>
    </row>
    <row r="7170" spans="28:31" x14ac:dyDescent="0.25">
      <c r="AB7170"/>
      <c r="AC7170"/>
      <c r="AD7170"/>
      <c r="AE7170"/>
    </row>
    <row r="7171" spans="28:31" x14ac:dyDescent="0.25">
      <c r="AB7171"/>
      <c r="AC7171"/>
      <c r="AD7171"/>
      <c r="AE7171"/>
    </row>
    <row r="7172" spans="28:31" x14ac:dyDescent="0.25">
      <c r="AB7172"/>
      <c r="AC7172"/>
      <c r="AD7172"/>
      <c r="AE7172"/>
    </row>
    <row r="7173" spans="28:31" x14ac:dyDescent="0.25">
      <c r="AB7173"/>
      <c r="AC7173"/>
      <c r="AD7173"/>
      <c r="AE7173"/>
    </row>
    <row r="7174" spans="28:31" x14ac:dyDescent="0.25">
      <c r="AB7174"/>
      <c r="AC7174"/>
      <c r="AD7174"/>
      <c r="AE7174"/>
    </row>
    <row r="7175" spans="28:31" x14ac:dyDescent="0.25">
      <c r="AB7175"/>
      <c r="AC7175"/>
      <c r="AD7175"/>
      <c r="AE7175"/>
    </row>
    <row r="7176" spans="28:31" x14ac:dyDescent="0.25">
      <c r="AB7176"/>
      <c r="AC7176"/>
      <c r="AD7176"/>
      <c r="AE7176"/>
    </row>
    <row r="7177" spans="28:31" x14ac:dyDescent="0.25">
      <c r="AB7177"/>
      <c r="AC7177"/>
      <c r="AD7177"/>
      <c r="AE7177"/>
    </row>
    <row r="7178" spans="28:31" x14ac:dyDescent="0.25">
      <c r="AB7178"/>
      <c r="AC7178"/>
      <c r="AD7178"/>
      <c r="AE7178"/>
    </row>
    <row r="7179" spans="28:31" x14ac:dyDescent="0.25">
      <c r="AB7179"/>
      <c r="AC7179"/>
      <c r="AD7179"/>
      <c r="AE7179"/>
    </row>
    <row r="7180" spans="28:31" x14ac:dyDescent="0.25">
      <c r="AB7180"/>
      <c r="AC7180"/>
      <c r="AD7180"/>
      <c r="AE7180"/>
    </row>
    <row r="7181" spans="28:31" x14ac:dyDescent="0.25">
      <c r="AB7181"/>
      <c r="AC7181"/>
      <c r="AD7181"/>
      <c r="AE7181"/>
    </row>
    <row r="7182" spans="28:31" x14ac:dyDescent="0.25">
      <c r="AB7182"/>
      <c r="AC7182"/>
      <c r="AD7182"/>
      <c r="AE7182"/>
    </row>
    <row r="7183" spans="28:31" x14ac:dyDescent="0.25">
      <c r="AB7183"/>
      <c r="AC7183"/>
      <c r="AD7183"/>
      <c r="AE7183"/>
    </row>
    <row r="7184" spans="28:31" x14ac:dyDescent="0.25">
      <c r="AB7184"/>
      <c r="AC7184"/>
      <c r="AD7184"/>
      <c r="AE7184"/>
    </row>
    <row r="7185" spans="28:31" x14ac:dyDescent="0.25">
      <c r="AB7185"/>
      <c r="AC7185"/>
      <c r="AD7185"/>
      <c r="AE7185"/>
    </row>
    <row r="7186" spans="28:31" x14ac:dyDescent="0.25">
      <c r="AB7186"/>
      <c r="AC7186"/>
      <c r="AD7186"/>
      <c r="AE7186"/>
    </row>
    <row r="7187" spans="28:31" x14ac:dyDescent="0.25">
      <c r="AB7187"/>
      <c r="AC7187"/>
      <c r="AD7187"/>
      <c r="AE7187"/>
    </row>
    <row r="7188" spans="28:31" x14ac:dyDescent="0.25">
      <c r="AB7188"/>
      <c r="AC7188"/>
      <c r="AD7188"/>
      <c r="AE7188"/>
    </row>
    <row r="7189" spans="28:31" x14ac:dyDescent="0.25">
      <c r="AB7189"/>
      <c r="AC7189"/>
      <c r="AD7189"/>
      <c r="AE7189"/>
    </row>
    <row r="7190" spans="28:31" x14ac:dyDescent="0.25">
      <c r="AB7190"/>
      <c r="AC7190"/>
      <c r="AD7190"/>
      <c r="AE7190"/>
    </row>
    <row r="7191" spans="28:31" x14ac:dyDescent="0.25">
      <c r="AB7191"/>
      <c r="AC7191"/>
      <c r="AD7191"/>
      <c r="AE7191"/>
    </row>
    <row r="7192" spans="28:31" x14ac:dyDescent="0.25">
      <c r="AB7192"/>
      <c r="AC7192"/>
      <c r="AD7192"/>
      <c r="AE7192"/>
    </row>
    <row r="7193" spans="28:31" x14ac:dyDescent="0.25">
      <c r="AB7193"/>
      <c r="AC7193"/>
      <c r="AD7193"/>
      <c r="AE7193"/>
    </row>
    <row r="7194" spans="28:31" x14ac:dyDescent="0.25">
      <c r="AB7194"/>
      <c r="AC7194"/>
      <c r="AD7194"/>
      <c r="AE7194"/>
    </row>
    <row r="7195" spans="28:31" x14ac:dyDescent="0.25">
      <c r="AB7195"/>
      <c r="AC7195"/>
      <c r="AD7195"/>
      <c r="AE7195"/>
    </row>
    <row r="7196" spans="28:31" x14ac:dyDescent="0.25">
      <c r="AB7196"/>
      <c r="AC7196"/>
      <c r="AD7196"/>
      <c r="AE7196"/>
    </row>
    <row r="7197" spans="28:31" x14ac:dyDescent="0.25">
      <c r="AB7197"/>
      <c r="AC7197"/>
      <c r="AD7197"/>
      <c r="AE7197"/>
    </row>
    <row r="7198" spans="28:31" x14ac:dyDescent="0.25">
      <c r="AB7198"/>
      <c r="AC7198"/>
      <c r="AD7198"/>
      <c r="AE7198"/>
    </row>
    <row r="7199" spans="28:31" x14ac:dyDescent="0.25">
      <c r="AB7199"/>
      <c r="AC7199"/>
      <c r="AD7199"/>
      <c r="AE7199"/>
    </row>
    <row r="7200" spans="28:31" x14ac:dyDescent="0.25">
      <c r="AB7200"/>
      <c r="AC7200"/>
      <c r="AD7200"/>
      <c r="AE7200"/>
    </row>
    <row r="7201" spans="28:31" x14ac:dyDescent="0.25">
      <c r="AB7201"/>
      <c r="AC7201"/>
      <c r="AD7201"/>
      <c r="AE7201"/>
    </row>
    <row r="7202" spans="28:31" x14ac:dyDescent="0.25">
      <c r="AB7202"/>
      <c r="AC7202"/>
      <c r="AD7202"/>
      <c r="AE7202"/>
    </row>
    <row r="7203" spans="28:31" x14ac:dyDescent="0.25">
      <c r="AB7203"/>
      <c r="AC7203"/>
      <c r="AD7203"/>
      <c r="AE7203"/>
    </row>
    <row r="7204" spans="28:31" x14ac:dyDescent="0.25">
      <c r="AB7204"/>
      <c r="AC7204"/>
      <c r="AD7204"/>
      <c r="AE7204"/>
    </row>
    <row r="7205" spans="28:31" x14ac:dyDescent="0.25">
      <c r="AB7205"/>
      <c r="AC7205"/>
      <c r="AD7205"/>
      <c r="AE7205"/>
    </row>
    <row r="7206" spans="28:31" x14ac:dyDescent="0.25">
      <c r="AB7206"/>
      <c r="AC7206"/>
      <c r="AD7206"/>
      <c r="AE7206"/>
    </row>
    <row r="7207" spans="28:31" x14ac:dyDescent="0.25">
      <c r="AB7207"/>
      <c r="AC7207"/>
      <c r="AD7207"/>
      <c r="AE7207"/>
    </row>
    <row r="7208" spans="28:31" x14ac:dyDescent="0.25">
      <c r="AB7208"/>
      <c r="AC7208"/>
      <c r="AD7208"/>
      <c r="AE7208"/>
    </row>
    <row r="7209" spans="28:31" x14ac:dyDescent="0.25">
      <c r="AB7209"/>
      <c r="AC7209"/>
      <c r="AD7209"/>
      <c r="AE7209"/>
    </row>
    <row r="7210" spans="28:31" x14ac:dyDescent="0.25">
      <c r="AB7210"/>
      <c r="AC7210"/>
      <c r="AD7210"/>
      <c r="AE7210"/>
    </row>
    <row r="7211" spans="28:31" x14ac:dyDescent="0.25">
      <c r="AB7211"/>
      <c r="AC7211"/>
      <c r="AD7211"/>
      <c r="AE7211"/>
    </row>
    <row r="7212" spans="28:31" x14ac:dyDescent="0.25">
      <c r="AB7212"/>
      <c r="AC7212"/>
      <c r="AD7212"/>
      <c r="AE7212"/>
    </row>
    <row r="7213" spans="28:31" x14ac:dyDescent="0.25">
      <c r="AB7213"/>
      <c r="AC7213"/>
      <c r="AD7213"/>
      <c r="AE7213"/>
    </row>
    <row r="7214" spans="28:31" x14ac:dyDescent="0.25">
      <c r="AB7214"/>
      <c r="AC7214"/>
      <c r="AD7214"/>
      <c r="AE7214"/>
    </row>
    <row r="7215" spans="28:31" x14ac:dyDescent="0.25">
      <c r="AB7215"/>
      <c r="AC7215"/>
      <c r="AD7215"/>
      <c r="AE7215"/>
    </row>
    <row r="7216" spans="28:31" x14ac:dyDescent="0.25">
      <c r="AB7216"/>
      <c r="AC7216"/>
      <c r="AD7216"/>
      <c r="AE7216"/>
    </row>
    <row r="7217" spans="28:31" x14ac:dyDescent="0.25">
      <c r="AB7217"/>
      <c r="AC7217"/>
      <c r="AD7217"/>
      <c r="AE7217"/>
    </row>
    <row r="7218" spans="28:31" x14ac:dyDescent="0.25">
      <c r="AB7218"/>
      <c r="AC7218"/>
      <c r="AD7218"/>
      <c r="AE7218"/>
    </row>
    <row r="7219" spans="28:31" x14ac:dyDescent="0.25">
      <c r="AB7219"/>
      <c r="AC7219"/>
      <c r="AD7219"/>
      <c r="AE7219"/>
    </row>
    <row r="7220" spans="28:31" x14ac:dyDescent="0.25">
      <c r="AB7220"/>
      <c r="AC7220"/>
      <c r="AD7220"/>
      <c r="AE7220"/>
    </row>
    <row r="7221" spans="28:31" x14ac:dyDescent="0.25">
      <c r="AB7221"/>
      <c r="AC7221"/>
      <c r="AD7221"/>
      <c r="AE7221"/>
    </row>
    <row r="7222" spans="28:31" x14ac:dyDescent="0.25">
      <c r="AB7222"/>
      <c r="AC7222"/>
      <c r="AD7222"/>
      <c r="AE7222"/>
    </row>
    <row r="7223" spans="28:31" x14ac:dyDescent="0.25">
      <c r="AB7223"/>
      <c r="AC7223"/>
      <c r="AD7223"/>
      <c r="AE7223"/>
    </row>
    <row r="7224" spans="28:31" x14ac:dyDescent="0.25">
      <c r="AB7224"/>
      <c r="AC7224"/>
      <c r="AD7224"/>
      <c r="AE7224"/>
    </row>
    <row r="7225" spans="28:31" x14ac:dyDescent="0.25">
      <c r="AB7225"/>
      <c r="AC7225"/>
      <c r="AD7225"/>
      <c r="AE7225"/>
    </row>
    <row r="7226" spans="28:31" x14ac:dyDescent="0.25">
      <c r="AB7226"/>
      <c r="AC7226"/>
      <c r="AD7226"/>
      <c r="AE7226"/>
    </row>
    <row r="7227" spans="28:31" x14ac:dyDescent="0.25">
      <c r="AB7227"/>
      <c r="AC7227"/>
      <c r="AD7227"/>
      <c r="AE7227"/>
    </row>
    <row r="7228" spans="28:31" x14ac:dyDescent="0.25">
      <c r="AB7228"/>
      <c r="AC7228"/>
      <c r="AD7228"/>
      <c r="AE7228"/>
    </row>
    <row r="7229" spans="28:31" x14ac:dyDescent="0.25">
      <c r="AB7229"/>
      <c r="AC7229"/>
      <c r="AD7229"/>
      <c r="AE7229"/>
    </row>
    <row r="7230" spans="28:31" x14ac:dyDescent="0.25">
      <c r="AB7230"/>
      <c r="AC7230"/>
      <c r="AD7230"/>
      <c r="AE7230"/>
    </row>
    <row r="7231" spans="28:31" x14ac:dyDescent="0.25">
      <c r="AB7231"/>
      <c r="AC7231"/>
      <c r="AD7231"/>
      <c r="AE7231"/>
    </row>
    <row r="7232" spans="28:31" x14ac:dyDescent="0.25">
      <c r="AB7232"/>
      <c r="AC7232"/>
      <c r="AD7232"/>
      <c r="AE7232"/>
    </row>
    <row r="7233" spans="28:31" x14ac:dyDescent="0.25">
      <c r="AB7233"/>
      <c r="AC7233"/>
      <c r="AD7233"/>
      <c r="AE7233"/>
    </row>
    <row r="7234" spans="28:31" x14ac:dyDescent="0.25">
      <c r="AB7234"/>
      <c r="AC7234"/>
      <c r="AD7234"/>
      <c r="AE7234"/>
    </row>
    <row r="7235" spans="28:31" x14ac:dyDescent="0.25">
      <c r="AB7235"/>
      <c r="AC7235"/>
      <c r="AD7235"/>
      <c r="AE7235"/>
    </row>
    <row r="7236" spans="28:31" x14ac:dyDescent="0.25">
      <c r="AB7236"/>
      <c r="AC7236"/>
      <c r="AD7236"/>
      <c r="AE7236"/>
    </row>
    <row r="7237" spans="28:31" x14ac:dyDescent="0.25">
      <c r="AB7237"/>
      <c r="AC7237"/>
      <c r="AD7237"/>
      <c r="AE7237"/>
    </row>
    <row r="7238" spans="28:31" x14ac:dyDescent="0.25">
      <c r="AB7238"/>
      <c r="AC7238"/>
      <c r="AD7238"/>
      <c r="AE7238"/>
    </row>
    <row r="7239" spans="28:31" x14ac:dyDescent="0.25">
      <c r="AB7239"/>
      <c r="AC7239"/>
      <c r="AD7239"/>
      <c r="AE7239"/>
    </row>
    <row r="7240" spans="28:31" x14ac:dyDescent="0.25">
      <c r="AB7240"/>
      <c r="AC7240"/>
      <c r="AD7240"/>
      <c r="AE7240"/>
    </row>
    <row r="7241" spans="28:31" x14ac:dyDescent="0.25">
      <c r="AB7241"/>
      <c r="AC7241"/>
      <c r="AD7241"/>
      <c r="AE7241"/>
    </row>
    <row r="7242" spans="28:31" x14ac:dyDescent="0.25">
      <c r="AB7242"/>
      <c r="AC7242"/>
      <c r="AD7242"/>
      <c r="AE7242"/>
    </row>
    <row r="7243" spans="28:31" x14ac:dyDescent="0.25">
      <c r="AB7243"/>
      <c r="AC7243"/>
      <c r="AD7243"/>
      <c r="AE7243"/>
    </row>
    <row r="7244" spans="28:31" x14ac:dyDescent="0.25">
      <c r="AB7244"/>
      <c r="AC7244"/>
      <c r="AD7244"/>
      <c r="AE7244"/>
    </row>
    <row r="7245" spans="28:31" x14ac:dyDescent="0.25">
      <c r="AB7245"/>
      <c r="AC7245"/>
      <c r="AD7245"/>
      <c r="AE7245"/>
    </row>
    <row r="7246" spans="28:31" x14ac:dyDescent="0.25">
      <c r="AB7246"/>
      <c r="AC7246"/>
      <c r="AD7246"/>
      <c r="AE7246"/>
    </row>
    <row r="7247" spans="28:31" x14ac:dyDescent="0.25">
      <c r="AB7247"/>
      <c r="AC7247"/>
      <c r="AD7247"/>
      <c r="AE7247"/>
    </row>
    <row r="7248" spans="28:31" x14ac:dyDescent="0.25">
      <c r="AB7248"/>
      <c r="AC7248"/>
      <c r="AD7248"/>
      <c r="AE7248"/>
    </row>
    <row r="7249" spans="28:31" x14ac:dyDescent="0.25">
      <c r="AB7249"/>
      <c r="AC7249"/>
      <c r="AD7249"/>
      <c r="AE7249"/>
    </row>
    <row r="7250" spans="28:31" x14ac:dyDescent="0.25">
      <c r="AB7250"/>
      <c r="AC7250"/>
      <c r="AD7250"/>
      <c r="AE7250"/>
    </row>
    <row r="7251" spans="28:31" x14ac:dyDescent="0.25">
      <c r="AB7251"/>
      <c r="AC7251"/>
      <c r="AD7251"/>
      <c r="AE7251"/>
    </row>
    <row r="7252" spans="28:31" x14ac:dyDescent="0.25">
      <c r="AB7252"/>
      <c r="AC7252"/>
      <c r="AD7252"/>
      <c r="AE7252"/>
    </row>
    <row r="7253" spans="28:31" x14ac:dyDescent="0.25">
      <c r="AB7253"/>
      <c r="AC7253"/>
      <c r="AD7253"/>
      <c r="AE7253"/>
    </row>
    <row r="7254" spans="28:31" x14ac:dyDescent="0.25">
      <c r="AB7254"/>
      <c r="AC7254"/>
      <c r="AD7254"/>
      <c r="AE7254"/>
    </row>
    <row r="7255" spans="28:31" x14ac:dyDescent="0.25">
      <c r="AB7255"/>
      <c r="AC7255"/>
      <c r="AD7255"/>
      <c r="AE7255"/>
    </row>
    <row r="7256" spans="28:31" x14ac:dyDescent="0.25">
      <c r="AB7256"/>
      <c r="AC7256"/>
      <c r="AD7256"/>
      <c r="AE7256"/>
    </row>
    <row r="7257" spans="28:31" x14ac:dyDescent="0.25">
      <c r="AB7257"/>
      <c r="AC7257"/>
      <c r="AD7257"/>
      <c r="AE7257"/>
    </row>
    <row r="7258" spans="28:31" x14ac:dyDescent="0.25">
      <c r="AB7258"/>
      <c r="AC7258"/>
      <c r="AD7258"/>
      <c r="AE7258"/>
    </row>
    <row r="7259" spans="28:31" x14ac:dyDescent="0.25">
      <c r="AB7259"/>
      <c r="AC7259"/>
      <c r="AD7259"/>
      <c r="AE7259"/>
    </row>
    <row r="7260" spans="28:31" x14ac:dyDescent="0.25">
      <c r="AB7260"/>
      <c r="AC7260"/>
      <c r="AD7260"/>
      <c r="AE7260"/>
    </row>
    <row r="7261" spans="28:31" x14ac:dyDescent="0.25">
      <c r="AB7261"/>
      <c r="AC7261"/>
      <c r="AD7261"/>
      <c r="AE7261"/>
    </row>
    <row r="7262" spans="28:31" x14ac:dyDescent="0.25">
      <c r="AB7262"/>
      <c r="AC7262"/>
      <c r="AD7262"/>
      <c r="AE7262"/>
    </row>
    <row r="7263" spans="28:31" x14ac:dyDescent="0.25">
      <c r="AB7263"/>
      <c r="AC7263"/>
      <c r="AD7263"/>
      <c r="AE7263"/>
    </row>
    <row r="7264" spans="28:31" x14ac:dyDescent="0.25">
      <c r="AB7264"/>
      <c r="AC7264"/>
      <c r="AD7264"/>
      <c r="AE7264"/>
    </row>
    <row r="7265" spans="28:31" x14ac:dyDescent="0.25">
      <c r="AB7265"/>
      <c r="AC7265"/>
      <c r="AD7265"/>
      <c r="AE7265"/>
    </row>
    <row r="7266" spans="28:31" x14ac:dyDescent="0.25">
      <c r="AB7266"/>
      <c r="AC7266"/>
      <c r="AD7266"/>
      <c r="AE7266"/>
    </row>
    <row r="7267" spans="28:31" x14ac:dyDescent="0.25">
      <c r="AB7267"/>
      <c r="AC7267"/>
      <c r="AD7267"/>
      <c r="AE7267"/>
    </row>
    <row r="7268" spans="28:31" x14ac:dyDescent="0.25">
      <c r="AB7268"/>
      <c r="AC7268"/>
      <c r="AD7268"/>
      <c r="AE7268"/>
    </row>
    <row r="7269" spans="28:31" x14ac:dyDescent="0.25">
      <c r="AB7269"/>
      <c r="AC7269"/>
      <c r="AD7269"/>
      <c r="AE7269"/>
    </row>
    <row r="7270" spans="28:31" x14ac:dyDescent="0.25">
      <c r="AB7270"/>
      <c r="AC7270"/>
      <c r="AD7270"/>
      <c r="AE7270"/>
    </row>
    <row r="7271" spans="28:31" x14ac:dyDescent="0.25">
      <c r="AB7271"/>
      <c r="AC7271"/>
      <c r="AD7271"/>
      <c r="AE7271"/>
    </row>
    <row r="7272" spans="28:31" x14ac:dyDescent="0.25">
      <c r="AB7272"/>
      <c r="AC7272"/>
      <c r="AD7272"/>
      <c r="AE7272"/>
    </row>
    <row r="7273" spans="28:31" x14ac:dyDescent="0.25">
      <c r="AB7273"/>
      <c r="AC7273"/>
      <c r="AD7273"/>
      <c r="AE7273"/>
    </row>
    <row r="7274" spans="28:31" x14ac:dyDescent="0.25">
      <c r="AB7274"/>
      <c r="AC7274"/>
      <c r="AD7274"/>
      <c r="AE7274"/>
    </row>
    <row r="7275" spans="28:31" x14ac:dyDescent="0.25">
      <c r="AB7275"/>
      <c r="AC7275"/>
      <c r="AD7275"/>
      <c r="AE7275"/>
    </row>
    <row r="7276" spans="28:31" x14ac:dyDescent="0.25">
      <c r="AB7276"/>
      <c r="AC7276"/>
      <c r="AD7276"/>
      <c r="AE7276"/>
    </row>
    <row r="7277" spans="28:31" x14ac:dyDescent="0.25">
      <c r="AB7277"/>
      <c r="AC7277"/>
      <c r="AD7277"/>
      <c r="AE7277"/>
    </row>
    <row r="7278" spans="28:31" x14ac:dyDescent="0.25">
      <c r="AB7278"/>
      <c r="AC7278"/>
      <c r="AD7278"/>
      <c r="AE7278"/>
    </row>
    <row r="7279" spans="28:31" x14ac:dyDescent="0.25">
      <c r="AB7279"/>
      <c r="AC7279"/>
      <c r="AD7279"/>
      <c r="AE7279"/>
    </row>
    <row r="7280" spans="28:31" x14ac:dyDescent="0.25">
      <c r="AB7280"/>
      <c r="AC7280"/>
      <c r="AD7280"/>
      <c r="AE7280"/>
    </row>
    <row r="7281" spans="28:31" x14ac:dyDescent="0.25">
      <c r="AB7281"/>
      <c r="AC7281"/>
      <c r="AD7281"/>
      <c r="AE7281"/>
    </row>
    <row r="7282" spans="28:31" x14ac:dyDescent="0.25">
      <c r="AB7282"/>
      <c r="AC7282"/>
      <c r="AD7282"/>
      <c r="AE7282"/>
    </row>
    <row r="7283" spans="28:31" x14ac:dyDescent="0.25">
      <c r="AB7283"/>
      <c r="AC7283"/>
      <c r="AD7283"/>
      <c r="AE7283"/>
    </row>
    <row r="7284" spans="28:31" x14ac:dyDescent="0.25">
      <c r="AB7284"/>
      <c r="AC7284"/>
      <c r="AD7284"/>
      <c r="AE7284"/>
    </row>
    <row r="7285" spans="28:31" x14ac:dyDescent="0.25">
      <c r="AB7285"/>
      <c r="AC7285"/>
      <c r="AD7285"/>
      <c r="AE7285"/>
    </row>
    <row r="7286" spans="28:31" x14ac:dyDescent="0.25">
      <c r="AB7286"/>
      <c r="AC7286"/>
      <c r="AD7286"/>
      <c r="AE7286"/>
    </row>
    <row r="7287" spans="28:31" x14ac:dyDescent="0.25">
      <c r="AB7287"/>
      <c r="AC7287"/>
      <c r="AD7287"/>
      <c r="AE7287"/>
    </row>
    <row r="7288" spans="28:31" x14ac:dyDescent="0.25">
      <c r="AB7288"/>
      <c r="AC7288"/>
      <c r="AD7288"/>
      <c r="AE7288"/>
    </row>
    <row r="7289" spans="28:31" x14ac:dyDescent="0.25">
      <c r="AB7289"/>
      <c r="AC7289"/>
      <c r="AD7289"/>
      <c r="AE7289"/>
    </row>
    <row r="7290" spans="28:31" x14ac:dyDescent="0.25">
      <c r="AB7290"/>
      <c r="AC7290"/>
      <c r="AD7290"/>
      <c r="AE7290"/>
    </row>
    <row r="7291" spans="28:31" x14ac:dyDescent="0.25">
      <c r="AB7291"/>
      <c r="AC7291"/>
      <c r="AD7291"/>
      <c r="AE7291"/>
    </row>
    <row r="7292" spans="28:31" x14ac:dyDescent="0.25">
      <c r="AB7292"/>
      <c r="AC7292"/>
      <c r="AD7292"/>
      <c r="AE7292"/>
    </row>
    <row r="7293" spans="28:31" x14ac:dyDescent="0.25">
      <c r="AB7293"/>
      <c r="AC7293"/>
      <c r="AD7293"/>
      <c r="AE7293"/>
    </row>
    <row r="7294" spans="28:31" x14ac:dyDescent="0.25">
      <c r="AB7294"/>
      <c r="AC7294"/>
      <c r="AD7294"/>
      <c r="AE7294"/>
    </row>
    <row r="7295" spans="28:31" x14ac:dyDescent="0.25">
      <c r="AB7295"/>
      <c r="AC7295"/>
      <c r="AD7295"/>
      <c r="AE7295"/>
    </row>
    <row r="7296" spans="28:31" x14ac:dyDescent="0.25">
      <c r="AB7296"/>
      <c r="AC7296"/>
      <c r="AD7296"/>
      <c r="AE7296"/>
    </row>
    <row r="7297" spans="28:31" x14ac:dyDescent="0.25">
      <c r="AB7297"/>
      <c r="AC7297"/>
      <c r="AD7297"/>
      <c r="AE7297"/>
    </row>
    <row r="7298" spans="28:31" x14ac:dyDescent="0.25">
      <c r="AB7298"/>
      <c r="AC7298"/>
      <c r="AD7298"/>
      <c r="AE7298"/>
    </row>
    <row r="7299" spans="28:31" x14ac:dyDescent="0.25">
      <c r="AB7299"/>
      <c r="AC7299"/>
      <c r="AD7299"/>
      <c r="AE7299"/>
    </row>
    <row r="7300" spans="28:31" x14ac:dyDescent="0.25">
      <c r="AB7300"/>
      <c r="AC7300"/>
      <c r="AD7300"/>
      <c r="AE7300"/>
    </row>
    <row r="7301" spans="28:31" x14ac:dyDescent="0.25">
      <c r="AB7301"/>
      <c r="AC7301"/>
      <c r="AD7301"/>
      <c r="AE7301"/>
    </row>
    <row r="7302" spans="28:31" x14ac:dyDescent="0.25">
      <c r="AB7302"/>
      <c r="AC7302"/>
      <c r="AD7302"/>
      <c r="AE7302"/>
    </row>
    <row r="7303" spans="28:31" x14ac:dyDescent="0.25">
      <c r="AB7303"/>
      <c r="AC7303"/>
      <c r="AD7303"/>
      <c r="AE7303"/>
    </row>
    <row r="7304" spans="28:31" x14ac:dyDescent="0.25">
      <c r="AB7304"/>
      <c r="AC7304"/>
      <c r="AD7304"/>
      <c r="AE7304"/>
    </row>
    <row r="7305" spans="28:31" x14ac:dyDescent="0.25">
      <c r="AB7305"/>
      <c r="AC7305"/>
      <c r="AD7305"/>
      <c r="AE7305"/>
    </row>
    <row r="7306" spans="28:31" x14ac:dyDescent="0.25">
      <c r="AB7306"/>
      <c r="AC7306"/>
      <c r="AD7306"/>
      <c r="AE7306"/>
    </row>
    <row r="7307" spans="28:31" x14ac:dyDescent="0.25">
      <c r="AB7307"/>
      <c r="AC7307"/>
      <c r="AD7307"/>
      <c r="AE7307"/>
    </row>
    <row r="7308" spans="28:31" x14ac:dyDescent="0.25">
      <c r="AB7308"/>
      <c r="AC7308"/>
      <c r="AD7308"/>
      <c r="AE7308"/>
    </row>
    <row r="7309" spans="28:31" x14ac:dyDescent="0.25">
      <c r="AB7309"/>
      <c r="AC7309"/>
      <c r="AD7309"/>
      <c r="AE7309"/>
    </row>
    <row r="7310" spans="28:31" x14ac:dyDescent="0.25">
      <c r="AB7310"/>
      <c r="AC7310"/>
      <c r="AD7310"/>
      <c r="AE7310"/>
    </row>
    <row r="7311" spans="28:31" x14ac:dyDescent="0.25">
      <c r="AB7311"/>
      <c r="AC7311"/>
      <c r="AD7311"/>
      <c r="AE7311"/>
    </row>
    <row r="7312" spans="28:31" x14ac:dyDescent="0.25">
      <c r="AB7312"/>
      <c r="AC7312"/>
      <c r="AD7312"/>
      <c r="AE7312"/>
    </row>
    <row r="7313" spans="28:31" x14ac:dyDescent="0.25">
      <c r="AB7313"/>
      <c r="AC7313"/>
      <c r="AD7313"/>
      <c r="AE7313"/>
    </row>
    <row r="7314" spans="28:31" x14ac:dyDescent="0.25">
      <c r="AB7314"/>
      <c r="AC7314"/>
      <c r="AD7314"/>
      <c r="AE7314"/>
    </row>
    <row r="7315" spans="28:31" x14ac:dyDescent="0.25">
      <c r="AB7315"/>
      <c r="AC7315"/>
      <c r="AD7315"/>
      <c r="AE7315"/>
    </row>
    <row r="7316" spans="28:31" x14ac:dyDescent="0.25">
      <c r="AB7316"/>
      <c r="AC7316"/>
      <c r="AD7316"/>
      <c r="AE7316"/>
    </row>
    <row r="7317" spans="28:31" x14ac:dyDescent="0.25">
      <c r="AB7317"/>
      <c r="AC7317"/>
      <c r="AD7317"/>
      <c r="AE7317"/>
    </row>
    <row r="7318" spans="28:31" x14ac:dyDescent="0.25">
      <c r="AB7318"/>
      <c r="AC7318"/>
      <c r="AD7318"/>
      <c r="AE7318"/>
    </row>
    <row r="7319" spans="28:31" x14ac:dyDescent="0.25">
      <c r="AB7319"/>
      <c r="AC7319"/>
      <c r="AD7319"/>
      <c r="AE7319"/>
    </row>
    <row r="7320" spans="28:31" x14ac:dyDescent="0.25">
      <c r="AB7320"/>
      <c r="AC7320"/>
      <c r="AD7320"/>
      <c r="AE7320"/>
    </row>
    <row r="7321" spans="28:31" x14ac:dyDescent="0.25">
      <c r="AB7321"/>
      <c r="AC7321"/>
      <c r="AD7321"/>
      <c r="AE7321"/>
    </row>
    <row r="7322" spans="28:31" x14ac:dyDescent="0.25">
      <c r="AB7322"/>
      <c r="AC7322"/>
      <c r="AD7322"/>
      <c r="AE7322"/>
    </row>
    <row r="7323" spans="28:31" x14ac:dyDescent="0.25">
      <c r="AB7323"/>
      <c r="AC7323"/>
      <c r="AD7323"/>
      <c r="AE7323"/>
    </row>
    <row r="7324" spans="28:31" x14ac:dyDescent="0.25">
      <c r="AB7324"/>
      <c r="AC7324"/>
      <c r="AD7324"/>
      <c r="AE7324"/>
    </row>
    <row r="7325" spans="28:31" x14ac:dyDescent="0.25">
      <c r="AB7325"/>
      <c r="AC7325"/>
      <c r="AD7325"/>
      <c r="AE7325"/>
    </row>
    <row r="7326" spans="28:31" x14ac:dyDescent="0.25">
      <c r="AB7326"/>
      <c r="AC7326"/>
      <c r="AD7326"/>
      <c r="AE7326"/>
    </row>
    <row r="7327" spans="28:31" x14ac:dyDescent="0.25">
      <c r="AB7327"/>
      <c r="AC7327"/>
      <c r="AD7327"/>
      <c r="AE7327"/>
    </row>
    <row r="7328" spans="28:31" x14ac:dyDescent="0.25">
      <c r="AB7328"/>
      <c r="AC7328"/>
      <c r="AD7328"/>
      <c r="AE7328"/>
    </row>
    <row r="7329" spans="28:31" x14ac:dyDescent="0.25">
      <c r="AB7329"/>
      <c r="AC7329"/>
      <c r="AD7329"/>
      <c r="AE7329"/>
    </row>
    <row r="7330" spans="28:31" x14ac:dyDescent="0.25">
      <c r="AB7330"/>
      <c r="AC7330"/>
      <c r="AD7330"/>
      <c r="AE7330"/>
    </row>
    <row r="7331" spans="28:31" x14ac:dyDescent="0.25">
      <c r="AB7331"/>
      <c r="AC7331"/>
      <c r="AD7331"/>
      <c r="AE7331"/>
    </row>
    <row r="7332" spans="28:31" x14ac:dyDescent="0.25">
      <c r="AB7332"/>
      <c r="AC7332"/>
      <c r="AD7332"/>
      <c r="AE7332"/>
    </row>
    <row r="7333" spans="28:31" x14ac:dyDescent="0.25">
      <c r="AB7333"/>
      <c r="AC7333"/>
      <c r="AD7333"/>
      <c r="AE7333"/>
    </row>
    <row r="7334" spans="28:31" x14ac:dyDescent="0.25">
      <c r="AB7334"/>
      <c r="AC7334"/>
      <c r="AD7334"/>
      <c r="AE7334"/>
    </row>
    <row r="7335" spans="28:31" x14ac:dyDescent="0.25">
      <c r="AB7335"/>
      <c r="AC7335"/>
      <c r="AD7335"/>
      <c r="AE7335"/>
    </row>
    <row r="7336" spans="28:31" x14ac:dyDescent="0.25">
      <c r="AB7336"/>
      <c r="AC7336"/>
      <c r="AD7336"/>
      <c r="AE7336"/>
    </row>
    <row r="7337" spans="28:31" x14ac:dyDescent="0.25">
      <c r="AB7337"/>
      <c r="AC7337"/>
      <c r="AD7337"/>
      <c r="AE7337"/>
    </row>
    <row r="7338" spans="28:31" x14ac:dyDescent="0.25">
      <c r="AB7338"/>
      <c r="AC7338"/>
      <c r="AD7338"/>
      <c r="AE7338"/>
    </row>
    <row r="7339" spans="28:31" x14ac:dyDescent="0.25">
      <c r="AB7339"/>
      <c r="AC7339"/>
      <c r="AD7339"/>
      <c r="AE7339"/>
    </row>
    <row r="7340" spans="28:31" x14ac:dyDescent="0.25">
      <c r="AB7340"/>
      <c r="AC7340"/>
      <c r="AD7340"/>
      <c r="AE7340"/>
    </row>
    <row r="7341" spans="28:31" x14ac:dyDescent="0.25">
      <c r="AB7341"/>
      <c r="AC7341"/>
      <c r="AD7341"/>
      <c r="AE7341"/>
    </row>
    <row r="7342" spans="28:31" x14ac:dyDescent="0.25">
      <c r="AB7342"/>
      <c r="AC7342"/>
      <c r="AD7342"/>
      <c r="AE7342"/>
    </row>
    <row r="7343" spans="28:31" x14ac:dyDescent="0.25">
      <c r="AB7343"/>
      <c r="AC7343"/>
      <c r="AD7343"/>
      <c r="AE7343"/>
    </row>
    <row r="7344" spans="28:31" x14ac:dyDescent="0.25">
      <c r="AB7344"/>
      <c r="AC7344"/>
      <c r="AD7344"/>
      <c r="AE7344"/>
    </row>
    <row r="7345" spans="28:31" x14ac:dyDescent="0.25">
      <c r="AB7345"/>
      <c r="AC7345"/>
      <c r="AD7345"/>
      <c r="AE7345"/>
    </row>
    <row r="7346" spans="28:31" x14ac:dyDescent="0.25">
      <c r="AB7346"/>
      <c r="AC7346"/>
      <c r="AD7346"/>
      <c r="AE7346"/>
    </row>
    <row r="7347" spans="28:31" x14ac:dyDescent="0.25">
      <c r="AB7347"/>
      <c r="AC7347"/>
      <c r="AD7347"/>
      <c r="AE7347"/>
    </row>
    <row r="7348" spans="28:31" x14ac:dyDescent="0.25">
      <c r="AB7348"/>
      <c r="AC7348"/>
      <c r="AD7348"/>
      <c r="AE7348"/>
    </row>
    <row r="7349" spans="28:31" x14ac:dyDescent="0.25">
      <c r="AB7349"/>
      <c r="AC7349"/>
      <c r="AD7349"/>
      <c r="AE7349"/>
    </row>
    <row r="7350" spans="28:31" x14ac:dyDescent="0.25">
      <c r="AB7350"/>
      <c r="AC7350"/>
      <c r="AD7350"/>
      <c r="AE7350"/>
    </row>
    <row r="7351" spans="28:31" x14ac:dyDescent="0.25">
      <c r="AB7351"/>
      <c r="AC7351"/>
      <c r="AD7351"/>
      <c r="AE7351"/>
    </row>
    <row r="7352" spans="28:31" x14ac:dyDescent="0.25">
      <c r="AB7352"/>
      <c r="AC7352"/>
      <c r="AD7352"/>
      <c r="AE7352"/>
    </row>
    <row r="7353" spans="28:31" x14ac:dyDescent="0.25">
      <c r="AB7353"/>
      <c r="AC7353"/>
      <c r="AD7353"/>
      <c r="AE7353"/>
    </row>
    <row r="7354" spans="28:31" x14ac:dyDescent="0.25">
      <c r="AB7354"/>
      <c r="AC7354"/>
      <c r="AD7354"/>
      <c r="AE7354"/>
    </row>
    <row r="7355" spans="28:31" x14ac:dyDescent="0.25">
      <c r="AB7355"/>
      <c r="AC7355"/>
      <c r="AD7355"/>
      <c r="AE7355"/>
    </row>
    <row r="7356" spans="28:31" x14ac:dyDescent="0.25">
      <c r="AB7356"/>
      <c r="AC7356"/>
      <c r="AD7356"/>
      <c r="AE7356"/>
    </row>
    <row r="7357" spans="28:31" x14ac:dyDescent="0.25">
      <c r="AB7357"/>
      <c r="AC7357"/>
      <c r="AD7357"/>
      <c r="AE7357"/>
    </row>
    <row r="7358" spans="28:31" x14ac:dyDescent="0.25">
      <c r="AB7358"/>
      <c r="AC7358"/>
      <c r="AD7358"/>
      <c r="AE7358"/>
    </row>
    <row r="7359" spans="28:31" x14ac:dyDescent="0.25">
      <c r="AB7359"/>
      <c r="AC7359"/>
      <c r="AD7359"/>
      <c r="AE7359"/>
    </row>
    <row r="7360" spans="28:31" x14ac:dyDescent="0.25">
      <c r="AB7360"/>
      <c r="AC7360"/>
      <c r="AD7360"/>
      <c r="AE7360"/>
    </row>
    <row r="7361" spans="28:31" x14ac:dyDescent="0.25">
      <c r="AB7361"/>
      <c r="AC7361"/>
      <c r="AD7361"/>
      <c r="AE7361"/>
    </row>
    <row r="7362" spans="28:31" x14ac:dyDescent="0.25">
      <c r="AB7362"/>
      <c r="AC7362"/>
      <c r="AD7362"/>
      <c r="AE7362"/>
    </row>
    <row r="7363" spans="28:31" x14ac:dyDescent="0.25">
      <c r="AB7363"/>
      <c r="AC7363"/>
      <c r="AD7363"/>
      <c r="AE7363"/>
    </row>
    <row r="7364" spans="28:31" x14ac:dyDescent="0.25">
      <c r="AB7364"/>
      <c r="AC7364"/>
      <c r="AD7364"/>
      <c r="AE7364"/>
    </row>
    <row r="7365" spans="28:31" x14ac:dyDescent="0.25">
      <c r="AB7365"/>
      <c r="AC7365"/>
      <c r="AD7365"/>
      <c r="AE7365"/>
    </row>
    <row r="7366" spans="28:31" x14ac:dyDescent="0.25">
      <c r="AB7366"/>
      <c r="AC7366"/>
      <c r="AD7366"/>
      <c r="AE7366"/>
    </row>
    <row r="7367" spans="28:31" x14ac:dyDescent="0.25">
      <c r="AB7367"/>
      <c r="AC7367"/>
      <c r="AD7367"/>
      <c r="AE7367"/>
    </row>
    <row r="7368" spans="28:31" x14ac:dyDescent="0.25">
      <c r="AB7368"/>
      <c r="AC7368"/>
      <c r="AD7368"/>
      <c r="AE7368"/>
    </row>
    <row r="7369" spans="28:31" x14ac:dyDescent="0.25">
      <c r="AB7369"/>
      <c r="AC7369"/>
      <c r="AD7369"/>
      <c r="AE7369"/>
    </row>
    <row r="7370" spans="28:31" x14ac:dyDescent="0.25">
      <c r="AB7370"/>
      <c r="AC7370"/>
      <c r="AD7370"/>
      <c r="AE7370"/>
    </row>
    <row r="7371" spans="28:31" x14ac:dyDescent="0.25">
      <c r="AB7371"/>
      <c r="AC7371"/>
      <c r="AD7371"/>
      <c r="AE7371"/>
    </row>
    <row r="7372" spans="28:31" x14ac:dyDescent="0.25">
      <c r="AB7372"/>
      <c r="AC7372"/>
      <c r="AD7372"/>
      <c r="AE7372"/>
    </row>
    <row r="7373" spans="28:31" x14ac:dyDescent="0.25">
      <c r="AB7373"/>
      <c r="AC7373"/>
      <c r="AD7373"/>
      <c r="AE7373"/>
    </row>
    <row r="7374" spans="28:31" x14ac:dyDescent="0.25">
      <c r="AB7374"/>
      <c r="AC7374"/>
      <c r="AD7374"/>
      <c r="AE7374"/>
    </row>
    <row r="7375" spans="28:31" x14ac:dyDescent="0.25">
      <c r="AB7375"/>
      <c r="AC7375"/>
      <c r="AD7375"/>
      <c r="AE7375"/>
    </row>
    <row r="7376" spans="28:31" x14ac:dyDescent="0.25">
      <c r="AB7376"/>
      <c r="AC7376"/>
      <c r="AD7376"/>
      <c r="AE7376"/>
    </row>
    <row r="7377" spans="28:31" x14ac:dyDescent="0.25">
      <c r="AB7377"/>
      <c r="AC7377"/>
      <c r="AD7377"/>
      <c r="AE7377"/>
    </row>
    <row r="7378" spans="28:31" x14ac:dyDescent="0.25">
      <c r="AB7378"/>
      <c r="AC7378"/>
      <c r="AD7378"/>
      <c r="AE7378"/>
    </row>
    <row r="7379" spans="28:31" x14ac:dyDescent="0.25">
      <c r="AB7379"/>
      <c r="AC7379"/>
      <c r="AD7379"/>
      <c r="AE7379"/>
    </row>
    <row r="7380" spans="28:31" x14ac:dyDescent="0.25">
      <c r="AB7380"/>
      <c r="AC7380"/>
      <c r="AD7380"/>
      <c r="AE7380"/>
    </row>
    <row r="7381" spans="28:31" x14ac:dyDescent="0.25">
      <c r="AB7381"/>
      <c r="AC7381"/>
      <c r="AD7381"/>
      <c r="AE7381"/>
    </row>
    <row r="7382" spans="28:31" x14ac:dyDescent="0.25">
      <c r="AB7382"/>
      <c r="AC7382"/>
      <c r="AD7382"/>
      <c r="AE7382"/>
    </row>
    <row r="7383" spans="28:31" x14ac:dyDescent="0.25">
      <c r="AB7383"/>
      <c r="AC7383"/>
      <c r="AD7383"/>
      <c r="AE7383"/>
    </row>
    <row r="7384" spans="28:31" x14ac:dyDescent="0.25">
      <c r="AB7384"/>
      <c r="AC7384"/>
      <c r="AD7384"/>
      <c r="AE7384"/>
    </row>
    <row r="7385" spans="28:31" x14ac:dyDescent="0.25">
      <c r="AB7385"/>
      <c r="AC7385"/>
      <c r="AD7385"/>
      <c r="AE7385"/>
    </row>
    <row r="7386" spans="28:31" x14ac:dyDescent="0.25">
      <c r="AB7386"/>
      <c r="AC7386"/>
      <c r="AD7386"/>
      <c r="AE7386"/>
    </row>
    <row r="7387" spans="28:31" x14ac:dyDescent="0.25">
      <c r="AB7387"/>
      <c r="AC7387"/>
      <c r="AD7387"/>
      <c r="AE7387"/>
    </row>
    <row r="7388" spans="28:31" x14ac:dyDescent="0.25">
      <c r="AB7388"/>
      <c r="AC7388"/>
      <c r="AD7388"/>
      <c r="AE7388"/>
    </row>
    <row r="7389" spans="28:31" x14ac:dyDescent="0.25">
      <c r="AB7389"/>
      <c r="AC7389"/>
      <c r="AD7389"/>
      <c r="AE7389"/>
    </row>
    <row r="7390" spans="28:31" x14ac:dyDescent="0.25">
      <c r="AB7390"/>
      <c r="AC7390"/>
      <c r="AD7390"/>
      <c r="AE7390"/>
    </row>
    <row r="7391" spans="28:31" x14ac:dyDescent="0.25">
      <c r="AB7391"/>
      <c r="AC7391"/>
      <c r="AD7391"/>
      <c r="AE7391"/>
    </row>
    <row r="7392" spans="28:31" x14ac:dyDescent="0.25">
      <c r="AB7392"/>
      <c r="AC7392"/>
      <c r="AD7392"/>
      <c r="AE7392"/>
    </row>
    <row r="7393" spans="28:31" x14ac:dyDescent="0.25">
      <c r="AB7393"/>
      <c r="AC7393"/>
      <c r="AD7393"/>
      <c r="AE7393"/>
    </row>
    <row r="7394" spans="28:31" x14ac:dyDescent="0.25">
      <c r="AB7394"/>
      <c r="AC7394"/>
      <c r="AD7394"/>
      <c r="AE7394"/>
    </row>
    <row r="7395" spans="28:31" x14ac:dyDescent="0.25">
      <c r="AB7395"/>
      <c r="AC7395"/>
      <c r="AD7395"/>
      <c r="AE7395"/>
    </row>
    <row r="7396" spans="28:31" x14ac:dyDescent="0.25">
      <c r="AB7396"/>
      <c r="AC7396"/>
      <c r="AD7396"/>
      <c r="AE7396"/>
    </row>
    <row r="7397" spans="28:31" x14ac:dyDescent="0.25">
      <c r="AB7397"/>
      <c r="AC7397"/>
      <c r="AD7397"/>
      <c r="AE7397"/>
    </row>
    <row r="7398" spans="28:31" x14ac:dyDescent="0.25">
      <c r="AB7398"/>
      <c r="AC7398"/>
      <c r="AD7398"/>
      <c r="AE7398"/>
    </row>
    <row r="7399" spans="28:31" x14ac:dyDescent="0.25">
      <c r="AB7399"/>
      <c r="AC7399"/>
      <c r="AD7399"/>
      <c r="AE7399"/>
    </row>
    <row r="7400" spans="28:31" x14ac:dyDescent="0.25">
      <c r="AB7400"/>
      <c r="AC7400"/>
      <c r="AD7400"/>
      <c r="AE7400"/>
    </row>
    <row r="7401" spans="28:31" x14ac:dyDescent="0.25">
      <c r="AB7401"/>
      <c r="AC7401"/>
      <c r="AD7401"/>
      <c r="AE7401"/>
    </row>
    <row r="7402" spans="28:31" x14ac:dyDescent="0.25">
      <c r="AB7402"/>
      <c r="AC7402"/>
      <c r="AD7402"/>
      <c r="AE7402"/>
    </row>
    <row r="7403" spans="28:31" x14ac:dyDescent="0.25">
      <c r="AB7403"/>
      <c r="AC7403"/>
      <c r="AD7403"/>
      <c r="AE7403"/>
    </row>
    <row r="7404" spans="28:31" x14ac:dyDescent="0.25">
      <c r="AB7404"/>
      <c r="AC7404"/>
      <c r="AD7404"/>
      <c r="AE7404"/>
    </row>
    <row r="7405" spans="28:31" x14ac:dyDescent="0.25">
      <c r="AB7405"/>
      <c r="AC7405"/>
      <c r="AD7405"/>
      <c r="AE7405"/>
    </row>
    <row r="7406" spans="28:31" x14ac:dyDescent="0.25">
      <c r="AB7406"/>
      <c r="AC7406"/>
      <c r="AD7406"/>
      <c r="AE7406"/>
    </row>
    <row r="7407" spans="28:31" x14ac:dyDescent="0.25">
      <c r="AB7407"/>
      <c r="AC7407"/>
      <c r="AD7407"/>
      <c r="AE7407"/>
    </row>
    <row r="7408" spans="28:31" x14ac:dyDescent="0.25">
      <c r="AB7408"/>
      <c r="AC7408"/>
      <c r="AD7408"/>
      <c r="AE7408"/>
    </row>
    <row r="7409" spans="28:31" x14ac:dyDescent="0.25">
      <c r="AB7409"/>
      <c r="AC7409"/>
      <c r="AD7409"/>
      <c r="AE7409"/>
    </row>
    <row r="7410" spans="28:31" x14ac:dyDescent="0.25">
      <c r="AB7410"/>
      <c r="AC7410"/>
      <c r="AD7410"/>
      <c r="AE7410"/>
    </row>
    <row r="7411" spans="28:31" x14ac:dyDescent="0.25">
      <c r="AB7411"/>
      <c r="AC7411"/>
      <c r="AD7411"/>
      <c r="AE7411"/>
    </row>
    <row r="7412" spans="28:31" x14ac:dyDescent="0.25">
      <c r="AB7412"/>
      <c r="AC7412"/>
      <c r="AD7412"/>
      <c r="AE7412"/>
    </row>
    <row r="7413" spans="28:31" x14ac:dyDescent="0.25">
      <c r="AB7413"/>
      <c r="AC7413"/>
      <c r="AD7413"/>
      <c r="AE7413"/>
    </row>
    <row r="7414" spans="28:31" x14ac:dyDescent="0.25">
      <c r="AB7414"/>
      <c r="AC7414"/>
      <c r="AD7414"/>
      <c r="AE7414"/>
    </row>
    <row r="7415" spans="28:31" x14ac:dyDescent="0.25">
      <c r="AB7415"/>
      <c r="AC7415"/>
      <c r="AD7415"/>
      <c r="AE7415"/>
    </row>
    <row r="7416" spans="28:31" x14ac:dyDescent="0.25">
      <c r="AB7416"/>
      <c r="AC7416"/>
      <c r="AD7416"/>
      <c r="AE7416"/>
    </row>
    <row r="7417" spans="28:31" x14ac:dyDescent="0.25">
      <c r="AB7417"/>
      <c r="AC7417"/>
      <c r="AD7417"/>
      <c r="AE7417"/>
    </row>
    <row r="7418" spans="28:31" x14ac:dyDescent="0.25">
      <c r="AB7418"/>
      <c r="AC7418"/>
      <c r="AD7418"/>
      <c r="AE7418"/>
    </row>
    <row r="7419" spans="28:31" x14ac:dyDescent="0.25">
      <c r="AB7419"/>
      <c r="AC7419"/>
      <c r="AD7419"/>
      <c r="AE7419"/>
    </row>
    <row r="7420" spans="28:31" x14ac:dyDescent="0.25">
      <c r="AB7420"/>
      <c r="AC7420"/>
      <c r="AD7420"/>
      <c r="AE7420"/>
    </row>
    <row r="7421" spans="28:31" x14ac:dyDescent="0.25">
      <c r="AB7421"/>
      <c r="AC7421"/>
      <c r="AD7421"/>
      <c r="AE7421"/>
    </row>
    <row r="7422" spans="28:31" x14ac:dyDescent="0.25">
      <c r="AB7422"/>
      <c r="AC7422"/>
      <c r="AD7422"/>
      <c r="AE7422"/>
    </row>
    <row r="7423" spans="28:31" x14ac:dyDescent="0.25">
      <c r="AB7423"/>
      <c r="AC7423"/>
      <c r="AD7423"/>
      <c r="AE7423"/>
    </row>
    <row r="7424" spans="28:31" x14ac:dyDescent="0.25">
      <c r="AB7424"/>
      <c r="AC7424"/>
      <c r="AD7424"/>
      <c r="AE7424"/>
    </row>
    <row r="7425" spans="28:31" x14ac:dyDescent="0.25">
      <c r="AB7425"/>
      <c r="AC7425"/>
      <c r="AD7425"/>
      <c r="AE7425"/>
    </row>
    <row r="7426" spans="28:31" x14ac:dyDescent="0.25">
      <c r="AB7426"/>
      <c r="AC7426"/>
      <c r="AD7426"/>
      <c r="AE7426"/>
    </row>
    <row r="7427" spans="28:31" x14ac:dyDescent="0.25">
      <c r="AB7427"/>
      <c r="AC7427"/>
      <c r="AD7427"/>
      <c r="AE7427"/>
    </row>
    <row r="7428" spans="28:31" x14ac:dyDescent="0.25">
      <c r="AB7428"/>
      <c r="AC7428"/>
      <c r="AD7428"/>
      <c r="AE7428"/>
    </row>
    <row r="7429" spans="28:31" x14ac:dyDescent="0.25">
      <c r="AB7429"/>
      <c r="AC7429"/>
      <c r="AD7429"/>
      <c r="AE7429"/>
    </row>
    <row r="7430" spans="28:31" x14ac:dyDescent="0.25">
      <c r="AB7430"/>
      <c r="AC7430"/>
      <c r="AD7430"/>
      <c r="AE7430"/>
    </row>
    <row r="7431" spans="28:31" x14ac:dyDescent="0.25">
      <c r="AB7431"/>
      <c r="AC7431"/>
      <c r="AD7431"/>
      <c r="AE7431"/>
    </row>
    <row r="7432" spans="28:31" x14ac:dyDescent="0.25">
      <c r="AB7432"/>
      <c r="AC7432"/>
      <c r="AD7432"/>
      <c r="AE7432"/>
    </row>
    <row r="7433" spans="28:31" x14ac:dyDescent="0.25">
      <c r="AB7433"/>
      <c r="AC7433"/>
      <c r="AD7433"/>
      <c r="AE7433"/>
    </row>
    <row r="7434" spans="28:31" x14ac:dyDescent="0.25">
      <c r="AB7434"/>
      <c r="AC7434"/>
      <c r="AD7434"/>
      <c r="AE7434"/>
    </row>
    <row r="7435" spans="28:31" x14ac:dyDescent="0.25">
      <c r="AB7435"/>
      <c r="AC7435"/>
      <c r="AD7435"/>
      <c r="AE7435"/>
    </row>
    <row r="7436" spans="28:31" x14ac:dyDescent="0.25">
      <c r="AB7436"/>
      <c r="AC7436"/>
      <c r="AD7436"/>
      <c r="AE7436"/>
    </row>
    <row r="7437" spans="28:31" x14ac:dyDescent="0.25">
      <c r="AB7437"/>
      <c r="AC7437"/>
      <c r="AD7437"/>
      <c r="AE7437"/>
    </row>
    <row r="7438" spans="28:31" x14ac:dyDescent="0.25">
      <c r="AB7438"/>
      <c r="AC7438"/>
      <c r="AD7438"/>
      <c r="AE7438"/>
    </row>
    <row r="7439" spans="28:31" x14ac:dyDescent="0.25">
      <c r="AB7439"/>
      <c r="AC7439"/>
      <c r="AD7439"/>
      <c r="AE7439"/>
    </row>
    <row r="7440" spans="28:31" x14ac:dyDescent="0.25">
      <c r="AB7440"/>
      <c r="AC7440"/>
      <c r="AD7440"/>
      <c r="AE7440"/>
    </row>
    <row r="7441" spans="28:31" x14ac:dyDescent="0.25">
      <c r="AB7441"/>
      <c r="AC7441"/>
      <c r="AD7441"/>
      <c r="AE7441"/>
    </row>
    <row r="7442" spans="28:31" x14ac:dyDescent="0.25">
      <c r="AB7442"/>
      <c r="AC7442"/>
      <c r="AD7442"/>
      <c r="AE7442"/>
    </row>
    <row r="7443" spans="28:31" x14ac:dyDescent="0.25">
      <c r="AB7443"/>
      <c r="AC7443"/>
      <c r="AD7443"/>
      <c r="AE7443"/>
    </row>
    <row r="7444" spans="28:31" x14ac:dyDescent="0.25">
      <c r="AB7444"/>
      <c r="AC7444"/>
      <c r="AD7444"/>
      <c r="AE7444"/>
    </row>
    <row r="7445" spans="28:31" x14ac:dyDescent="0.25">
      <c r="AB7445"/>
      <c r="AC7445"/>
      <c r="AD7445"/>
      <c r="AE7445"/>
    </row>
    <row r="7446" spans="28:31" x14ac:dyDescent="0.25">
      <c r="AB7446"/>
      <c r="AC7446"/>
      <c r="AD7446"/>
      <c r="AE7446"/>
    </row>
    <row r="7447" spans="28:31" x14ac:dyDescent="0.25">
      <c r="AB7447"/>
      <c r="AC7447"/>
      <c r="AD7447"/>
      <c r="AE7447"/>
    </row>
    <row r="7448" spans="28:31" x14ac:dyDescent="0.25">
      <c r="AB7448"/>
      <c r="AC7448"/>
      <c r="AD7448"/>
      <c r="AE7448"/>
    </row>
    <row r="7449" spans="28:31" x14ac:dyDescent="0.25">
      <c r="AB7449"/>
      <c r="AC7449"/>
      <c r="AD7449"/>
      <c r="AE7449"/>
    </row>
    <row r="7450" spans="28:31" x14ac:dyDescent="0.25">
      <c r="AB7450"/>
      <c r="AC7450"/>
      <c r="AD7450"/>
      <c r="AE7450"/>
    </row>
    <row r="7451" spans="28:31" x14ac:dyDescent="0.25">
      <c r="AB7451"/>
      <c r="AC7451"/>
      <c r="AD7451"/>
      <c r="AE7451"/>
    </row>
    <row r="7452" spans="28:31" x14ac:dyDescent="0.25">
      <c r="AB7452"/>
      <c r="AC7452"/>
      <c r="AD7452"/>
      <c r="AE7452"/>
    </row>
    <row r="7453" spans="28:31" x14ac:dyDescent="0.25">
      <c r="AB7453"/>
      <c r="AC7453"/>
      <c r="AD7453"/>
      <c r="AE7453"/>
    </row>
    <row r="7454" spans="28:31" x14ac:dyDescent="0.25">
      <c r="AB7454"/>
      <c r="AC7454"/>
      <c r="AD7454"/>
      <c r="AE7454"/>
    </row>
    <row r="7455" spans="28:31" x14ac:dyDescent="0.25">
      <c r="AB7455"/>
      <c r="AC7455"/>
      <c r="AD7455"/>
      <c r="AE7455"/>
    </row>
    <row r="7456" spans="28:31" x14ac:dyDescent="0.25">
      <c r="AB7456"/>
      <c r="AC7456"/>
      <c r="AD7456"/>
      <c r="AE7456"/>
    </row>
    <row r="7457" spans="28:31" x14ac:dyDescent="0.25">
      <c r="AB7457"/>
      <c r="AC7457"/>
      <c r="AD7457"/>
      <c r="AE7457"/>
    </row>
    <row r="7458" spans="28:31" x14ac:dyDescent="0.25">
      <c r="AB7458"/>
      <c r="AC7458"/>
      <c r="AD7458"/>
      <c r="AE7458"/>
    </row>
    <row r="7459" spans="28:31" x14ac:dyDescent="0.25">
      <c r="AB7459"/>
      <c r="AC7459"/>
      <c r="AD7459"/>
      <c r="AE7459"/>
    </row>
    <row r="7460" spans="28:31" x14ac:dyDescent="0.25">
      <c r="AB7460"/>
      <c r="AC7460"/>
      <c r="AD7460"/>
      <c r="AE7460"/>
    </row>
    <row r="7461" spans="28:31" x14ac:dyDescent="0.25">
      <c r="AB7461"/>
      <c r="AC7461"/>
      <c r="AD7461"/>
      <c r="AE7461"/>
    </row>
    <row r="7462" spans="28:31" x14ac:dyDescent="0.25">
      <c r="AB7462"/>
      <c r="AC7462"/>
      <c r="AD7462"/>
      <c r="AE7462"/>
    </row>
    <row r="7463" spans="28:31" x14ac:dyDescent="0.25">
      <c r="AB7463"/>
      <c r="AC7463"/>
      <c r="AD7463"/>
      <c r="AE7463"/>
    </row>
    <row r="7464" spans="28:31" x14ac:dyDescent="0.25">
      <c r="AB7464"/>
      <c r="AC7464"/>
      <c r="AD7464"/>
      <c r="AE7464"/>
    </row>
    <row r="7465" spans="28:31" x14ac:dyDescent="0.25">
      <c r="AB7465"/>
      <c r="AC7465"/>
      <c r="AD7465"/>
      <c r="AE7465"/>
    </row>
    <row r="7466" spans="28:31" x14ac:dyDescent="0.25">
      <c r="AB7466"/>
      <c r="AC7466"/>
      <c r="AD7466"/>
      <c r="AE7466"/>
    </row>
    <row r="7467" spans="28:31" x14ac:dyDescent="0.25">
      <c r="AB7467"/>
      <c r="AC7467"/>
      <c r="AD7467"/>
      <c r="AE7467"/>
    </row>
    <row r="7468" spans="28:31" x14ac:dyDescent="0.25">
      <c r="AB7468"/>
      <c r="AC7468"/>
      <c r="AD7468"/>
      <c r="AE7468"/>
    </row>
    <row r="7469" spans="28:31" x14ac:dyDescent="0.25">
      <c r="AB7469"/>
      <c r="AC7469"/>
      <c r="AD7469"/>
      <c r="AE7469"/>
    </row>
    <row r="7470" spans="28:31" x14ac:dyDescent="0.25">
      <c r="AB7470"/>
      <c r="AC7470"/>
      <c r="AD7470"/>
      <c r="AE7470"/>
    </row>
    <row r="7471" spans="28:31" x14ac:dyDescent="0.25">
      <c r="AB7471"/>
      <c r="AC7471"/>
      <c r="AD7471"/>
      <c r="AE7471"/>
    </row>
    <row r="7472" spans="28:31" x14ac:dyDescent="0.25">
      <c r="AB7472"/>
      <c r="AC7472"/>
      <c r="AD7472"/>
      <c r="AE7472"/>
    </row>
    <row r="7473" spans="28:31" x14ac:dyDescent="0.25">
      <c r="AB7473"/>
      <c r="AC7473"/>
      <c r="AD7473"/>
      <c r="AE7473"/>
    </row>
    <row r="7474" spans="28:31" x14ac:dyDescent="0.25">
      <c r="AB7474"/>
      <c r="AC7474"/>
      <c r="AD7474"/>
      <c r="AE7474"/>
    </row>
    <row r="7475" spans="28:31" x14ac:dyDescent="0.25">
      <c r="AB7475"/>
      <c r="AC7475"/>
      <c r="AD7475"/>
      <c r="AE7475"/>
    </row>
    <row r="7476" spans="28:31" x14ac:dyDescent="0.25">
      <c r="AB7476"/>
      <c r="AC7476"/>
      <c r="AD7476"/>
      <c r="AE7476"/>
    </row>
    <row r="7477" spans="28:31" x14ac:dyDescent="0.25">
      <c r="AB7477"/>
      <c r="AC7477"/>
      <c r="AD7477"/>
      <c r="AE7477"/>
    </row>
    <row r="7478" spans="28:31" x14ac:dyDescent="0.25">
      <c r="AB7478"/>
      <c r="AC7478"/>
      <c r="AD7478"/>
      <c r="AE7478"/>
    </row>
    <row r="7479" spans="28:31" x14ac:dyDescent="0.25">
      <c r="AB7479"/>
      <c r="AC7479"/>
      <c r="AD7479"/>
      <c r="AE7479"/>
    </row>
    <row r="7480" spans="28:31" x14ac:dyDescent="0.25">
      <c r="AB7480"/>
      <c r="AC7480"/>
      <c r="AD7480"/>
      <c r="AE7480"/>
    </row>
    <row r="7481" spans="28:31" x14ac:dyDescent="0.25">
      <c r="AB7481"/>
      <c r="AC7481"/>
      <c r="AD7481"/>
      <c r="AE7481"/>
    </row>
    <row r="7482" spans="28:31" x14ac:dyDescent="0.25">
      <c r="AB7482"/>
      <c r="AC7482"/>
      <c r="AD7482"/>
      <c r="AE7482"/>
    </row>
    <row r="7483" spans="28:31" x14ac:dyDescent="0.25">
      <c r="AB7483"/>
      <c r="AC7483"/>
      <c r="AD7483"/>
      <c r="AE7483"/>
    </row>
    <row r="7484" spans="28:31" x14ac:dyDescent="0.25">
      <c r="AB7484"/>
      <c r="AC7484"/>
      <c r="AD7484"/>
      <c r="AE7484"/>
    </row>
    <row r="7485" spans="28:31" x14ac:dyDescent="0.25">
      <c r="AB7485"/>
      <c r="AC7485"/>
      <c r="AD7485"/>
      <c r="AE7485"/>
    </row>
    <row r="7486" spans="28:31" x14ac:dyDescent="0.25">
      <c r="AB7486"/>
      <c r="AC7486"/>
      <c r="AD7486"/>
      <c r="AE7486"/>
    </row>
    <row r="7487" spans="28:31" x14ac:dyDescent="0.25">
      <c r="AB7487"/>
      <c r="AC7487"/>
      <c r="AD7487"/>
      <c r="AE7487"/>
    </row>
    <row r="7488" spans="28:31" x14ac:dyDescent="0.25">
      <c r="AB7488"/>
      <c r="AC7488"/>
      <c r="AD7488"/>
      <c r="AE7488"/>
    </row>
    <row r="7489" spans="28:31" x14ac:dyDescent="0.25">
      <c r="AB7489"/>
      <c r="AC7489"/>
      <c r="AD7489"/>
      <c r="AE7489"/>
    </row>
    <row r="7490" spans="28:31" x14ac:dyDescent="0.25">
      <c r="AB7490"/>
      <c r="AC7490"/>
      <c r="AD7490"/>
      <c r="AE7490"/>
    </row>
    <row r="7491" spans="28:31" x14ac:dyDescent="0.25">
      <c r="AB7491"/>
      <c r="AC7491"/>
      <c r="AD7491"/>
      <c r="AE7491"/>
    </row>
    <row r="7492" spans="28:31" x14ac:dyDescent="0.25">
      <c r="AB7492"/>
      <c r="AC7492"/>
      <c r="AD7492"/>
      <c r="AE7492"/>
    </row>
    <row r="7493" spans="28:31" x14ac:dyDescent="0.25">
      <c r="AB7493"/>
      <c r="AC7493"/>
      <c r="AD7493"/>
      <c r="AE7493"/>
    </row>
    <row r="7494" spans="28:31" x14ac:dyDescent="0.25">
      <c r="AB7494"/>
      <c r="AC7494"/>
      <c r="AD7494"/>
      <c r="AE7494"/>
    </row>
    <row r="7495" spans="28:31" x14ac:dyDescent="0.25">
      <c r="AB7495"/>
      <c r="AC7495"/>
      <c r="AD7495"/>
      <c r="AE7495"/>
    </row>
    <row r="7496" spans="28:31" x14ac:dyDescent="0.25">
      <c r="AB7496"/>
      <c r="AC7496"/>
      <c r="AD7496"/>
      <c r="AE7496"/>
    </row>
    <row r="7497" spans="28:31" x14ac:dyDescent="0.25">
      <c r="AB7497"/>
      <c r="AC7497"/>
      <c r="AD7497"/>
      <c r="AE7497"/>
    </row>
    <row r="7498" spans="28:31" x14ac:dyDescent="0.25">
      <c r="AB7498"/>
      <c r="AC7498"/>
      <c r="AD7498"/>
      <c r="AE7498"/>
    </row>
    <row r="7499" spans="28:31" x14ac:dyDescent="0.25">
      <c r="AB7499"/>
      <c r="AC7499"/>
      <c r="AD7499"/>
      <c r="AE7499"/>
    </row>
    <row r="7500" spans="28:31" x14ac:dyDescent="0.25">
      <c r="AB7500"/>
      <c r="AC7500"/>
      <c r="AD7500"/>
      <c r="AE7500"/>
    </row>
    <row r="7501" spans="28:31" x14ac:dyDescent="0.25">
      <c r="AB7501"/>
      <c r="AC7501"/>
      <c r="AD7501"/>
      <c r="AE7501"/>
    </row>
    <row r="7502" spans="28:31" x14ac:dyDescent="0.25">
      <c r="AB7502"/>
      <c r="AC7502"/>
      <c r="AD7502"/>
      <c r="AE7502"/>
    </row>
    <row r="7503" spans="28:31" x14ac:dyDescent="0.25">
      <c r="AB7503"/>
      <c r="AC7503"/>
      <c r="AD7503"/>
      <c r="AE7503"/>
    </row>
    <row r="7504" spans="28:31" x14ac:dyDescent="0.25">
      <c r="AB7504"/>
      <c r="AC7504"/>
      <c r="AD7504"/>
      <c r="AE7504"/>
    </row>
    <row r="7505" spans="28:31" x14ac:dyDescent="0.25">
      <c r="AB7505"/>
      <c r="AC7505"/>
      <c r="AD7505"/>
      <c r="AE7505"/>
    </row>
    <row r="7506" spans="28:31" x14ac:dyDescent="0.25">
      <c r="AB7506"/>
      <c r="AC7506"/>
      <c r="AD7506"/>
      <c r="AE7506"/>
    </row>
    <row r="7507" spans="28:31" x14ac:dyDescent="0.25">
      <c r="AB7507"/>
      <c r="AC7507"/>
      <c r="AD7507"/>
      <c r="AE7507"/>
    </row>
    <row r="7508" spans="28:31" x14ac:dyDescent="0.25">
      <c r="AB7508"/>
      <c r="AC7508"/>
      <c r="AD7508"/>
      <c r="AE7508"/>
    </row>
    <row r="7509" spans="28:31" x14ac:dyDescent="0.25">
      <c r="AB7509"/>
      <c r="AC7509"/>
      <c r="AD7509"/>
      <c r="AE7509"/>
    </row>
    <row r="7510" spans="28:31" x14ac:dyDescent="0.25">
      <c r="AB7510"/>
      <c r="AC7510"/>
      <c r="AD7510"/>
      <c r="AE7510"/>
    </row>
    <row r="7511" spans="28:31" x14ac:dyDescent="0.25">
      <c r="AB7511"/>
      <c r="AC7511"/>
      <c r="AD7511"/>
      <c r="AE7511"/>
    </row>
    <row r="7512" spans="28:31" x14ac:dyDescent="0.25">
      <c r="AB7512"/>
      <c r="AC7512"/>
      <c r="AD7512"/>
      <c r="AE7512"/>
    </row>
    <row r="7513" spans="28:31" x14ac:dyDescent="0.25">
      <c r="AB7513"/>
      <c r="AC7513"/>
      <c r="AD7513"/>
      <c r="AE7513"/>
    </row>
    <row r="7514" spans="28:31" x14ac:dyDescent="0.25">
      <c r="AB7514"/>
      <c r="AC7514"/>
      <c r="AD7514"/>
      <c r="AE7514"/>
    </row>
    <row r="7515" spans="28:31" x14ac:dyDescent="0.25">
      <c r="AB7515"/>
      <c r="AC7515"/>
      <c r="AD7515"/>
      <c r="AE7515"/>
    </row>
    <row r="7516" spans="28:31" x14ac:dyDescent="0.25">
      <c r="AB7516"/>
      <c r="AC7516"/>
      <c r="AD7516"/>
      <c r="AE7516"/>
    </row>
    <row r="7517" spans="28:31" x14ac:dyDescent="0.25">
      <c r="AB7517"/>
      <c r="AC7517"/>
      <c r="AD7517"/>
      <c r="AE7517"/>
    </row>
    <row r="7518" spans="28:31" x14ac:dyDescent="0.25">
      <c r="AB7518"/>
      <c r="AC7518"/>
      <c r="AD7518"/>
      <c r="AE7518"/>
    </row>
    <row r="7519" spans="28:31" x14ac:dyDescent="0.25">
      <c r="AB7519"/>
      <c r="AC7519"/>
      <c r="AD7519"/>
      <c r="AE7519"/>
    </row>
    <row r="7520" spans="28:31" x14ac:dyDescent="0.25">
      <c r="AB7520"/>
      <c r="AC7520"/>
      <c r="AD7520"/>
      <c r="AE7520"/>
    </row>
    <row r="7521" spans="28:31" x14ac:dyDescent="0.25">
      <c r="AB7521"/>
      <c r="AC7521"/>
      <c r="AD7521"/>
      <c r="AE7521"/>
    </row>
    <row r="7522" spans="28:31" x14ac:dyDescent="0.25">
      <c r="AB7522"/>
      <c r="AC7522"/>
      <c r="AD7522"/>
      <c r="AE7522"/>
    </row>
    <row r="7523" spans="28:31" x14ac:dyDescent="0.25">
      <c r="AB7523"/>
      <c r="AC7523"/>
      <c r="AD7523"/>
      <c r="AE7523"/>
    </row>
    <row r="7524" spans="28:31" x14ac:dyDescent="0.25">
      <c r="AB7524"/>
      <c r="AC7524"/>
      <c r="AD7524"/>
      <c r="AE7524"/>
    </row>
    <row r="7525" spans="28:31" x14ac:dyDescent="0.25">
      <c r="AB7525"/>
      <c r="AC7525"/>
      <c r="AD7525"/>
      <c r="AE7525"/>
    </row>
    <row r="7526" spans="28:31" x14ac:dyDescent="0.25">
      <c r="AB7526"/>
      <c r="AC7526"/>
      <c r="AD7526"/>
      <c r="AE7526"/>
    </row>
    <row r="7527" spans="28:31" x14ac:dyDescent="0.25">
      <c r="AB7527"/>
      <c r="AC7527"/>
      <c r="AD7527"/>
      <c r="AE7527"/>
    </row>
    <row r="7528" spans="28:31" x14ac:dyDescent="0.25">
      <c r="AB7528"/>
      <c r="AC7528"/>
      <c r="AD7528"/>
      <c r="AE7528"/>
    </row>
    <row r="7529" spans="28:31" x14ac:dyDescent="0.25">
      <c r="AB7529"/>
      <c r="AC7529"/>
      <c r="AD7529"/>
      <c r="AE7529"/>
    </row>
    <row r="7530" spans="28:31" x14ac:dyDescent="0.25">
      <c r="AB7530"/>
      <c r="AC7530"/>
      <c r="AD7530"/>
      <c r="AE7530"/>
    </row>
    <row r="7531" spans="28:31" x14ac:dyDescent="0.25">
      <c r="AB7531"/>
      <c r="AC7531"/>
      <c r="AD7531"/>
      <c r="AE7531"/>
    </row>
    <row r="7532" spans="28:31" x14ac:dyDescent="0.25">
      <c r="AB7532"/>
      <c r="AC7532"/>
      <c r="AD7532"/>
      <c r="AE7532"/>
    </row>
    <row r="7533" spans="28:31" x14ac:dyDescent="0.25">
      <c r="AB7533"/>
      <c r="AC7533"/>
      <c r="AD7533"/>
      <c r="AE7533"/>
    </row>
    <row r="7534" spans="28:31" x14ac:dyDescent="0.25">
      <c r="AB7534"/>
      <c r="AC7534"/>
      <c r="AD7534"/>
      <c r="AE7534"/>
    </row>
    <row r="7535" spans="28:31" x14ac:dyDescent="0.25">
      <c r="AB7535"/>
      <c r="AC7535"/>
      <c r="AD7535"/>
      <c r="AE7535"/>
    </row>
    <row r="7536" spans="28:31" x14ac:dyDescent="0.25">
      <c r="AB7536"/>
      <c r="AC7536"/>
      <c r="AD7536"/>
      <c r="AE7536"/>
    </row>
    <row r="7537" spans="28:31" x14ac:dyDescent="0.25">
      <c r="AB7537"/>
      <c r="AC7537"/>
      <c r="AD7537"/>
      <c r="AE7537"/>
    </row>
    <row r="7538" spans="28:31" x14ac:dyDescent="0.25">
      <c r="AB7538"/>
      <c r="AC7538"/>
      <c r="AD7538"/>
      <c r="AE7538"/>
    </row>
    <row r="7539" spans="28:31" x14ac:dyDescent="0.25">
      <c r="AB7539"/>
      <c r="AC7539"/>
      <c r="AD7539"/>
      <c r="AE7539"/>
    </row>
    <row r="7540" spans="28:31" x14ac:dyDescent="0.25">
      <c r="AB7540"/>
      <c r="AC7540"/>
      <c r="AD7540"/>
      <c r="AE7540"/>
    </row>
    <row r="7541" spans="28:31" x14ac:dyDescent="0.25">
      <c r="AB7541"/>
      <c r="AC7541"/>
      <c r="AD7541"/>
      <c r="AE7541"/>
    </row>
    <row r="7542" spans="28:31" x14ac:dyDescent="0.25">
      <c r="AB7542"/>
      <c r="AC7542"/>
      <c r="AD7542"/>
      <c r="AE7542"/>
    </row>
    <row r="7543" spans="28:31" x14ac:dyDescent="0.25">
      <c r="AB7543"/>
      <c r="AC7543"/>
      <c r="AD7543"/>
      <c r="AE7543"/>
    </row>
    <row r="7544" spans="28:31" x14ac:dyDescent="0.25">
      <c r="AB7544"/>
      <c r="AC7544"/>
      <c r="AD7544"/>
      <c r="AE7544"/>
    </row>
    <row r="7545" spans="28:31" x14ac:dyDescent="0.25">
      <c r="AB7545"/>
      <c r="AC7545"/>
      <c r="AD7545"/>
      <c r="AE7545"/>
    </row>
    <row r="7546" spans="28:31" x14ac:dyDescent="0.25">
      <c r="AB7546"/>
      <c r="AC7546"/>
      <c r="AD7546"/>
      <c r="AE7546"/>
    </row>
    <row r="7547" spans="28:31" x14ac:dyDescent="0.25">
      <c r="AB7547"/>
      <c r="AC7547"/>
      <c r="AD7547"/>
      <c r="AE7547"/>
    </row>
    <row r="7548" spans="28:31" x14ac:dyDescent="0.25">
      <c r="AB7548"/>
      <c r="AC7548"/>
      <c r="AD7548"/>
      <c r="AE7548"/>
    </row>
    <row r="7549" spans="28:31" x14ac:dyDescent="0.25">
      <c r="AB7549"/>
      <c r="AC7549"/>
      <c r="AD7549"/>
      <c r="AE7549"/>
    </row>
    <row r="7550" spans="28:31" x14ac:dyDescent="0.25">
      <c r="AB7550"/>
      <c r="AC7550"/>
      <c r="AD7550"/>
      <c r="AE7550"/>
    </row>
    <row r="7551" spans="28:31" x14ac:dyDescent="0.25">
      <c r="AB7551"/>
      <c r="AC7551"/>
      <c r="AD7551"/>
      <c r="AE7551"/>
    </row>
    <row r="7552" spans="28:31" x14ac:dyDescent="0.25">
      <c r="AB7552"/>
      <c r="AC7552"/>
      <c r="AD7552"/>
      <c r="AE7552"/>
    </row>
    <row r="7553" spans="28:31" x14ac:dyDescent="0.25">
      <c r="AB7553"/>
      <c r="AC7553"/>
      <c r="AD7553"/>
      <c r="AE7553"/>
    </row>
    <row r="7554" spans="28:31" x14ac:dyDescent="0.25">
      <c r="AB7554"/>
      <c r="AC7554"/>
      <c r="AD7554"/>
      <c r="AE7554"/>
    </row>
    <row r="7555" spans="28:31" x14ac:dyDescent="0.25">
      <c r="AB7555"/>
      <c r="AC7555"/>
      <c r="AD7555"/>
      <c r="AE7555"/>
    </row>
    <row r="7556" spans="28:31" x14ac:dyDescent="0.25">
      <c r="AB7556"/>
      <c r="AC7556"/>
      <c r="AD7556"/>
      <c r="AE7556"/>
    </row>
    <row r="7557" spans="28:31" x14ac:dyDescent="0.25">
      <c r="AB7557"/>
      <c r="AC7557"/>
      <c r="AD7557"/>
      <c r="AE7557"/>
    </row>
    <row r="7558" spans="28:31" x14ac:dyDescent="0.25">
      <c r="AB7558"/>
      <c r="AC7558"/>
      <c r="AD7558"/>
      <c r="AE7558"/>
    </row>
    <row r="7559" spans="28:31" x14ac:dyDescent="0.25">
      <c r="AB7559"/>
      <c r="AC7559"/>
      <c r="AD7559"/>
      <c r="AE7559"/>
    </row>
    <row r="7560" spans="28:31" x14ac:dyDescent="0.25">
      <c r="AB7560"/>
      <c r="AC7560"/>
      <c r="AD7560"/>
      <c r="AE7560"/>
    </row>
    <row r="7561" spans="28:31" x14ac:dyDescent="0.25">
      <c r="AB7561"/>
      <c r="AC7561"/>
      <c r="AD7561"/>
      <c r="AE7561"/>
    </row>
    <row r="7562" spans="28:31" x14ac:dyDescent="0.25">
      <c r="AB7562"/>
      <c r="AC7562"/>
      <c r="AD7562"/>
      <c r="AE7562"/>
    </row>
    <row r="7563" spans="28:31" x14ac:dyDescent="0.25">
      <c r="AB7563"/>
      <c r="AC7563"/>
      <c r="AD7563"/>
      <c r="AE7563"/>
    </row>
    <row r="7564" spans="28:31" x14ac:dyDescent="0.25">
      <c r="AB7564"/>
      <c r="AC7564"/>
      <c r="AD7564"/>
      <c r="AE7564"/>
    </row>
    <row r="7565" spans="28:31" x14ac:dyDescent="0.25">
      <c r="AB7565"/>
      <c r="AC7565"/>
      <c r="AD7565"/>
      <c r="AE7565"/>
    </row>
    <row r="7566" spans="28:31" x14ac:dyDescent="0.25">
      <c r="AB7566"/>
      <c r="AC7566"/>
      <c r="AD7566"/>
      <c r="AE7566"/>
    </row>
    <row r="7567" spans="28:31" x14ac:dyDescent="0.25">
      <c r="AB7567"/>
      <c r="AC7567"/>
      <c r="AD7567"/>
      <c r="AE7567"/>
    </row>
    <row r="7568" spans="28:31" x14ac:dyDescent="0.25">
      <c r="AB7568"/>
      <c r="AC7568"/>
      <c r="AD7568"/>
      <c r="AE7568"/>
    </row>
    <row r="7569" spans="28:31" x14ac:dyDescent="0.25">
      <c r="AB7569"/>
      <c r="AC7569"/>
      <c r="AD7569"/>
      <c r="AE7569"/>
    </row>
    <row r="7570" spans="28:31" x14ac:dyDescent="0.25">
      <c r="AB7570"/>
      <c r="AC7570"/>
      <c r="AD7570"/>
      <c r="AE7570"/>
    </row>
    <row r="7571" spans="28:31" x14ac:dyDescent="0.25">
      <c r="AB7571"/>
      <c r="AC7571"/>
      <c r="AD7571"/>
      <c r="AE7571"/>
    </row>
    <row r="7572" spans="28:31" x14ac:dyDescent="0.25">
      <c r="AB7572"/>
      <c r="AC7572"/>
      <c r="AD7572"/>
      <c r="AE7572"/>
    </row>
    <row r="7573" spans="28:31" x14ac:dyDescent="0.25">
      <c r="AB7573"/>
      <c r="AC7573"/>
      <c r="AD7573"/>
      <c r="AE7573"/>
    </row>
    <row r="7574" spans="28:31" x14ac:dyDescent="0.25">
      <c r="AB7574"/>
      <c r="AC7574"/>
      <c r="AD7574"/>
      <c r="AE7574"/>
    </row>
    <row r="7575" spans="28:31" x14ac:dyDescent="0.25">
      <c r="AB7575"/>
      <c r="AC7575"/>
      <c r="AD7575"/>
      <c r="AE7575"/>
    </row>
    <row r="7576" spans="28:31" x14ac:dyDescent="0.25">
      <c r="AB7576"/>
      <c r="AC7576"/>
      <c r="AD7576"/>
      <c r="AE7576"/>
    </row>
    <row r="7577" spans="28:31" x14ac:dyDescent="0.25">
      <c r="AB7577"/>
      <c r="AC7577"/>
      <c r="AD7577"/>
      <c r="AE7577"/>
    </row>
  </sheetData>
  <sortState ref="B766:AB1018">
    <sortCondition ref="V766:V10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A88"/>
  <sheetViews>
    <sheetView topLeftCell="P1" workbookViewId="0">
      <selection activeCell="Z13" sqref="Z13"/>
    </sheetView>
  </sheetViews>
  <sheetFormatPr defaultColWidth="8.85546875" defaultRowHeight="12.75" x14ac:dyDescent="0.2"/>
  <cols>
    <col min="1" max="1" width="23.5703125" style="63" customWidth="1"/>
    <col min="2" max="4" width="8.85546875" style="63" customWidth="1"/>
    <col min="5" max="5" width="70.140625" style="63" customWidth="1"/>
    <col min="6" max="6" width="64.85546875" style="63" customWidth="1"/>
    <col min="7" max="10" width="11.7109375" style="63" customWidth="1"/>
    <col min="11" max="11" width="13" style="63" customWidth="1"/>
    <col min="12" max="12" width="14.42578125" style="63" customWidth="1"/>
    <col min="13" max="13" width="13.140625" style="63" customWidth="1"/>
    <col min="14" max="14" width="14.42578125" style="63" customWidth="1"/>
    <col min="15" max="15" width="10" style="63" customWidth="1"/>
    <col min="16" max="16" width="10.7109375" style="63" customWidth="1"/>
    <col min="17" max="17" width="12.42578125" style="63" customWidth="1"/>
    <col min="18" max="24" width="4.7109375" style="63" customWidth="1"/>
    <col min="25" max="25" width="35.42578125" style="63" customWidth="1"/>
    <col min="26" max="26" width="98.42578125" style="63" customWidth="1"/>
    <col min="27" max="27" width="21.28515625" style="63" customWidth="1"/>
    <col min="28" max="16384" width="8.85546875" style="63"/>
  </cols>
  <sheetData>
    <row r="1" spans="1:26" ht="13.9" x14ac:dyDescent="0.3">
      <c r="P1" s="92"/>
      <c r="Q1" s="93" t="s">
        <v>2097</v>
      </c>
    </row>
    <row r="2" spans="1:26" ht="18" x14ac:dyDescent="0.35">
      <c r="B2" s="94" t="s">
        <v>2107</v>
      </c>
      <c r="P2" s="92">
        <v>1</v>
      </c>
      <c r="Q2" s="92" t="s">
        <v>2098</v>
      </c>
    </row>
    <row r="3" spans="1:26" ht="14.45" x14ac:dyDescent="0.3">
      <c r="B3" s="95" t="s">
        <v>2108</v>
      </c>
      <c r="P3" s="92">
        <f>P2+1</f>
        <v>2</v>
      </c>
      <c r="Q3" s="92" t="s">
        <v>2099</v>
      </c>
    </row>
    <row r="4" spans="1:26" ht="13.9" x14ac:dyDescent="0.3">
      <c r="P4" s="92">
        <f t="shared" ref="P4:P8" si="0">P3+1</f>
        <v>3</v>
      </c>
      <c r="Q4" s="92" t="s">
        <v>2100</v>
      </c>
    </row>
    <row r="5" spans="1:26" ht="13.9" x14ac:dyDescent="0.3">
      <c r="P5" s="92">
        <f t="shared" si="0"/>
        <v>4</v>
      </c>
      <c r="Q5" s="92" t="s">
        <v>2101</v>
      </c>
    </row>
    <row r="6" spans="1:26" ht="13.9" x14ac:dyDescent="0.3">
      <c r="P6" s="92">
        <f t="shared" si="0"/>
        <v>5</v>
      </c>
      <c r="Q6" s="92" t="s">
        <v>2102</v>
      </c>
    </row>
    <row r="7" spans="1:26" ht="13.9" x14ac:dyDescent="0.3">
      <c r="P7" s="92">
        <f t="shared" si="0"/>
        <v>6</v>
      </c>
      <c r="Q7" s="92" t="s">
        <v>2103</v>
      </c>
    </row>
    <row r="8" spans="1:26" ht="13.9" x14ac:dyDescent="0.3">
      <c r="P8" s="92">
        <f t="shared" si="0"/>
        <v>7</v>
      </c>
      <c r="Q8" s="92" t="s">
        <v>2104</v>
      </c>
    </row>
    <row r="9" spans="1:26" ht="13.9" x14ac:dyDescent="0.3">
      <c r="P9" s="92"/>
      <c r="Q9" s="92"/>
    </row>
    <row r="10" spans="1:26" ht="13.9" x14ac:dyDescent="0.3">
      <c r="K10" s="64" t="s">
        <v>2086</v>
      </c>
      <c r="L10" s="65"/>
      <c r="M10" s="66" t="s">
        <v>2087</v>
      </c>
      <c r="N10" s="67"/>
      <c r="O10" s="68" t="s">
        <v>2088</v>
      </c>
      <c r="P10" s="69"/>
      <c r="Q10" s="70" t="s">
        <v>2089</v>
      </c>
      <c r="R10" s="71"/>
      <c r="S10" s="71"/>
      <c r="T10" s="71"/>
      <c r="U10" s="71"/>
      <c r="V10" s="71"/>
      <c r="W10" s="71"/>
      <c r="X10" s="71"/>
      <c r="Y10" s="72"/>
    </row>
    <row r="11" spans="1:26" ht="13.9" x14ac:dyDescent="0.3">
      <c r="K11" s="64"/>
      <c r="L11" s="73"/>
      <c r="M11" s="66"/>
      <c r="N11" s="74"/>
      <c r="O11" s="69"/>
      <c r="P11" s="69"/>
      <c r="Q11" s="70"/>
      <c r="R11" s="75"/>
      <c r="S11" s="71"/>
      <c r="T11" s="71"/>
      <c r="U11" s="71"/>
      <c r="V11" s="76" t="s">
        <v>2090</v>
      </c>
      <c r="W11" s="71"/>
      <c r="X11" s="71"/>
      <c r="Y11" s="72"/>
    </row>
    <row r="12" spans="1:26" s="77" customFormat="1" ht="26.25" thickBot="1" x14ac:dyDescent="0.25">
      <c r="A12" s="77" t="s">
        <v>38</v>
      </c>
      <c r="B12" s="77" t="s">
        <v>39</v>
      </c>
      <c r="C12" s="77" t="s">
        <v>40</v>
      </c>
      <c r="D12" s="77" t="s">
        <v>41</v>
      </c>
      <c r="E12" s="77" t="s">
        <v>42</v>
      </c>
      <c r="F12" s="77" t="s">
        <v>43</v>
      </c>
      <c r="G12" s="78" t="s">
        <v>44</v>
      </c>
      <c r="H12" s="90" t="s">
        <v>45</v>
      </c>
      <c r="I12" s="90" t="s">
        <v>46</v>
      </c>
      <c r="J12" s="90" t="s">
        <v>47</v>
      </c>
      <c r="K12" s="78" t="s">
        <v>2066</v>
      </c>
      <c r="L12" s="79" t="s">
        <v>2067</v>
      </c>
      <c r="M12" s="79" t="s">
        <v>2069</v>
      </c>
      <c r="N12" s="79" t="s">
        <v>2083</v>
      </c>
      <c r="O12" s="79" t="s">
        <v>2084</v>
      </c>
      <c r="P12" s="80" t="s">
        <v>2068</v>
      </c>
      <c r="Q12" s="79" t="s">
        <v>2085</v>
      </c>
      <c r="R12" s="80">
        <v>1</v>
      </c>
      <c r="S12" s="80">
        <v>2</v>
      </c>
      <c r="T12" s="91">
        <v>3</v>
      </c>
      <c r="U12" s="91">
        <v>4</v>
      </c>
      <c r="V12" s="91">
        <v>5</v>
      </c>
      <c r="W12" s="91">
        <v>6</v>
      </c>
      <c r="X12" s="91">
        <v>7</v>
      </c>
      <c r="Y12" s="79" t="s">
        <v>2091</v>
      </c>
      <c r="Z12" s="170" t="s">
        <v>2263</v>
      </c>
    </row>
    <row r="13" spans="1:26" x14ac:dyDescent="0.2">
      <c r="A13" s="81" t="s">
        <v>141</v>
      </c>
      <c r="B13" s="81">
        <v>3</v>
      </c>
      <c r="C13" s="81">
        <v>1</v>
      </c>
      <c r="D13" s="81"/>
      <c r="E13" s="81" t="s">
        <v>142</v>
      </c>
      <c r="F13" s="63" t="s">
        <v>72</v>
      </c>
      <c r="G13" s="63" t="s">
        <v>1</v>
      </c>
      <c r="H13" s="82">
        <v>41075</v>
      </c>
      <c r="I13" s="82">
        <v>41092</v>
      </c>
      <c r="J13" s="82">
        <v>41092</v>
      </c>
      <c r="K13" s="63" t="s">
        <v>2070</v>
      </c>
      <c r="L13" s="63" t="s">
        <v>2074</v>
      </c>
      <c r="M13" s="63" t="s">
        <v>2070</v>
      </c>
      <c r="N13" s="63" t="s">
        <v>2076</v>
      </c>
      <c r="O13" s="63" t="s">
        <v>2070</v>
      </c>
      <c r="P13" s="63" t="s">
        <v>2075</v>
      </c>
      <c r="Q13" s="63" t="s">
        <v>30</v>
      </c>
      <c r="R13" s="83" t="str">
        <f>IF(Q13="YES","X","")</f>
        <v/>
      </c>
      <c r="S13" s="83" t="str">
        <f t="shared" ref="S13:S44" si="1">IF(AND(K13="NO",OR(L13="None",L13="",L13="None")),"X","")</f>
        <v/>
      </c>
      <c r="T13" s="83" t="str">
        <f t="shared" ref="T13:T44" si="2">IF(AND(M13="NO",OR(N13="None",N13="",N13="None")),"X","")</f>
        <v/>
      </c>
      <c r="U13" s="83" t="str">
        <f t="shared" ref="U13:U44" si="3">IF(AND(O13="NO",OR(P13="None",P13="None")),"X","")</f>
        <v/>
      </c>
      <c r="V13" s="83" t="str">
        <f>IF(OR(L13="BCR",L13="All"),"X","")</f>
        <v>X</v>
      </c>
      <c r="W13" s="83" t="str">
        <f>IF(N13="All","X","")</f>
        <v>X</v>
      </c>
      <c r="X13" s="84" t="str">
        <f>IF(OR(P13="AV",P13="All",P13="N/A"),"X","")</f>
        <v>X</v>
      </c>
      <c r="Z13" s="171" t="s">
        <v>2275</v>
      </c>
    </row>
    <row r="14" spans="1:26" ht="13.9" x14ac:dyDescent="0.3">
      <c r="A14" s="81" t="s">
        <v>143</v>
      </c>
      <c r="B14" s="81">
        <v>2</v>
      </c>
      <c r="C14" s="81">
        <v>1</v>
      </c>
      <c r="D14" s="81"/>
      <c r="E14" s="81" t="s">
        <v>144</v>
      </c>
      <c r="F14" s="63" t="s">
        <v>71</v>
      </c>
      <c r="G14" s="63" t="s">
        <v>1</v>
      </c>
      <c r="H14" s="82">
        <v>41075</v>
      </c>
      <c r="I14" s="82">
        <v>41092</v>
      </c>
      <c r="J14" s="82">
        <v>41092</v>
      </c>
      <c r="K14" s="63" t="s">
        <v>2070</v>
      </c>
      <c r="L14" s="63" t="s">
        <v>2074</v>
      </c>
      <c r="M14" s="63" t="s">
        <v>2070</v>
      </c>
      <c r="N14" s="63" t="s">
        <v>2076</v>
      </c>
      <c r="O14" s="63" t="s">
        <v>2070</v>
      </c>
      <c r="P14" s="63" t="s">
        <v>2075</v>
      </c>
      <c r="Q14" s="63" t="s">
        <v>30</v>
      </c>
      <c r="R14" s="83" t="str">
        <f t="shared" ref="R14:R77" si="4">IF(Q14="YES","X","")</f>
        <v/>
      </c>
      <c r="S14" s="83" t="str">
        <f t="shared" si="1"/>
        <v/>
      </c>
      <c r="T14" s="83" t="str">
        <f t="shared" si="2"/>
        <v/>
      </c>
      <c r="U14" s="83" t="str">
        <f t="shared" si="3"/>
        <v/>
      </c>
      <c r="V14" s="83" t="str">
        <f t="shared" ref="V14:V77" si="5">IF(OR(L14="BCR",L14="All"),"X","")</f>
        <v>X</v>
      </c>
      <c r="W14" s="83" t="str">
        <f t="shared" ref="W14:W77" si="6">IF(N14="All","X","")</f>
        <v>X</v>
      </c>
      <c r="X14" s="84" t="str">
        <f t="shared" ref="X14:X77" si="7">IF(OR(P14="AV",P14="All",P14="N/A"),"X","")</f>
        <v>X</v>
      </c>
      <c r="Z14" s="171" t="s">
        <v>2275</v>
      </c>
    </row>
    <row r="15" spans="1:26" x14ac:dyDescent="0.2">
      <c r="A15" s="81" t="s">
        <v>145</v>
      </c>
      <c r="B15" s="81">
        <v>2</v>
      </c>
      <c r="C15" s="81">
        <v>1</v>
      </c>
      <c r="D15" s="81"/>
      <c r="E15" s="81" t="s">
        <v>146</v>
      </c>
      <c r="F15" s="63" t="s">
        <v>147</v>
      </c>
      <c r="G15" s="63" t="s">
        <v>1</v>
      </c>
      <c r="H15" s="82">
        <v>41086</v>
      </c>
      <c r="I15" s="82">
        <v>41092</v>
      </c>
      <c r="J15" s="82">
        <v>41092</v>
      </c>
      <c r="K15" s="63" t="s">
        <v>2070</v>
      </c>
      <c r="Q15" s="63" t="s">
        <v>2071</v>
      </c>
      <c r="R15" s="83" t="str">
        <f t="shared" si="4"/>
        <v>X</v>
      </c>
      <c r="S15" s="83"/>
      <c r="T15" s="83"/>
      <c r="U15" s="83"/>
      <c r="V15" s="83" t="str">
        <f t="shared" si="5"/>
        <v/>
      </c>
      <c r="W15" s="83" t="str">
        <f t="shared" si="6"/>
        <v/>
      </c>
      <c r="X15" s="84" t="str">
        <f t="shared" si="7"/>
        <v/>
      </c>
      <c r="Y15" s="63" t="s">
        <v>2077</v>
      </c>
      <c r="Z15" s="172" t="s">
        <v>2276</v>
      </c>
    </row>
    <row r="16" spans="1:26" ht="13.9" x14ac:dyDescent="0.3">
      <c r="A16" s="81" t="s">
        <v>148</v>
      </c>
      <c r="B16" s="81">
        <v>3</v>
      </c>
      <c r="C16" s="81">
        <v>1</v>
      </c>
      <c r="D16" s="81"/>
      <c r="E16" s="81" t="s">
        <v>149</v>
      </c>
      <c r="F16" s="63" t="s">
        <v>70</v>
      </c>
      <c r="G16" s="63" t="s">
        <v>1</v>
      </c>
      <c r="H16" s="82">
        <v>41075</v>
      </c>
      <c r="I16" s="82">
        <v>41092</v>
      </c>
      <c r="J16" s="82">
        <v>41092</v>
      </c>
      <c r="K16" s="63" t="s">
        <v>2070</v>
      </c>
      <c r="L16" s="63" t="s">
        <v>2074</v>
      </c>
      <c r="M16" s="63" t="s">
        <v>2070</v>
      </c>
      <c r="N16" s="63" t="s">
        <v>2072</v>
      </c>
      <c r="O16" s="63" t="s">
        <v>2070</v>
      </c>
      <c r="P16" s="63" t="s">
        <v>2075</v>
      </c>
      <c r="Q16" s="63" t="s">
        <v>30</v>
      </c>
      <c r="R16" s="83" t="str">
        <f t="shared" si="4"/>
        <v/>
      </c>
      <c r="S16" s="83" t="str">
        <f t="shared" si="1"/>
        <v/>
      </c>
      <c r="T16" s="83" t="str">
        <f t="shared" si="2"/>
        <v/>
      </c>
      <c r="U16" s="83" t="str">
        <f t="shared" si="3"/>
        <v/>
      </c>
      <c r="V16" s="83" t="str">
        <f t="shared" si="5"/>
        <v>X</v>
      </c>
      <c r="W16" s="83" t="str">
        <f t="shared" si="6"/>
        <v>X</v>
      </c>
      <c r="X16" s="84" t="str">
        <f t="shared" si="7"/>
        <v>X</v>
      </c>
      <c r="Z16" s="171" t="s">
        <v>2275</v>
      </c>
    </row>
    <row r="17" spans="1:26" ht="13.9" x14ac:dyDescent="0.3">
      <c r="A17" s="81" t="s">
        <v>150</v>
      </c>
      <c r="B17" s="81">
        <v>2</v>
      </c>
      <c r="C17" s="81">
        <v>1</v>
      </c>
      <c r="D17" s="81"/>
      <c r="E17" s="81" t="s">
        <v>151</v>
      </c>
      <c r="F17" s="63" t="s">
        <v>65</v>
      </c>
      <c r="G17" s="63" t="s">
        <v>1</v>
      </c>
      <c r="H17" s="82">
        <v>41075</v>
      </c>
      <c r="I17" s="82">
        <v>41092</v>
      </c>
      <c r="J17" s="82">
        <v>41092</v>
      </c>
      <c r="K17" s="63" t="s">
        <v>2070</v>
      </c>
      <c r="L17" s="63" t="s">
        <v>2074</v>
      </c>
      <c r="M17" s="63" t="s">
        <v>2070</v>
      </c>
      <c r="N17" s="63" t="s">
        <v>2072</v>
      </c>
      <c r="O17" s="63" t="s">
        <v>2070</v>
      </c>
      <c r="P17" s="63" t="s">
        <v>2075</v>
      </c>
      <c r="Q17" s="63" t="s">
        <v>30</v>
      </c>
      <c r="R17" s="83" t="str">
        <f t="shared" si="4"/>
        <v/>
      </c>
      <c r="S17" s="83" t="str">
        <f t="shared" si="1"/>
        <v/>
      </c>
      <c r="T17" s="83" t="str">
        <f t="shared" si="2"/>
        <v/>
      </c>
      <c r="U17" s="83" t="str">
        <f t="shared" si="3"/>
        <v/>
      </c>
      <c r="V17" s="83" t="str">
        <f t="shared" si="5"/>
        <v>X</v>
      </c>
      <c r="W17" s="83" t="str">
        <f t="shared" si="6"/>
        <v>X</v>
      </c>
      <c r="X17" s="84" t="str">
        <f t="shared" si="7"/>
        <v>X</v>
      </c>
      <c r="Z17" s="171" t="s">
        <v>2275</v>
      </c>
    </row>
    <row r="18" spans="1:26" ht="13.9" x14ac:dyDescent="0.3">
      <c r="A18" s="81" t="s">
        <v>152</v>
      </c>
      <c r="B18" s="81">
        <v>2</v>
      </c>
      <c r="C18" s="81">
        <v>1</v>
      </c>
      <c r="D18" s="81"/>
      <c r="E18" s="81" t="s">
        <v>153</v>
      </c>
      <c r="F18" s="63" t="s">
        <v>69</v>
      </c>
      <c r="G18" s="63" t="s">
        <v>1</v>
      </c>
      <c r="H18" s="82">
        <v>41075</v>
      </c>
      <c r="I18" s="82">
        <v>41092</v>
      </c>
      <c r="J18" s="82">
        <v>41092</v>
      </c>
      <c r="K18" s="63" t="s">
        <v>2070</v>
      </c>
      <c r="L18" s="63" t="s">
        <v>2074</v>
      </c>
      <c r="M18" s="63" t="s">
        <v>2070</v>
      </c>
      <c r="N18" s="63" t="s">
        <v>2076</v>
      </c>
      <c r="O18" s="63" t="s">
        <v>2070</v>
      </c>
      <c r="P18" s="63" t="s">
        <v>2075</v>
      </c>
      <c r="Q18" s="63" t="s">
        <v>30</v>
      </c>
      <c r="R18" s="83" t="str">
        <f t="shared" si="4"/>
        <v/>
      </c>
      <c r="S18" s="83" t="str">
        <f t="shared" si="1"/>
        <v/>
      </c>
      <c r="T18" s="83" t="str">
        <f t="shared" si="2"/>
        <v/>
      </c>
      <c r="U18" s="83" t="str">
        <f t="shared" si="3"/>
        <v/>
      </c>
      <c r="V18" s="83" t="str">
        <f t="shared" si="5"/>
        <v>X</v>
      </c>
      <c r="W18" s="83" t="str">
        <f t="shared" si="6"/>
        <v>X</v>
      </c>
      <c r="X18" s="84" t="str">
        <f t="shared" si="7"/>
        <v>X</v>
      </c>
      <c r="Z18" s="171" t="s">
        <v>2275</v>
      </c>
    </row>
    <row r="19" spans="1:26" ht="13.9" x14ac:dyDescent="0.3">
      <c r="A19" s="81" t="s">
        <v>154</v>
      </c>
      <c r="B19" s="81">
        <v>2</v>
      </c>
      <c r="C19" s="81">
        <v>1</v>
      </c>
      <c r="D19" s="81"/>
      <c r="E19" s="81" t="s">
        <v>155</v>
      </c>
      <c r="F19" s="63" t="s">
        <v>68</v>
      </c>
      <c r="G19" s="63" t="s">
        <v>1</v>
      </c>
      <c r="H19" s="82">
        <v>41075</v>
      </c>
      <c r="I19" s="82">
        <v>41092</v>
      </c>
      <c r="J19" s="82">
        <v>41092</v>
      </c>
      <c r="K19" s="63" t="s">
        <v>2070</v>
      </c>
      <c r="L19" s="63" t="s">
        <v>2074</v>
      </c>
      <c r="M19" s="63" t="s">
        <v>2070</v>
      </c>
      <c r="N19" s="63" t="s">
        <v>2076</v>
      </c>
      <c r="O19" s="63" t="s">
        <v>2070</v>
      </c>
      <c r="P19" s="63" t="s">
        <v>2075</v>
      </c>
      <c r="Q19" s="63" t="s">
        <v>30</v>
      </c>
      <c r="R19" s="83" t="str">
        <f t="shared" si="4"/>
        <v/>
      </c>
      <c r="S19" s="83" t="str">
        <f t="shared" si="1"/>
        <v/>
      </c>
      <c r="T19" s="83" t="str">
        <f t="shared" si="2"/>
        <v/>
      </c>
      <c r="U19" s="83" t="str">
        <f t="shared" si="3"/>
        <v/>
      </c>
      <c r="V19" s="83" t="str">
        <f t="shared" si="5"/>
        <v>X</v>
      </c>
      <c r="W19" s="83" t="str">
        <f t="shared" si="6"/>
        <v>X</v>
      </c>
      <c r="X19" s="84" t="str">
        <f t="shared" si="7"/>
        <v>X</v>
      </c>
      <c r="Z19" s="171" t="s">
        <v>2275</v>
      </c>
    </row>
    <row r="20" spans="1:26" ht="13.9" x14ac:dyDescent="0.3">
      <c r="A20" s="81" t="s">
        <v>156</v>
      </c>
      <c r="B20" s="81">
        <v>0</v>
      </c>
      <c r="C20" s="81">
        <v>1</v>
      </c>
      <c r="D20" s="81"/>
      <c r="E20" s="81" t="s">
        <v>157</v>
      </c>
      <c r="F20" s="63" t="s">
        <v>66</v>
      </c>
      <c r="G20" s="63" t="s">
        <v>1</v>
      </c>
      <c r="H20" s="82">
        <v>41075</v>
      </c>
      <c r="I20" s="82">
        <v>41092</v>
      </c>
      <c r="J20" s="82">
        <v>41092</v>
      </c>
      <c r="K20" s="63" t="s">
        <v>2070</v>
      </c>
      <c r="L20" s="63" t="s">
        <v>2074</v>
      </c>
      <c r="M20" s="63" t="s">
        <v>2070</v>
      </c>
      <c r="N20" s="63" t="s">
        <v>2076</v>
      </c>
      <c r="O20" s="63" t="s">
        <v>2070</v>
      </c>
      <c r="P20" s="63" t="s">
        <v>2075</v>
      </c>
      <c r="Q20" s="63" t="s">
        <v>30</v>
      </c>
      <c r="R20" s="83" t="str">
        <f t="shared" si="4"/>
        <v/>
      </c>
      <c r="S20" s="83" t="str">
        <f t="shared" si="1"/>
        <v/>
      </c>
      <c r="T20" s="83" t="str">
        <f t="shared" si="2"/>
        <v/>
      </c>
      <c r="U20" s="83" t="str">
        <f t="shared" si="3"/>
        <v/>
      </c>
      <c r="V20" s="83" t="str">
        <f t="shared" si="5"/>
        <v>X</v>
      </c>
      <c r="W20" s="83" t="str">
        <f t="shared" si="6"/>
        <v>X</v>
      </c>
      <c r="X20" s="84" t="str">
        <f t="shared" si="7"/>
        <v>X</v>
      </c>
      <c r="Z20" s="171" t="s">
        <v>2275</v>
      </c>
    </row>
    <row r="21" spans="1:26" ht="13.9" x14ac:dyDescent="0.3">
      <c r="A21" s="81" t="s">
        <v>158</v>
      </c>
      <c r="B21" s="81">
        <v>0</v>
      </c>
      <c r="C21" s="81">
        <v>1</v>
      </c>
      <c r="D21" s="81"/>
      <c r="E21" s="81" t="s">
        <v>159</v>
      </c>
      <c r="F21" s="63" t="s">
        <v>67</v>
      </c>
      <c r="G21" s="63" t="s">
        <v>1</v>
      </c>
      <c r="H21" s="82">
        <v>41075</v>
      </c>
      <c r="I21" s="82">
        <v>41092</v>
      </c>
      <c r="J21" s="82">
        <v>41092</v>
      </c>
      <c r="K21" s="63" t="s">
        <v>2070</v>
      </c>
      <c r="L21" s="63" t="s">
        <v>2074</v>
      </c>
      <c r="M21" s="63" t="s">
        <v>2070</v>
      </c>
      <c r="N21" s="63" t="s">
        <v>2076</v>
      </c>
      <c r="O21" s="63" t="s">
        <v>2070</v>
      </c>
      <c r="P21" s="63" t="s">
        <v>2075</v>
      </c>
      <c r="Q21" s="63" t="s">
        <v>30</v>
      </c>
      <c r="R21" s="83" t="str">
        <f t="shared" si="4"/>
        <v/>
      </c>
      <c r="S21" s="83" t="str">
        <f t="shared" si="1"/>
        <v/>
      </c>
      <c r="T21" s="83" t="str">
        <f t="shared" si="2"/>
        <v/>
      </c>
      <c r="U21" s="83" t="str">
        <f t="shared" si="3"/>
        <v/>
      </c>
      <c r="V21" s="83" t="str">
        <f t="shared" si="5"/>
        <v>X</v>
      </c>
      <c r="W21" s="83" t="str">
        <f t="shared" si="6"/>
        <v>X</v>
      </c>
      <c r="X21" s="84" t="str">
        <f t="shared" si="7"/>
        <v>X</v>
      </c>
      <c r="Z21" s="171" t="s">
        <v>2275</v>
      </c>
    </row>
    <row r="22" spans="1:26" ht="13.9" x14ac:dyDescent="0.3">
      <c r="A22" s="81" t="s">
        <v>160</v>
      </c>
      <c r="B22" s="81">
        <v>0</v>
      </c>
      <c r="C22" s="81">
        <v>1</v>
      </c>
      <c r="D22" s="81"/>
      <c r="E22" s="81" t="s">
        <v>161</v>
      </c>
      <c r="F22" s="63" t="s">
        <v>62</v>
      </c>
      <c r="G22" s="63" t="s">
        <v>1</v>
      </c>
      <c r="H22" s="82">
        <v>41075</v>
      </c>
      <c r="I22" s="82">
        <v>41092</v>
      </c>
      <c r="J22" s="82">
        <v>41092</v>
      </c>
      <c r="K22" s="63" t="s">
        <v>2070</v>
      </c>
      <c r="L22" s="63" t="s">
        <v>2092</v>
      </c>
      <c r="M22" s="63" t="s">
        <v>2070</v>
      </c>
      <c r="N22" s="63" t="s">
        <v>2078</v>
      </c>
      <c r="O22" s="63" t="s">
        <v>2070</v>
      </c>
      <c r="P22" s="63" t="s">
        <v>2092</v>
      </c>
      <c r="Q22" s="63" t="s">
        <v>30</v>
      </c>
      <c r="R22" s="83" t="str">
        <f t="shared" si="4"/>
        <v/>
      </c>
      <c r="S22" s="83" t="str">
        <f t="shared" si="1"/>
        <v>X</v>
      </c>
      <c r="T22" s="83" t="str">
        <f t="shared" si="2"/>
        <v/>
      </c>
      <c r="U22" s="83" t="str">
        <f t="shared" si="3"/>
        <v>X</v>
      </c>
      <c r="V22" s="83" t="str">
        <f t="shared" si="5"/>
        <v/>
      </c>
      <c r="W22" s="83" t="str">
        <f t="shared" si="6"/>
        <v/>
      </c>
      <c r="X22" s="84" t="str">
        <f t="shared" si="7"/>
        <v/>
      </c>
      <c r="Z22" s="171" t="s">
        <v>2275</v>
      </c>
    </row>
    <row r="23" spans="1:26" ht="13.9" x14ac:dyDescent="0.3">
      <c r="A23" s="81" t="s">
        <v>162</v>
      </c>
      <c r="B23" s="81">
        <v>0</v>
      </c>
      <c r="C23" s="81">
        <v>1</v>
      </c>
      <c r="D23" s="81"/>
      <c r="E23" s="81" t="s">
        <v>163</v>
      </c>
      <c r="F23" s="63" t="s">
        <v>164</v>
      </c>
      <c r="G23" s="63" t="s">
        <v>1</v>
      </c>
      <c r="H23" s="82">
        <v>41086</v>
      </c>
      <c r="I23" s="82">
        <v>41092</v>
      </c>
      <c r="J23" s="82">
        <v>41092</v>
      </c>
      <c r="K23" s="63" t="s">
        <v>2070</v>
      </c>
      <c r="L23" s="63" t="s">
        <v>2074</v>
      </c>
      <c r="M23" s="63" t="s">
        <v>2070</v>
      </c>
      <c r="N23" s="63" t="s">
        <v>2076</v>
      </c>
      <c r="O23" s="63" t="s">
        <v>2070</v>
      </c>
      <c r="P23" s="63" t="s">
        <v>2075</v>
      </c>
      <c r="Q23" s="63" t="s">
        <v>30</v>
      </c>
      <c r="R23" s="83" t="str">
        <f t="shared" si="4"/>
        <v/>
      </c>
      <c r="S23" s="83" t="str">
        <f t="shared" si="1"/>
        <v/>
      </c>
      <c r="T23" s="83" t="str">
        <f t="shared" si="2"/>
        <v/>
      </c>
      <c r="U23" s="83" t="str">
        <f t="shared" si="3"/>
        <v/>
      </c>
      <c r="V23" s="83" t="str">
        <f t="shared" si="5"/>
        <v>X</v>
      </c>
      <c r="W23" s="83" t="str">
        <f t="shared" si="6"/>
        <v>X</v>
      </c>
      <c r="X23" s="84" t="str">
        <f t="shared" si="7"/>
        <v>X</v>
      </c>
      <c r="Z23" s="171" t="s">
        <v>2275</v>
      </c>
    </row>
    <row r="24" spans="1:26" x14ac:dyDescent="0.2">
      <c r="A24" s="81" t="s">
        <v>2027</v>
      </c>
      <c r="B24" s="81">
        <v>0</v>
      </c>
      <c r="C24" s="81">
        <v>1</v>
      </c>
      <c r="D24" s="81"/>
      <c r="E24" s="81" t="s">
        <v>165</v>
      </c>
      <c r="F24" s="63" t="s">
        <v>166</v>
      </c>
      <c r="G24" s="63" t="s">
        <v>1</v>
      </c>
      <c r="H24" s="82">
        <v>41064</v>
      </c>
      <c r="I24" s="82">
        <v>41092</v>
      </c>
      <c r="J24" s="82">
        <v>41092</v>
      </c>
      <c r="K24" s="63" t="s">
        <v>2070</v>
      </c>
      <c r="L24" s="63" t="s">
        <v>2092</v>
      </c>
      <c r="M24" s="63" t="s">
        <v>2071</v>
      </c>
      <c r="N24" s="63" t="s">
        <v>30</v>
      </c>
      <c r="O24" s="63" t="s">
        <v>2070</v>
      </c>
      <c r="P24" s="63" t="s">
        <v>2092</v>
      </c>
      <c r="Q24" s="63" t="s">
        <v>2071</v>
      </c>
      <c r="R24" s="83" t="str">
        <f t="shared" si="4"/>
        <v>X</v>
      </c>
      <c r="S24" s="83" t="str">
        <f t="shared" si="1"/>
        <v>X</v>
      </c>
      <c r="T24" s="83" t="str">
        <f t="shared" si="2"/>
        <v/>
      </c>
      <c r="U24" s="83" t="str">
        <f t="shared" si="3"/>
        <v>X</v>
      </c>
      <c r="V24" s="83" t="str">
        <f t="shared" si="5"/>
        <v/>
      </c>
      <c r="W24" s="83" t="str">
        <f t="shared" si="6"/>
        <v/>
      </c>
      <c r="X24" s="84" t="str">
        <f t="shared" si="7"/>
        <v/>
      </c>
      <c r="Z24" s="171" t="s">
        <v>2277</v>
      </c>
    </row>
    <row r="25" spans="1:26" x14ac:dyDescent="0.2">
      <c r="A25" s="81" t="s">
        <v>167</v>
      </c>
      <c r="B25" s="81">
        <v>0</v>
      </c>
      <c r="C25" s="81">
        <v>1</v>
      </c>
      <c r="D25" s="81"/>
      <c r="E25" s="81" t="s">
        <v>168</v>
      </c>
      <c r="F25" s="63" t="s">
        <v>169</v>
      </c>
      <c r="G25" s="63" t="s">
        <v>1</v>
      </c>
      <c r="H25" s="82">
        <v>41064</v>
      </c>
      <c r="I25" s="82">
        <v>41092</v>
      </c>
      <c r="J25" s="82">
        <v>41092</v>
      </c>
      <c r="K25" s="63" t="s">
        <v>2071</v>
      </c>
      <c r="L25" s="63" t="s">
        <v>30</v>
      </c>
      <c r="M25" s="63" t="s">
        <v>2071</v>
      </c>
      <c r="N25" s="63" t="s">
        <v>30</v>
      </c>
      <c r="O25" s="63" t="s">
        <v>2071</v>
      </c>
      <c r="P25" s="63" t="s">
        <v>30</v>
      </c>
      <c r="Q25" s="63" t="s">
        <v>2071</v>
      </c>
      <c r="R25" s="83" t="str">
        <f t="shared" si="4"/>
        <v>X</v>
      </c>
      <c r="S25" s="83" t="str">
        <f t="shared" si="1"/>
        <v/>
      </c>
      <c r="T25" s="83" t="str">
        <f t="shared" si="2"/>
        <v/>
      </c>
      <c r="U25" s="83" t="str">
        <f t="shared" si="3"/>
        <v/>
      </c>
      <c r="V25" s="83" t="str">
        <f t="shared" si="5"/>
        <v/>
      </c>
      <c r="W25" s="83" t="str">
        <f t="shared" si="6"/>
        <v/>
      </c>
      <c r="X25" s="84" t="str">
        <f t="shared" si="7"/>
        <v/>
      </c>
      <c r="Z25" s="171" t="s">
        <v>2265</v>
      </c>
    </row>
    <row r="26" spans="1:26" x14ac:dyDescent="0.2">
      <c r="A26" s="81" t="s">
        <v>170</v>
      </c>
      <c r="B26" s="81">
        <v>0</v>
      </c>
      <c r="C26" s="81">
        <v>1</v>
      </c>
      <c r="D26" s="81"/>
      <c r="E26" s="81" t="s">
        <v>171</v>
      </c>
      <c r="F26" s="63" t="s">
        <v>172</v>
      </c>
      <c r="G26" s="63" t="s">
        <v>50</v>
      </c>
      <c r="H26" s="82">
        <v>41066</v>
      </c>
      <c r="I26" s="82">
        <v>41092</v>
      </c>
      <c r="J26" s="82">
        <v>41092</v>
      </c>
      <c r="K26" s="63" t="s">
        <v>2071</v>
      </c>
      <c r="L26" s="63" t="s">
        <v>30</v>
      </c>
      <c r="M26" s="63" t="s">
        <v>2071</v>
      </c>
      <c r="N26" s="63" t="s">
        <v>30</v>
      </c>
      <c r="O26" s="63" t="s">
        <v>2071</v>
      </c>
      <c r="P26" s="63" t="s">
        <v>30</v>
      </c>
      <c r="Q26" s="63" t="s">
        <v>2071</v>
      </c>
      <c r="R26" s="83" t="str">
        <f t="shared" si="4"/>
        <v>X</v>
      </c>
      <c r="S26" s="83" t="str">
        <f t="shared" si="1"/>
        <v/>
      </c>
      <c r="T26" s="83" t="str">
        <f t="shared" si="2"/>
        <v/>
      </c>
      <c r="U26" s="83" t="str">
        <f t="shared" si="3"/>
        <v/>
      </c>
      <c r="V26" s="83" t="str">
        <f t="shared" si="5"/>
        <v/>
      </c>
      <c r="W26" s="83" t="str">
        <f t="shared" si="6"/>
        <v/>
      </c>
      <c r="X26" s="84" t="str">
        <f t="shared" si="7"/>
        <v/>
      </c>
      <c r="Z26" s="171" t="s">
        <v>2266</v>
      </c>
    </row>
    <row r="27" spans="1:26" ht="13.9" x14ac:dyDescent="0.3">
      <c r="A27" s="81" t="s">
        <v>173</v>
      </c>
      <c r="B27" s="81">
        <v>0</v>
      </c>
      <c r="C27" s="81">
        <v>1</v>
      </c>
      <c r="D27" s="81"/>
      <c r="E27" s="81" t="s">
        <v>174</v>
      </c>
      <c r="F27" s="63" t="s">
        <v>175</v>
      </c>
      <c r="G27" s="63" t="s">
        <v>1</v>
      </c>
      <c r="H27" s="82">
        <v>41080</v>
      </c>
      <c r="I27" s="82">
        <v>41092</v>
      </c>
      <c r="J27" s="82">
        <v>41092</v>
      </c>
      <c r="K27" s="63" t="s">
        <v>2071</v>
      </c>
      <c r="L27" s="63" t="s">
        <v>30</v>
      </c>
      <c r="M27" s="63" t="s">
        <v>2071</v>
      </c>
      <c r="N27" s="63" t="s">
        <v>30</v>
      </c>
      <c r="O27" s="63" t="s">
        <v>2071</v>
      </c>
      <c r="P27" s="63" t="s">
        <v>30</v>
      </c>
      <c r="Q27" s="63" t="s">
        <v>30</v>
      </c>
      <c r="R27" s="83" t="str">
        <f t="shared" si="4"/>
        <v/>
      </c>
      <c r="S27" s="83" t="str">
        <f t="shared" si="1"/>
        <v/>
      </c>
      <c r="T27" s="83" t="str">
        <f t="shared" si="2"/>
        <v/>
      </c>
      <c r="U27" s="83" t="str">
        <f t="shared" si="3"/>
        <v/>
      </c>
      <c r="V27" s="83" t="str">
        <f t="shared" si="5"/>
        <v/>
      </c>
      <c r="W27" s="83" t="str">
        <f t="shared" si="6"/>
        <v/>
      </c>
      <c r="X27" s="84" t="str">
        <f t="shared" si="7"/>
        <v/>
      </c>
      <c r="Z27" s="171"/>
    </row>
    <row r="28" spans="1:26" ht="13.9" x14ac:dyDescent="0.3">
      <c r="A28" s="63" t="s">
        <v>74</v>
      </c>
      <c r="B28" s="63">
        <v>0</v>
      </c>
      <c r="C28" s="63">
        <v>1</v>
      </c>
      <c r="E28" s="63" t="s">
        <v>75</v>
      </c>
      <c r="F28" s="63" t="s">
        <v>51</v>
      </c>
      <c r="G28" s="63" t="s">
        <v>1</v>
      </c>
      <c r="H28" s="82">
        <v>41075</v>
      </c>
      <c r="I28" s="82">
        <v>41092</v>
      </c>
      <c r="J28" s="82">
        <v>41092</v>
      </c>
      <c r="K28" s="63" t="s">
        <v>2071</v>
      </c>
      <c r="M28" s="63" t="s">
        <v>2071</v>
      </c>
      <c r="O28" s="63" t="s">
        <v>2071</v>
      </c>
      <c r="Q28" s="63" t="s">
        <v>30</v>
      </c>
      <c r="R28" s="83" t="str">
        <f t="shared" si="4"/>
        <v/>
      </c>
      <c r="S28" s="83" t="str">
        <f t="shared" si="1"/>
        <v/>
      </c>
      <c r="T28" s="83" t="str">
        <f t="shared" si="2"/>
        <v/>
      </c>
      <c r="U28" s="83" t="str">
        <f t="shared" si="3"/>
        <v/>
      </c>
      <c r="V28" s="83" t="str">
        <f t="shared" si="5"/>
        <v/>
      </c>
      <c r="W28" s="83" t="str">
        <f t="shared" si="6"/>
        <v/>
      </c>
      <c r="X28" s="84" t="str">
        <f t="shared" si="7"/>
        <v/>
      </c>
      <c r="Z28" s="171"/>
    </row>
    <row r="29" spans="1:26" ht="13.9" x14ac:dyDescent="0.3">
      <c r="A29" s="81" t="s">
        <v>176</v>
      </c>
      <c r="B29" s="81">
        <v>1</v>
      </c>
      <c r="C29" s="81">
        <v>1</v>
      </c>
      <c r="D29" s="81"/>
      <c r="E29" s="81" t="s">
        <v>177</v>
      </c>
      <c r="F29" s="63" t="s">
        <v>178</v>
      </c>
      <c r="G29" s="63" t="s">
        <v>50</v>
      </c>
      <c r="H29" s="82">
        <v>41075</v>
      </c>
      <c r="I29" s="82">
        <v>41092</v>
      </c>
      <c r="J29" s="82">
        <v>41092</v>
      </c>
      <c r="K29" s="63" t="s">
        <v>2070</v>
      </c>
      <c r="L29" s="63" t="s">
        <v>2074</v>
      </c>
      <c r="M29" s="63" t="s">
        <v>2070</v>
      </c>
      <c r="N29" s="63" t="s">
        <v>2076</v>
      </c>
      <c r="O29" s="63" t="s">
        <v>2070</v>
      </c>
      <c r="P29" s="63" t="s">
        <v>2075</v>
      </c>
      <c r="Q29" s="63" t="s">
        <v>30</v>
      </c>
      <c r="R29" s="83" t="str">
        <f t="shared" si="4"/>
        <v/>
      </c>
      <c r="S29" s="83" t="str">
        <f t="shared" si="1"/>
        <v/>
      </c>
      <c r="T29" s="83" t="str">
        <f t="shared" si="2"/>
        <v/>
      </c>
      <c r="U29" s="83" t="str">
        <f t="shared" si="3"/>
        <v/>
      </c>
      <c r="V29" s="83" t="str">
        <f t="shared" si="5"/>
        <v>X</v>
      </c>
      <c r="W29" s="83" t="str">
        <f t="shared" si="6"/>
        <v>X</v>
      </c>
      <c r="X29" s="84" t="str">
        <f t="shared" si="7"/>
        <v>X</v>
      </c>
      <c r="Z29" s="171" t="s">
        <v>2275</v>
      </c>
    </row>
    <row r="30" spans="1:26" ht="13.9" x14ac:dyDescent="0.3">
      <c r="A30" s="81" t="s">
        <v>179</v>
      </c>
      <c r="B30" s="81">
        <v>1</v>
      </c>
      <c r="C30" s="81">
        <v>1</v>
      </c>
      <c r="D30" s="81"/>
      <c r="E30" s="81" t="s">
        <v>180</v>
      </c>
      <c r="F30" s="63" t="s">
        <v>181</v>
      </c>
      <c r="G30" s="63" t="s">
        <v>50</v>
      </c>
      <c r="H30" s="82">
        <v>39939</v>
      </c>
      <c r="I30" s="82">
        <v>41092</v>
      </c>
      <c r="J30" s="82">
        <v>41092</v>
      </c>
      <c r="K30" s="63" t="s">
        <v>2070</v>
      </c>
      <c r="L30" s="63" t="s">
        <v>2092</v>
      </c>
      <c r="M30" s="63" t="s">
        <v>2070</v>
      </c>
      <c r="N30" s="63" t="s">
        <v>2092</v>
      </c>
      <c r="O30" s="63" t="s">
        <v>2070</v>
      </c>
      <c r="P30" s="63" t="s">
        <v>2092</v>
      </c>
      <c r="R30" s="83" t="str">
        <f t="shared" si="4"/>
        <v/>
      </c>
      <c r="S30" s="83" t="str">
        <f t="shared" si="1"/>
        <v>X</v>
      </c>
      <c r="T30" s="83" t="str">
        <f t="shared" si="2"/>
        <v>X</v>
      </c>
      <c r="U30" s="83" t="str">
        <f t="shared" si="3"/>
        <v>X</v>
      </c>
      <c r="V30" s="83" t="str">
        <f t="shared" si="5"/>
        <v/>
      </c>
      <c r="W30" s="83" t="str">
        <f t="shared" si="6"/>
        <v/>
      </c>
      <c r="X30" s="84" t="str">
        <f t="shared" si="7"/>
        <v/>
      </c>
      <c r="Z30" s="171" t="s">
        <v>2275</v>
      </c>
    </row>
    <row r="31" spans="1:26" ht="13.9" x14ac:dyDescent="0.3">
      <c r="A31" s="63" t="s">
        <v>76</v>
      </c>
      <c r="B31" s="63">
        <v>2</v>
      </c>
      <c r="C31" s="63">
        <v>1</v>
      </c>
      <c r="E31" s="63" t="s">
        <v>77</v>
      </c>
      <c r="F31" s="63" t="s">
        <v>78</v>
      </c>
      <c r="G31" s="63" t="s">
        <v>1</v>
      </c>
      <c r="H31" s="82">
        <v>41086</v>
      </c>
      <c r="I31" s="82">
        <v>41092</v>
      </c>
      <c r="J31" s="82">
        <v>41092</v>
      </c>
      <c r="K31" s="63" t="s">
        <v>2071</v>
      </c>
      <c r="M31" s="63" t="s">
        <v>2070</v>
      </c>
      <c r="N31" s="63" t="s">
        <v>2092</v>
      </c>
      <c r="O31" s="63" t="s">
        <v>2070</v>
      </c>
      <c r="P31" s="63" t="s">
        <v>2092</v>
      </c>
      <c r="R31" s="83" t="str">
        <f t="shared" si="4"/>
        <v/>
      </c>
      <c r="S31" s="83" t="str">
        <f t="shared" si="1"/>
        <v/>
      </c>
      <c r="T31" s="83" t="str">
        <f t="shared" si="2"/>
        <v>X</v>
      </c>
      <c r="U31" s="83" t="str">
        <f t="shared" si="3"/>
        <v>X</v>
      </c>
      <c r="V31" s="83" t="str">
        <f t="shared" si="5"/>
        <v/>
      </c>
      <c r="W31" s="83" t="str">
        <f t="shared" si="6"/>
        <v/>
      </c>
      <c r="X31" s="84" t="str">
        <f t="shared" si="7"/>
        <v/>
      </c>
      <c r="Z31" s="171" t="s">
        <v>2275</v>
      </c>
    </row>
    <row r="32" spans="1:26" ht="13.9" x14ac:dyDescent="0.3">
      <c r="A32" s="81" t="s">
        <v>182</v>
      </c>
      <c r="B32" s="81">
        <v>3</v>
      </c>
      <c r="C32" s="81">
        <v>1</v>
      </c>
      <c r="D32" s="81"/>
      <c r="E32" s="81" t="s">
        <v>183</v>
      </c>
      <c r="F32" s="63" t="s">
        <v>184</v>
      </c>
      <c r="G32" s="63" t="s">
        <v>50</v>
      </c>
      <c r="H32" s="82">
        <v>40698</v>
      </c>
      <c r="I32" s="82">
        <v>41092</v>
      </c>
      <c r="J32" s="82">
        <v>41092</v>
      </c>
      <c r="K32" s="63" t="s">
        <v>2070</v>
      </c>
      <c r="L32" s="63" t="s">
        <v>2092</v>
      </c>
      <c r="M32" s="63" t="s">
        <v>2070</v>
      </c>
      <c r="N32" s="63" t="s">
        <v>2092</v>
      </c>
      <c r="O32" s="63" t="s">
        <v>2070</v>
      </c>
      <c r="P32" s="63" t="s">
        <v>2092</v>
      </c>
      <c r="R32" s="83" t="str">
        <f t="shared" si="4"/>
        <v/>
      </c>
      <c r="S32" s="83" t="str">
        <f t="shared" si="1"/>
        <v>X</v>
      </c>
      <c r="T32" s="83" t="str">
        <f t="shared" si="2"/>
        <v>X</v>
      </c>
      <c r="U32" s="83" t="str">
        <f t="shared" si="3"/>
        <v>X</v>
      </c>
      <c r="V32" s="83" t="str">
        <f t="shared" si="5"/>
        <v/>
      </c>
      <c r="W32" s="83" t="str">
        <f t="shared" si="6"/>
        <v/>
      </c>
      <c r="X32" s="84" t="str">
        <f t="shared" si="7"/>
        <v/>
      </c>
      <c r="Z32" s="171" t="s">
        <v>2275</v>
      </c>
    </row>
    <row r="33" spans="1:27" ht="13.9" x14ac:dyDescent="0.3">
      <c r="A33" s="81" t="s">
        <v>185</v>
      </c>
      <c r="B33" s="81">
        <v>2</v>
      </c>
      <c r="C33" s="81">
        <v>1</v>
      </c>
      <c r="D33" s="81"/>
      <c r="E33" s="81" t="s">
        <v>186</v>
      </c>
      <c r="F33" s="63" t="s">
        <v>187</v>
      </c>
      <c r="G33" s="63" t="s">
        <v>50</v>
      </c>
      <c r="H33" s="82" t="s">
        <v>188</v>
      </c>
      <c r="I33" s="82">
        <v>41092</v>
      </c>
      <c r="J33" s="82">
        <v>41092</v>
      </c>
      <c r="K33" s="63" t="s">
        <v>2070</v>
      </c>
      <c r="L33" s="63" t="s">
        <v>2092</v>
      </c>
      <c r="M33" s="63" t="s">
        <v>2070</v>
      </c>
      <c r="N33" s="63" t="s">
        <v>2092</v>
      </c>
      <c r="O33" s="63" t="s">
        <v>2070</v>
      </c>
      <c r="P33" s="63" t="s">
        <v>2092</v>
      </c>
      <c r="R33" s="83" t="str">
        <f t="shared" si="4"/>
        <v/>
      </c>
      <c r="S33" s="83" t="str">
        <f t="shared" si="1"/>
        <v>X</v>
      </c>
      <c r="T33" s="83" t="str">
        <f t="shared" si="2"/>
        <v>X</v>
      </c>
      <c r="U33" s="83" t="str">
        <f t="shared" si="3"/>
        <v>X</v>
      </c>
      <c r="V33" s="83" t="str">
        <f t="shared" si="5"/>
        <v/>
      </c>
      <c r="W33" s="83" t="str">
        <f t="shared" si="6"/>
        <v/>
      </c>
      <c r="X33" s="84" t="str">
        <f t="shared" si="7"/>
        <v/>
      </c>
      <c r="Z33" s="171" t="s">
        <v>2275</v>
      </c>
    </row>
    <row r="34" spans="1:27" x14ac:dyDescent="0.2">
      <c r="A34" s="63" t="s">
        <v>79</v>
      </c>
      <c r="B34" s="63">
        <v>3</v>
      </c>
      <c r="C34" s="63">
        <v>1</v>
      </c>
      <c r="E34" s="63" t="s">
        <v>80</v>
      </c>
      <c r="F34" s="63" t="s">
        <v>81</v>
      </c>
      <c r="G34" s="63" t="s">
        <v>1</v>
      </c>
      <c r="H34" s="82">
        <v>41075</v>
      </c>
      <c r="I34" s="82">
        <v>41092</v>
      </c>
      <c r="J34" s="82">
        <v>41092</v>
      </c>
      <c r="K34" s="63" t="s">
        <v>2071</v>
      </c>
      <c r="M34" s="63" t="s">
        <v>2071</v>
      </c>
      <c r="O34" s="63" t="s">
        <v>2070</v>
      </c>
      <c r="P34" s="63" t="s">
        <v>2092</v>
      </c>
      <c r="Q34" s="63" t="s">
        <v>2071</v>
      </c>
      <c r="R34" s="83" t="str">
        <f t="shared" si="4"/>
        <v>X</v>
      </c>
      <c r="S34" s="83" t="str">
        <f t="shared" si="1"/>
        <v/>
      </c>
      <c r="T34" s="83" t="str">
        <f t="shared" si="2"/>
        <v/>
      </c>
      <c r="U34" s="83" t="str">
        <f t="shared" si="3"/>
        <v>X</v>
      </c>
      <c r="V34" s="83" t="str">
        <f t="shared" si="5"/>
        <v/>
      </c>
      <c r="W34" s="83" t="str">
        <f t="shared" si="6"/>
        <v/>
      </c>
      <c r="X34" s="84" t="str">
        <f t="shared" si="7"/>
        <v/>
      </c>
      <c r="Y34" s="63" t="s">
        <v>2096</v>
      </c>
      <c r="Z34" s="171" t="s">
        <v>2278</v>
      </c>
    </row>
    <row r="35" spans="1:27" s="85" customFormat="1" ht="13.9" x14ac:dyDescent="0.3">
      <c r="A35" s="85" t="s">
        <v>82</v>
      </c>
      <c r="B35" s="85">
        <v>3</v>
      </c>
      <c r="C35" s="85">
        <v>1</v>
      </c>
      <c r="E35" s="85" t="s">
        <v>83</v>
      </c>
      <c r="F35" s="85" t="s">
        <v>84</v>
      </c>
      <c r="G35" s="85" t="s">
        <v>1</v>
      </c>
      <c r="H35" s="86">
        <v>41066</v>
      </c>
      <c r="I35" s="86">
        <v>41092</v>
      </c>
      <c r="J35" s="86">
        <v>41092</v>
      </c>
      <c r="K35" s="85" t="s">
        <v>2070</v>
      </c>
      <c r="L35" s="85" t="s">
        <v>2072</v>
      </c>
      <c r="M35" s="85" t="s">
        <v>2070</v>
      </c>
      <c r="N35" s="85" t="s">
        <v>2072</v>
      </c>
      <c r="O35" s="85" t="s">
        <v>2070</v>
      </c>
      <c r="P35" s="85" t="s">
        <v>32</v>
      </c>
      <c r="Q35" s="85" t="s">
        <v>30</v>
      </c>
      <c r="R35" s="84" t="str">
        <f t="shared" si="4"/>
        <v/>
      </c>
      <c r="S35" s="84" t="str">
        <f t="shared" si="1"/>
        <v/>
      </c>
      <c r="T35" s="84" t="str">
        <f t="shared" si="2"/>
        <v/>
      </c>
      <c r="U35" s="84" t="str">
        <f t="shared" si="3"/>
        <v/>
      </c>
      <c r="V35" s="84" t="str">
        <f t="shared" si="5"/>
        <v>X</v>
      </c>
      <c r="W35" s="84" t="str">
        <f t="shared" si="6"/>
        <v>X</v>
      </c>
      <c r="X35" s="84" t="str">
        <f t="shared" si="7"/>
        <v>X</v>
      </c>
      <c r="Y35" s="85" t="s">
        <v>30</v>
      </c>
      <c r="Z35" s="171"/>
      <c r="AA35" s="63"/>
    </row>
    <row r="36" spans="1:27" ht="13.9" x14ac:dyDescent="0.3">
      <c r="A36" s="87" t="s">
        <v>2023</v>
      </c>
      <c r="B36" s="81">
        <v>3</v>
      </c>
      <c r="C36" s="81">
        <v>1</v>
      </c>
      <c r="D36" s="81"/>
      <c r="E36" s="87" t="s">
        <v>189</v>
      </c>
      <c r="F36" s="63" t="s">
        <v>190</v>
      </c>
      <c r="G36" s="63" t="s">
        <v>50</v>
      </c>
      <c r="H36" s="82">
        <v>41086</v>
      </c>
      <c r="I36" s="82">
        <v>41092</v>
      </c>
      <c r="J36" s="82">
        <v>41092</v>
      </c>
      <c r="K36" s="63" t="s">
        <v>2070</v>
      </c>
      <c r="L36" s="63" t="s">
        <v>2092</v>
      </c>
      <c r="M36" s="63" t="s">
        <v>2070</v>
      </c>
      <c r="N36" s="63" t="s">
        <v>2092</v>
      </c>
      <c r="O36" s="63" t="s">
        <v>2070</v>
      </c>
      <c r="P36" s="63" t="s">
        <v>2092</v>
      </c>
      <c r="Q36" s="63" t="s">
        <v>2071</v>
      </c>
      <c r="R36" s="83" t="str">
        <f t="shared" si="4"/>
        <v>X</v>
      </c>
      <c r="S36" s="83" t="str">
        <f t="shared" si="1"/>
        <v>X</v>
      </c>
      <c r="T36" s="83" t="str">
        <f t="shared" si="2"/>
        <v>X</v>
      </c>
      <c r="U36" s="83" t="str">
        <f t="shared" si="3"/>
        <v>X</v>
      </c>
      <c r="V36" s="83" t="str">
        <f t="shared" si="5"/>
        <v/>
      </c>
      <c r="W36" s="83" t="str">
        <f t="shared" si="6"/>
        <v/>
      </c>
      <c r="X36" s="84" t="str">
        <f t="shared" si="7"/>
        <v/>
      </c>
      <c r="Z36" s="171" t="s">
        <v>2279</v>
      </c>
    </row>
    <row r="37" spans="1:27" ht="13.9" x14ac:dyDescent="0.3">
      <c r="A37" s="63" t="s">
        <v>191</v>
      </c>
      <c r="B37" s="63">
        <v>1</v>
      </c>
      <c r="C37" s="63">
        <v>1</v>
      </c>
      <c r="E37" s="63" t="s">
        <v>192</v>
      </c>
      <c r="F37" s="63" t="s">
        <v>193</v>
      </c>
      <c r="G37" s="63" t="s">
        <v>1</v>
      </c>
      <c r="H37" s="82">
        <v>41067</v>
      </c>
      <c r="I37" s="82">
        <v>41092</v>
      </c>
      <c r="J37" s="82">
        <v>41092</v>
      </c>
      <c r="K37" s="63" t="s">
        <v>2071</v>
      </c>
      <c r="M37" s="63" t="s">
        <v>2070</v>
      </c>
      <c r="N37" s="63" t="s">
        <v>2072</v>
      </c>
      <c r="O37" s="63" t="s">
        <v>2070</v>
      </c>
      <c r="P37" s="63" t="s">
        <v>2075</v>
      </c>
      <c r="Q37" s="63" t="s">
        <v>30</v>
      </c>
      <c r="R37" s="83" t="str">
        <f t="shared" si="4"/>
        <v/>
      </c>
      <c r="S37" s="83" t="str">
        <f t="shared" si="1"/>
        <v/>
      </c>
      <c r="T37" s="83" t="str">
        <f t="shared" si="2"/>
        <v/>
      </c>
      <c r="U37" s="83" t="str">
        <f t="shared" si="3"/>
        <v/>
      </c>
      <c r="V37" s="83" t="str">
        <f t="shared" si="5"/>
        <v/>
      </c>
      <c r="W37" s="83" t="str">
        <f t="shared" si="6"/>
        <v>X</v>
      </c>
      <c r="X37" s="84" t="str">
        <f t="shared" si="7"/>
        <v>X</v>
      </c>
      <c r="Y37" s="63" t="s">
        <v>30</v>
      </c>
      <c r="Z37" s="171"/>
    </row>
    <row r="38" spans="1:27" ht="13.9" x14ac:dyDescent="0.3">
      <c r="A38" s="81" t="s">
        <v>85</v>
      </c>
      <c r="B38" s="81">
        <v>3</v>
      </c>
      <c r="C38" s="81">
        <v>1</v>
      </c>
      <c r="D38" s="81"/>
      <c r="E38" s="81" t="s">
        <v>86</v>
      </c>
      <c r="F38" s="63" t="s">
        <v>87</v>
      </c>
      <c r="G38" s="63" t="s">
        <v>50</v>
      </c>
      <c r="H38" s="82">
        <v>41072</v>
      </c>
      <c r="I38" s="82">
        <v>41092</v>
      </c>
      <c r="J38" s="82">
        <v>41092</v>
      </c>
      <c r="K38" s="63" t="s">
        <v>2070</v>
      </c>
      <c r="L38" s="63" t="s">
        <v>2092</v>
      </c>
      <c r="M38" s="63" t="s">
        <v>2070</v>
      </c>
      <c r="N38" s="63" t="s">
        <v>2092</v>
      </c>
      <c r="O38" s="63" t="s">
        <v>2070</v>
      </c>
      <c r="P38" s="63" t="s">
        <v>2092</v>
      </c>
      <c r="Q38" s="63" t="s">
        <v>2071</v>
      </c>
      <c r="R38" s="83" t="str">
        <f t="shared" si="4"/>
        <v>X</v>
      </c>
      <c r="S38" s="83" t="str">
        <f t="shared" si="1"/>
        <v>X</v>
      </c>
      <c r="T38" s="83" t="str">
        <f t="shared" si="2"/>
        <v>X</v>
      </c>
      <c r="U38" s="83" t="str">
        <f t="shared" si="3"/>
        <v>X</v>
      </c>
      <c r="V38" s="83" t="str">
        <f t="shared" si="5"/>
        <v/>
      </c>
      <c r="W38" s="83" t="str">
        <f t="shared" si="6"/>
        <v/>
      </c>
      <c r="X38" s="84" t="str">
        <f t="shared" si="7"/>
        <v/>
      </c>
      <c r="Z38" s="171" t="s">
        <v>2280</v>
      </c>
    </row>
    <row r="39" spans="1:27" ht="13.9" x14ac:dyDescent="0.3">
      <c r="A39" s="87" t="s">
        <v>2021</v>
      </c>
      <c r="B39" s="81">
        <v>2</v>
      </c>
      <c r="C39" s="81">
        <v>1</v>
      </c>
      <c r="D39" s="81"/>
      <c r="E39" s="87" t="s">
        <v>88</v>
      </c>
      <c r="F39" s="63" t="s">
        <v>89</v>
      </c>
      <c r="G39" s="63" t="s">
        <v>1</v>
      </c>
      <c r="H39" s="82">
        <v>41065</v>
      </c>
      <c r="I39" s="82">
        <v>41092</v>
      </c>
      <c r="J39" s="82">
        <v>41092</v>
      </c>
      <c r="K39" s="63" t="s">
        <v>2071</v>
      </c>
      <c r="M39" s="63" t="s">
        <v>2071</v>
      </c>
      <c r="N39" s="63" t="s">
        <v>30</v>
      </c>
      <c r="O39" s="63" t="s">
        <v>2070</v>
      </c>
      <c r="P39" s="63" t="s">
        <v>2092</v>
      </c>
      <c r="Q39" s="63" t="s">
        <v>2071</v>
      </c>
      <c r="R39" s="83" t="str">
        <f t="shared" si="4"/>
        <v>X</v>
      </c>
      <c r="S39" s="83" t="str">
        <f t="shared" si="1"/>
        <v/>
      </c>
      <c r="T39" s="83" t="str">
        <f t="shared" si="2"/>
        <v/>
      </c>
      <c r="U39" s="83" t="str">
        <f t="shared" si="3"/>
        <v>X</v>
      </c>
      <c r="V39" s="83" t="str">
        <f t="shared" si="5"/>
        <v/>
      </c>
      <c r="W39" s="83" t="str">
        <f t="shared" si="6"/>
        <v/>
      </c>
      <c r="X39" s="84" t="str">
        <f t="shared" si="7"/>
        <v/>
      </c>
      <c r="Y39" s="63" t="s">
        <v>2096</v>
      </c>
      <c r="Z39" s="171" t="s">
        <v>2280</v>
      </c>
    </row>
    <row r="40" spans="1:27" ht="13.9" x14ac:dyDescent="0.3">
      <c r="A40" s="81" t="s">
        <v>90</v>
      </c>
      <c r="B40" s="81">
        <v>1</v>
      </c>
      <c r="C40" s="81">
        <v>1</v>
      </c>
      <c r="D40" s="81"/>
      <c r="E40" s="81" t="s">
        <v>91</v>
      </c>
      <c r="F40" s="63" t="s">
        <v>92</v>
      </c>
      <c r="G40" s="63" t="s">
        <v>50</v>
      </c>
      <c r="H40" s="82">
        <v>40415</v>
      </c>
      <c r="I40" s="82">
        <v>41092</v>
      </c>
      <c r="J40" s="82">
        <v>41092</v>
      </c>
      <c r="K40" s="63" t="s">
        <v>2071</v>
      </c>
      <c r="M40" s="63" t="s">
        <v>2071</v>
      </c>
      <c r="O40" s="63" t="s">
        <v>2070</v>
      </c>
      <c r="P40" s="63" t="s">
        <v>2092</v>
      </c>
      <c r="R40" s="83" t="str">
        <f t="shared" si="4"/>
        <v/>
      </c>
      <c r="S40" s="83" t="str">
        <f t="shared" si="1"/>
        <v/>
      </c>
      <c r="T40" s="83" t="str">
        <f t="shared" si="2"/>
        <v/>
      </c>
      <c r="U40" s="83" t="str">
        <f t="shared" si="3"/>
        <v>X</v>
      </c>
      <c r="V40" s="83" t="str">
        <f t="shared" si="5"/>
        <v/>
      </c>
      <c r="W40" s="83" t="str">
        <f t="shared" si="6"/>
        <v/>
      </c>
      <c r="X40" s="84" t="str">
        <f t="shared" si="7"/>
        <v/>
      </c>
      <c r="Z40" s="171" t="s">
        <v>2275</v>
      </c>
    </row>
    <row r="41" spans="1:27" ht="13.9" x14ac:dyDescent="0.3">
      <c r="A41" s="81" t="s">
        <v>93</v>
      </c>
      <c r="B41" s="81">
        <v>3</v>
      </c>
      <c r="C41" s="81">
        <v>1</v>
      </c>
      <c r="D41" s="81"/>
      <c r="E41" s="81" t="s">
        <v>94</v>
      </c>
      <c r="F41" s="63" t="s">
        <v>95</v>
      </c>
      <c r="G41" s="63" t="s">
        <v>50</v>
      </c>
      <c r="H41" s="82">
        <v>41066</v>
      </c>
      <c r="I41" s="82">
        <v>41092</v>
      </c>
      <c r="J41" s="82">
        <v>41092</v>
      </c>
      <c r="K41" s="63" t="s">
        <v>2071</v>
      </c>
      <c r="M41" s="63" t="s">
        <v>2071</v>
      </c>
      <c r="N41" s="63" t="s">
        <v>30</v>
      </c>
      <c r="O41" s="63" t="s">
        <v>2070</v>
      </c>
      <c r="P41" s="63" t="s">
        <v>2092</v>
      </c>
      <c r="Q41" s="63" t="s">
        <v>30</v>
      </c>
      <c r="R41" s="83" t="str">
        <f t="shared" si="4"/>
        <v/>
      </c>
      <c r="S41" s="83" t="str">
        <f t="shared" si="1"/>
        <v/>
      </c>
      <c r="T41" s="83" t="str">
        <f t="shared" si="2"/>
        <v/>
      </c>
      <c r="U41" s="83" t="str">
        <f t="shared" si="3"/>
        <v>X</v>
      </c>
      <c r="V41" s="83" t="str">
        <f t="shared" si="5"/>
        <v/>
      </c>
      <c r="W41" s="83" t="str">
        <f t="shared" si="6"/>
        <v/>
      </c>
      <c r="X41" s="84" t="str">
        <f t="shared" si="7"/>
        <v/>
      </c>
      <c r="Y41" s="63" t="s">
        <v>30</v>
      </c>
      <c r="Z41" s="171" t="s">
        <v>2275</v>
      </c>
    </row>
    <row r="42" spans="1:27" ht="13.9" x14ac:dyDescent="0.3">
      <c r="A42" s="81" t="s">
        <v>96</v>
      </c>
      <c r="B42" s="81">
        <v>3</v>
      </c>
      <c r="C42" s="81">
        <v>1</v>
      </c>
      <c r="D42" s="81"/>
      <c r="E42" s="81" t="s">
        <v>97</v>
      </c>
      <c r="F42" s="63" t="s">
        <v>98</v>
      </c>
      <c r="G42" s="63" t="s">
        <v>50</v>
      </c>
      <c r="H42" s="82">
        <v>40355</v>
      </c>
      <c r="I42" s="82">
        <v>41092</v>
      </c>
      <c r="J42" s="82">
        <v>41092</v>
      </c>
      <c r="K42" s="63" t="s">
        <v>2070</v>
      </c>
      <c r="L42" s="63" t="s">
        <v>2092</v>
      </c>
      <c r="M42" s="63" t="s">
        <v>2070</v>
      </c>
      <c r="N42" s="63" t="s">
        <v>2092</v>
      </c>
      <c r="O42" s="63" t="s">
        <v>2070</v>
      </c>
      <c r="P42" s="63" t="s">
        <v>2092</v>
      </c>
      <c r="Q42" s="63" t="s">
        <v>2071</v>
      </c>
      <c r="R42" s="83" t="str">
        <f t="shared" si="4"/>
        <v>X</v>
      </c>
      <c r="S42" s="83" t="str">
        <f t="shared" si="1"/>
        <v>X</v>
      </c>
      <c r="T42" s="83" t="str">
        <f t="shared" si="2"/>
        <v>X</v>
      </c>
      <c r="U42" s="83" t="str">
        <f t="shared" si="3"/>
        <v>X</v>
      </c>
      <c r="V42" s="83" t="str">
        <f t="shared" si="5"/>
        <v/>
      </c>
      <c r="W42" s="83" t="str">
        <f t="shared" si="6"/>
        <v/>
      </c>
      <c r="X42" s="84" t="str">
        <f t="shared" si="7"/>
        <v/>
      </c>
      <c r="Y42" s="63" t="s">
        <v>2095</v>
      </c>
      <c r="Z42" s="171" t="s">
        <v>2280</v>
      </c>
    </row>
    <row r="43" spans="1:27" ht="13.9" x14ac:dyDescent="0.3">
      <c r="A43" s="63" t="s">
        <v>194</v>
      </c>
      <c r="B43" s="63">
        <v>1</v>
      </c>
      <c r="C43" s="63">
        <v>1</v>
      </c>
      <c r="E43" s="63" t="s">
        <v>195</v>
      </c>
      <c r="F43" s="63" t="s">
        <v>196</v>
      </c>
      <c r="G43" s="63" t="s">
        <v>1</v>
      </c>
      <c r="H43" s="82">
        <v>39933</v>
      </c>
      <c r="I43" s="82">
        <v>41092</v>
      </c>
      <c r="J43" s="82">
        <v>41092</v>
      </c>
      <c r="K43" s="63" t="s">
        <v>2071</v>
      </c>
      <c r="L43" s="63" t="s">
        <v>30</v>
      </c>
      <c r="M43" s="63" t="s">
        <v>2070</v>
      </c>
      <c r="N43" s="63" t="s">
        <v>2076</v>
      </c>
      <c r="O43" s="63" t="s">
        <v>2070</v>
      </c>
      <c r="P43" s="63" t="s">
        <v>2075</v>
      </c>
      <c r="Q43" s="63" t="s">
        <v>30</v>
      </c>
      <c r="R43" s="83" t="str">
        <f t="shared" si="4"/>
        <v/>
      </c>
      <c r="S43" s="83" t="str">
        <f t="shared" si="1"/>
        <v/>
      </c>
      <c r="T43" s="83" t="str">
        <f t="shared" si="2"/>
        <v/>
      </c>
      <c r="U43" s="83" t="str">
        <f t="shared" si="3"/>
        <v/>
      </c>
      <c r="V43" s="83" t="str">
        <f t="shared" si="5"/>
        <v/>
      </c>
      <c r="W43" s="83" t="str">
        <f t="shared" si="6"/>
        <v>X</v>
      </c>
      <c r="X43" s="84" t="str">
        <f t="shared" si="7"/>
        <v>X</v>
      </c>
      <c r="Y43" s="63" t="s">
        <v>30</v>
      </c>
      <c r="Z43" s="171" t="s">
        <v>2275</v>
      </c>
    </row>
    <row r="44" spans="1:27" ht="13.9" x14ac:dyDescent="0.3">
      <c r="A44" s="81" t="s">
        <v>99</v>
      </c>
      <c r="B44" s="81">
        <v>1</v>
      </c>
      <c r="C44" s="81">
        <v>1</v>
      </c>
      <c r="D44" s="81"/>
      <c r="E44" s="81" t="s">
        <v>100</v>
      </c>
      <c r="F44" s="63" t="s">
        <v>101</v>
      </c>
      <c r="G44" s="63" t="s">
        <v>50</v>
      </c>
      <c r="H44" s="82">
        <v>41085</v>
      </c>
      <c r="I44" s="82">
        <v>41092</v>
      </c>
      <c r="J44" s="82">
        <v>41092</v>
      </c>
      <c r="K44" s="63" t="s">
        <v>2070</v>
      </c>
      <c r="L44" s="63" t="s">
        <v>2092</v>
      </c>
      <c r="M44" s="63" t="s">
        <v>2071</v>
      </c>
      <c r="O44" s="63" t="s">
        <v>2070</v>
      </c>
      <c r="P44" s="63" t="s">
        <v>2092</v>
      </c>
      <c r="R44" s="83" t="str">
        <f t="shared" si="4"/>
        <v/>
      </c>
      <c r="S44" s="83" t="str">
        <f t="shared" si="1"/>
        <v>X</v>
      </c>
      <c r="T44" s="83" t="str">
        <f t="shared" si="2"/>
        <v/>
      </c>
      <c r="U44" s="83" t="str">
        <f t="shared" si="3"/>
        <v>X</v>
      </c>
      <c r="V44" s="83" t="str">
        <f t="shared" si="5"/>
        <v/>
      </c>
      <c r="W44" s="83" t="str">
        <f t="shared" si="6"/>
        <v/>
      </c>
      <c r="X44" s="84" t="str">
        <f t="shared" si="7"/>
        <v/>
      </c>
      <c r="Z44" s="171" t="s">
        <v>2275</v>
      </c>
    </row>
    <row r="45" spans="1:27" ht="13.9" x14ac:dyDescent="0.3">
      <c r="A45" s="63" t="s">
        <v>197</v>
      </c>
      <c r="B45" s="63">
        <v>1</v>
      </c>
      <c r="C45" s="63">
        <v>1</v>
      </c>
      <c r="E45" s="63" t="s">
        <v>198</v>
      </c>
      <c r="F45" s="63" t="s">
        <v>199</v>
      </c>
      <c r="G45" s="63" t="s">
        <v>50</v>
      </c>
      <c r="H45" s="82">
        <v>40166</v>
      </c>
      <c r="I45" s="82">
        <v>41092</v>
      </c>
      <c r="J45" s="82">
        <v>41092</v>
      </c>
      <c r="K45" s="63" t="s">
        <v>2070</v>
      </c>
      <c r="L45" s="63" t="s">
        <v>32</v>
      </c>
      <c r="M45" s="63" t="s">
        <v>2070</v>
      </c>
      <c r="N45" s="63" t="s">
        <v>2076</v>
      </c>
      <c r="O45" s="63" t="s">
        <v>2070</v>
      </c>
      <c r="P45" s="63" t="s">
        <v>32</v>
      </c>
      <c r="Q45" s="63" t="s">
        <v>30</v>
      </c>
      <c r="R45" s="83" t="str">
        <f t="shared" si="4"/>
        <v/>
      </c>
      <c r="S45" s="83" t="str">
        <f t="shared" ref="S45:S80" si="8">IF(AND(K45="NO",OR(L45="None",L45="",L45="None")),"X","")</f>
        <v/>
      </c>
      <c r="T45" s="83" t="str">
        <f t="shared" ref="T45:T80" si="9">IF(AND(M45="NO",OR(N45="None",N45="",N45="None")),"X","")</f>
        <v/>
      </c>
      <c r="U45" s="83" t="str">
        <f t="shared" ref="U45:U80" si="10">IF(AND(O45="NO",OR(P45="None",P45="None")),"X","")</f>
        <v/>
      </c>
      <c r="V45" s="83" t="str">
        <f t="shared" si="5"/>
        <v/>
      </c>
      <c r="W45" s="83" t="str">
        <f t="shared" si="6"/>
        <v>X</v>
      </c>
      <c r="X45" s="84" t="str">
        <f t="shared" si="7"/>
        <v>X</v>
      </c>
      <c r="Y45" s="63" t="s">
        <v>30</v>
      </c>
      <c r="Z45" s="171" t="s">
        <v>2275</v>
      </c>
    </row>
    <row r="46" spans="1:27" ht="13.9" x14ac:dyDescent="0.3">
      <c r="A46" s="63" t="s">
        <v>200</v>
      </c>
      <c r="B46" s="63">
        <v>1</v>
      </c>
      <c r="C46" s="63">
        <v>1</v>
      </c>
      <c r="E46" s="63" t="s">
        <v>201</v>
      </c>
      <c r="F46" s="63" t="s">
        <v>202</v>
      </c>
      <c r="G46" s="63" t="s">
        <v>1</v>
      </c>
      <c r="H46" s="82">
        <v>41086</v>
      </c>
      <c r="I46" s="82">
        <v>41092</v>
      </c>
      <c r="J46" s="82">
        <v>41092</v>
      </c>
      <c r="K46" s="63" t="s">
        <v>2070</v>
      </c>
      <c r="L46" s="63" t="s">
        <v>2092</v>
      </c>
      <c r="M46" s="63" t="s">
        <v>2070</v>
      </c>
      <c r="N46" s="63" t="s">
        <v>2092</v>
      </c>
      <c r="O46" s="63" t="s">
        <v>2070</v>
      </c>
      <c r="P46" s="63" t="s">
        <v>2092</v>
      </c>
      <c r="R46" s="83" t="str">
        <f t="shared" si="4"/>
        <v/>
      </c>
      <c r="S46" s="83" t="str">
        <f t="shared" si="8"/>
        <v>X</v>
      </c>
      <c r="T46" s="83" t="str">
        <f t="shared" si="9"/>
        <v>X</v>
      </c>
      <c r="U46" s="83" t="str">
        <f t="shared" si="10"/>
        <v>X</v>
      </c>
      <c r="V46" s="83" t="str">
        <f t="shared" si="5"/>
        <v/>
      </c>
      <c r="W46" s="83" t="str">
        <f t="shared" si="6"/>
        <v/>
      </c>
      <c r="X46" s="84" t="str">
        <f t="shared" si="7"/>
        <v/>
      </c>
      <c r="Z46" s="171" t="s">
        <v>2275</v>
      </c>
    </row>
    <row r="47" spans="1:27" ht="13.9" x14ac:dyDescent="0.3">
      <c r="A47" s="63" t="s">
        <v>245</v>
      </c>
      <c r="B47" s="63">
        <v>0</v>
      </c>
      <c r="C47" s="63">
        <v>1</v>
      </c>
      <c r="E47" s="63" t="s">
        <v>246</v>
      </c>
      <c r="F47" s="63" t="s">
        <v>247</v>
      </c>
      <c r="G47" s="63" t="s">
        <v>50</v>
      </c>
      <c r="H47" s="82"/>
      <c r="I47" s="82">
        <v>41092</v>
      </c>
      <c r="J47" s="82">
        <v>41092</v>
      </c>
      <c r="K47" s="63" t="s">
        <v>2070</v>
      </c>
      <c r="L47" s="63" t="s">
        <v>2092</v>
      </c>
      <c r="M47" s="63" t="s">
        <v>2070</v>
      </c>
      <c r="N47" s="63" t="s">
        <v>2092</v>
      </c>
      <c r="O47" s="63" t="s">
        <v>2070</v>
      </c>
      <c r="P47" s="63" t="s">
        <v>2092</v>
      </c>
      <c r="R47" s="83" t="str">
        <f t="shared" si="4"/>
        <v/>
      </c>
      <c r="S47" s="83" t="str">
        <f t="shared" si="8"/>
        <v>X</v>
      </c>
      <c r="T47" s="83" t="str">
        <f t="shared" si="9"/>
        <v>X</v>
      </c>
      <c r="U47" s="83" t="str">
        <f t="shared" si="10"/>
        <v>X</v>
      </c>
      <c r="V47" s="83" t="str">
        <f t="shared" si="5"/>
        <v/>
      </c>
      <c r="W47" s="83" t="str">
        <f t="shared" si="6"/>
        <v/>
      </c>
      <c r="X47" s="84" t="str">
        <f t="shared" si="7"/>
        <v/>
      </c>
      <c r="Z47" s="171" t="s">
        <v>2275</v>
      </c>
    </row>
    <row r="48" spans="1:27" x14ac:dyDescent="0.2">
      <c r="A48" s="81" t="s">
        <v>102</v>
      </c>
      <c r="B48" s="81">
        <v>0</v>
      </c>
      <c r="C48" s="81">
        <v>1</v>
      </c>
      <c r="D48" s="81"/>
      <c r="E48" s="81" t="s">
        <v>103</v>
      </c>
      <c r="F48" s="63" t="s">
        <v>104</v>
      </c>
      <c r="G48" s="63" t="s">
        <v>50</v>
      </c>
      <c r="H48" s="82">
        <v>41085</v>
      </c>
      <c r="I48" s="82">
        <v>41092</v>
      </c>
      <c r="J48" s="82">
        <v>41092</v>
      </c>
      <c r="K48" s="63" t="s">
        <v>2071</v>
      </c>
      <c r="L48" s="63" t="s">
        <v>2082</v>
      </c>
      <c r="M48" s="63" t="s">
        <v>2071</v>
      </c>
      <c r="O48" s="63" t="s">
        <v>2071</v>
      </c>
      <c r="R48" s="83" t="str">
        <f t="shared" si="4"/>
        <v/>
      </c>
      <c r="S48" s="83" t="str">
        <f t="shared" si="8"/>
        <v/>
      </c>
      <c r="T48" s="83" t="str">
        <f t="shared" si="9"/>
        <v/>
      </c>
      <c r="U48" s="83" t="str">
        <f t="shared" si="10"/>
        <v/>
      </c>
      <c r="V48" s="83" t="str">
        <f t="shared" si="5"/>
        <v/>
      </c>
      <c r="W48" s="83" t="str">
        <f t="shared" si="6"/>
        <v/>
      </c>
      <c r="X48" s="84" t="str">
        <f t="shared" si="7"/>
        <v/>
      </c>
      <c r="Z48" s="171"/>
    </row>
    <row r="49" spans="1:26" ht="13.9" x14ac:dyDescent="0.3">
      <c r="A49" s="81" t="s">
        <v>105</v>
      </c>
      <c r="B49" s="81">
        <v>0</v>
      </c>
      <c r="C49" s="81">
        <v>1</v>
      </c>
      <c r="D49" s="81"/>
      <c r="E49" s="81" t="s">
        <v>106</v>
      </c>
      <c r="F49" s="63" t="s">
        <v>52</v>
      </c>
      <c r="G49" s="63" t="s">
        <v>50</v>
      </c>
      <c r="H49" s="82">
        <v>41075</v>
      </c>
      <c r="I49" s="82">
        <v>41092</v>
      </c>
      <c r="J49" s="82">
        <v>41092</v>
      </c>
      <c r="K49" s="63" t="s">
        <v>2070</v>
      </c>
      <c r="L49" s="63" t="s">
        <v>2092</v>
      </c>
      <c r="M49" s="63" t="s">
        <v>2070</v>
      </c>
      <c r="N49" s="63" t="s">
        <v>2092</v>
      </c>
      <c r="O49" s="63" t="s">
        <v>2070</v>
      </c>
      <c r="P49" s="63" t="s">
        <v>2092</v>
      </c>
      <c r="R49" s="83" t="str">
        <f t="shared" si="4"/>
        <v/>
      </c>
      <c r="S49" s="83" t="str">
        <f t="shared" si="8"/>
        <v>X</v>
      </c>
      <c r="T49" s="83" t="str">
        <f t="shared" si="9"/>
        <v>X</v>
      </c>
      <c r="U49" s="83" t="str">
        <f t="shared" si="10"/>
        <v>X</v>
      </c>
      <c r="V49" s="83" t="str">
        <f t="shared" si="5"/>
        <v/>
      </c>
      <c r="W49" s="83" t="str">
        <f t="shared" si="6"/>
        <v/>
      </c>
      <c r="X49" s="84" t="str">
        <f t="shared" si="7"/>
        <v/>
      </c>
      <c r="Y49" s="63" t="s">
        <v>30</v>
      </c>
      <c r="Z49" s="171" t="s">
        <v>2275</v>
      </c>
    </row>
    <row r="50" spans="1:26" ht="13.9" x14ac:dyDescent="0.3">
      <c r="A50" s="87" t="s">
        <v>2022</v>
      </c>
      <c r="B50" s="87">
        <v>0</v>
      </c>
      <c r="C50" s="81">
        <v>1</v>
      </c>
      <c r="D50" s="81"/>
      <c r="E50" s="87" t="s">
        <v>107</v>
      </c>
      <c r="F50" s="63" t="s">
        <v>108</v>
      </c>
      <c r="G50" s="63" t="s">
        <v>1</v>
      </c>
      <c r="H50" s="82">
        <v>41075</v>
      </c>
      <c r="I50" s="82">
        <v>41092</v>
      </c>
      <c r="J50" s="82">
        <v>41092</v>
      </c>
      <c r="K50" s="63" t="s">
        <v>2070</v>
      </c>
      <c r="L50" s="63" t="s">
        <v>2093</v>
      </c>
      <c r="M50" s="63" t="s">
        <v>2071</v>
      </c>
      <c r="O50" s="63" t="s">
        <v>2070</v>
      </c>
      <c r="P50" s="63" t="s">
        <v>2092</v>
      </c>
      <c r="R50" s="83" t="str">
        <f t="shared" si="4"/>
        <v/>
      </c>
      <c r="S50" s="83" t="str">
        <f t="shared" si="8"/>
        <v/>
      </c>
      <c r="T50" s="83" t="str">
        <f t="shared" si="9"/>
        <v/>
      </c>
      <c r="U50" s="83" t="str">
        <f t="shared" si="10"/>
        <v>X</v>
      </c>
      <c r="V50" s="83" t="str">
        <f t="shared" si="5"/>
        <v/>
      </c>
      <c r="W50" s="83" t="str">
        <f t="shared" si="6"/>
        <v/>
      </c>
      <c r="X50" s="84" t="str">
        <f t="shared" si="7"/>
        <v/>
      </c>
      <c r="Z50" s="171" t="s">
        <v>2275</v>
      </c>
    </row>
    <row r="51" spans="1:26" ht="13.9" x14ac:dyDescent="0.3">
      <c r="A51" s="63" t="s">
        <v>203</v>
      </c>
      <c r="B51" s="63">
        <v>0</v>
      </c>
      <c r="C51" s="63">
        <v>1</v>
      </c>
      <c r="E51" s="63" t="s">
        <v>204</v>
      </c>
      <c r="F51" s="63" t="s">
        <v>205</v>
      </c>
      <c r="G51" s="63" t="s">
        <v>1</v>
      </c>
      <c r="H51" s="82">
        <v>41074</v>
      </c>
      <c r="I51" s="82">
        <v>41092</v>
      </c>
      <c r="J51" s="82">
        <v>41092</v>
      </c>
      <c r="K51" s="63" t="s">
        <v>2070</v>
      </c>
      <c r="L51" s="63" t="s">
        <v>2079</v>
      </c>
      <c r="M51" s="63" t="s">
        <v>2070</v>
      </c>
      <c r="N51" s="63" t="s">
        <v>2080</v>
      </c>
      <c r="O51" s="63" t="s">
        <v>2071</v>
      </c>
      <c r="P51" s="63" t="s">
        <v>30</v>
      </c>
      <c r="R51" s="83" t="str">
        <f t="shared" si="4"/>
        <v/>
      </c>
      <c r="S51" s="83" t="str">
        <f t="shared" si="8"/>
        <v/>
      </c>
      <c r="T51" s="83" t="str">
        <f t="shared" si="9"/>
        <v/>
      </c>
      <c r="U51" s="83" t="str">
        <f t="shared" si="10"/>
        <v/>
      </c>
      <c r="V51" s="83" t="str">
        <f t="shared" si="5"/>
        <v/>
      </c>
      <c r="W51" s="83" t="str">
        <f t="shared" si="6"/>
        <v/>
      </c>
      <c r="X51" s="84" t="str">
        <f t="shared" si="7"/>
        <v/>
      </c>
      <c r="Y51" s="63" t="s">
        <v>30</v>
      </c>
      <c r="Z51" s="171"/>
    </row>
    <row r="52" spans="1:26" ht="13.9" x14ac:dyDescent="0.3">
      <c r="A52" s="63" t="s">
        <v>248</v>
      </c>
      <c r="B52" s="63">
        <v>0</v>
      </c>
      <c r="C52" s="63">
        <v>1</v>
      </c>
      <c r="E52" s="63" t="s">
        <v>249</v>
      </c>
      <c r="F52" s="63" t="s">
        <v>250</v>
      </c>
      <c r="G52" s="63" t="s">
        <v>1</v>
      </c>
      <c r="H52" s="82"/>
      <c r="I52" s="82">
        <v>41092</v>
      </c>
      <c r="J52" s="82">
        <v>41092</v>
      </c>
      <c r="K52" s="63" t="s">
        <v>2070</v>
      </c>
      <c r="L52" s="63" t="s">
        <v>2092</v>
      </c>
      <c r="M52" s="63" t="s">
        <v>2070</v>
      </c>
      <c r="N52" s="63" t="s">
        <v>2092</v>
      </c>
      <c r="O52" s="63" t="s">
        <v>2070</v>
      </c>
      <c r="P52" s="63" t="s">
        <v>2092</v>
      </c>
      <c r="R52" s="83" t="str">
        <f t="shared" si="4"/>
        <v/>
      </c>
      <c r="S52" s="83" t="str">
        <f t="shared" si="8"/>
        <v>X</v>
      </c>
      <c r="T52" s="83" t="str">
        <f t="shared" si="9"/>
        <v>X</v>
      </c>
      <c r="U52" s="83" t="str">
        <f t="shared" si="10"/>
        <v>X</v>
      </c>
      <c r="V52" s="83" t="str">
        <f t="shared" si="5"/>
        <v/>
      </c>
      <c r="W52" s="83" t="str">
        <f t="shared" si="6"/>
        <v/>
      </c>
      <c r="X52" s="84" t="str">
        <f t="shared" si="7"/>
        <v/>
      </c>
      <c r="Z52" s="171" t="s">
        <v>2275</v>
      </c>
    </row>
    <row r="53" spans="1:26" x14ac:dyDescent="0.2">
      <c r="A53" s="81" t="s">
        <v>109</v>
      </c>
      <c r="B53" s="81">
        <v>0</v>
      </c>
      <c r="C53" s="81">
        <v>1</v>
      </c>
      <c r="D53" s="81"/>
      <c r="E53" s="81" t="s">
        <v>110</v>
      </c>
      <c r="F53" s="63" t="s">
        <v>48</v>
      </c>
      <c r="G53" s="63" t="s">
        <v>1</v>
      </c>
      <c r="H53" s="82">
        <v>41075</v>
      </c>
      <c r="I53" s="82">
        <v>41092</v>
      </c>
      <c r="J53" s="82">
        <v>41092</v>
      </c>
      <c r="K53" s="63" t="s">
        <v>2070</v>
      </c>
      <c r="L53" s="63" t="s">
        <v>2094</v>
      </c>
      <c r="M53" s="63" t="s">
        <v>2070</v>
      </c>
      <c r="N53" s="63" t="s">
        <v>2072</v>
      </c>
      <c r="O53" s="63" t="s">
        <v>2070</v>
      </c>
      <c r="P53" s="63" t="s">
        <v>2092</v>
      </c>
      <c r="R53" s="83" t="str">
        <f t="shared" si="4"/>
        <v/>
      </c>
      <c r="S53" s="83" t="str">
        <f t="shared" si="8"/>
        <v/>
      </c>
      <c r="T53" s="83" t="str">
        <f t="shared" si="9"/>
        <v/>
      </c>
      <c r="U53" s="83" t="str">
        <f t="shared" si="10"/>
        <v>X</v>
      </c>
      <c r="V53" s="83" t="str">
        <f t="shared" si="5"/>
        <v/>
      </c>
      <c r="W53" s="83" t="str">
        <f t="shared" si="6"/>
        <v>X</v>
      </c>
      <c r="X53" s="84" t="str">
        <f t="shared" si="7"/>
        <v/>
      </c>
      <c r="Y53" s="63" t="s">
        <v>30</v>
      </c>
      <c r="Z53" s="171" t="s">
        <v>2275</v>
      </c>
    </row>
    <row r="54" spans="1:26" x14ac:dyDescent="0.2">
      <c r="A54" s="63" t="s">
        <v>206</v>
      </c>
      <c r="B54" s="63">
        <v>0</v>
      </c>
      <c r="C54" s="63">
        <v>1</v>
      </c>
      <c r="E54" s="63" t="s">
        <v>207</v>
      </c>
      <c r="F54" s="63" t="s">
        <v>208</v>
      </c>
      <c r="G54" s="63" t="s">
        <v>1</v>
      </c>
      <c r="H54" s="82">
        <v>41086</v>
      </c>
      <c r="I54" s="82">
        <v>41092</v>
      </c>
      <c r="J54" s="82">
        <v>41092</v>
      </c>
      <c r="K54" s="63" t="s">
        <v>2070</v>
      </c>
      <c r="L54" s="63" t="s">
        <v>2076</v>
      </c>
      <c r="M54" s="63" t="s">
        <v>2070</v>
      </c>
      <c r="N54" s="63" t="s">
        <v>2076</v>
      </c>
      <c r="O54" s="63" t="s">
        <v>2070</v>
      </c>
      <c r="P54" s="63" t="s">
        <v>2075</v>
      </c>
      <c r="Q54" s="63" t="s">
        <v>30</v>
      </c>
      <c r="R54" s="83" t="str">
        <f t="shared" si="4"/>
        <v/>
      </c>
      <c r="S54" s="83" t="str">
        <f t="shared" si="8"/>
        <v/>
      </c>
      <c r="T54" s="83" t="str">
        <f t="shared" si="9"/>
        <v/>
      </c>
      <c r="U54" s="83" t="str">
        <f t="shared" si="10"/>
        <v/>
      </c>
      <c r="V54" s="83" t="str">
        <f t="shared" si="5"/>
        <v>X</v>
      </c>
      <c r="W54" s="83" t="str">
        <f t="shared" si="6"/>
        <v>X</v>
      </c>
      <c r="X54" s="84" t="str">
        <f t="shared" si="7"/>
        <v>X</v>
      </c>
      <c r="Y54" s="63" t="s">
        <v>30</v>
      </c>
      <c r="Z54" s="171" t="s">
        <v>2275</v>
      </c>
    </row>
    <row r="55" spans="1:26" x14ac:dyDescent="0.2">
      <c r="A55" s="63" t="s">
        <v>209</v>
      </c>
      <c r="B55" s="63">
        <v>0</v>
      </c>
      <c r="C55" s="63">
        <v>1</v>
      </c>
      <c r="E55" s="63" t="s">
        <v>210</v>
      </c>
      <c r="F55" s="63" t="s">
        <v>211</v>
      </c>
      <c r="G55" s="63" t="s">
        <v>50</v>
      </c>
      <c r="H55" s="82">
        <v>41075</v>
      </c>
      <c r="I55" s="82">
        <v>41092</v>
      </c>
      <c r="J55" s="82">
        <v>41092</v>
      </c>
      <c r="K55" s="63" t="s">
        <v>2071</v>
      </c>
      <c r="L55" s="63" t="s">
        <v>30</v>
      </c>
      <c r="M55" s="63" t="s">
        <v>2070</v>
      </c>
      <c r="N55" s="63" t="s">
        <v>2080</v>
      </c>
      <c r="O55" s="63" t="s">
        <v>2071</v>
      </c>
      <c r="P55" s="63" t="s">
        <v>30</v>
      </c>
      <c r="Q55" s="63" t="s">
        <v>30</v>
      </c>
      <c r="R55" s="83" t="str">
        <f t="shared" si="4"/>
        <v/>
      </c>
      <c r="S55" s="83" t="str">
        <f t="shared" si="8"/>
        <v/>
      </c>
      <c r="T55" s="83" t="str">
        <f t="shared" si="9"/>
        <v/>
      </c>
      <c r="U55" s="83" t="str">
        <f t="shared" si="10"/>
        <v/>
      </c>
      <c r="V55" s="83" t="str">
        <f t="shared" si="5"/>
        <v/>
      </c>
      <c r="W55" s="83" t="str">
        <f t="shared" si="6"/>
        <v/>
      </c>
      <c r="X55" s="84" t="str">
        <f t="shared" si="7"/>
        <v/>
      </c>
      <c r="Y55" s="63" t="s">
        <v>30</v>
      </c>
      <c r="Z55" s="171"/>
    </row>
    <row r="56" spans="1:26" x14ac:dyDescent="0.2">
      <c r="A56" s="63" t="s">
        <v>212</v>
      </c>
      <c r="B56" s="63">
        <v>0</v>
      </c>
      <c r="C56" s="63">
        <v>1</v>
      </c>
      <c r="E56" s="63" t="s">
        <v>213</v>
      </c>
      <c r="F56" s="63" t="s">
        <v>214</v>
      </c>
      <c r="G56" s="63" t="s">
        <v>63</v>
      </c>
      <c r="H56" s="82">
        <v>41074</v>
      </c>
      <c r="I56" s="82">
        <v>41092</v>
      </c>
      <c r="J56" s="82">
        <v>41092</v>
      </c>
      <c r="K56" s="63" t="s">
        <v>2071</v>
      </c>
      <c r="L56" s="63" t="s">
        <v>30</v>
      </c>
      <c r="M56" s="63" t="s">
        <v>2070</v>
      </c>
      <c r="N56" s="63" t="s">
        <v>2080</v>
      </c>
      <c r="O56" s="63" t="s">
        <v>2071</v>
      </c>
      <c r="P56" s="63" t="s">
        <v>30</v>
      </c>
      <c r="Q56" s="63" t="s">
        <v>30</v>
      </c>
      <c r="R56" s="83" t="str">
        <f t="shared" si="4"/>
        <v/>
      </c>
      <c r="S56" s="83" t="str">
        <f t="shared" si="8"/>
        <v/>
      </c>
      <c r="T56" s="83" t="str">
        <f t="shared" si="9"/>
        <v/>
      </c>
      <c r="U56" s="83" t="str">
        <f t="shared" si="10"/>
        <v/>
      </c>
      <c r="V56" s="83" t="str">
        <f t="shared" si="5"/>
        <v/>
      </c>
      <c r="W56" s="83" t="str">
        <f t="shared" si="6"/>
        <v/>
      </c>
      <c r="X56" s="84" t="str">
        <f t="shared" si="7"/>
        <v/>
      </c>
      <c r="Y56" s="63" t="s">
        <v>30</v>
      </c>
      <c r="Z56" s="171"/>
    </row>
    <row r="57" spans="1:26" x14ac:dyDescent="0.2">
      <c r="A57" s="63" t="s">
        <v>215</v>
      </c>
      <c r="B57" s="63">
        <v>0</v>
      </c>
      <c r="C57" s="63">
        <v>1</v>
      </c>
      <c r="E57" s="63" t="s">
        <v>216</v>
      </c>
      <c r="F57" s="63" t="s">
        <v>64</v>
      </c>
      <c r="G57" s="63" t="s">
        <v>0</v>
      </c>
      <c r="H57" s="82">
        <v>41075</v>
      </c>
      <c r="I57" s="82">
        <v>41092</v>
      </c>
      <c r="J57" s="82">
        <v>41092</v>
      </c>
      <c r="K57" s="63" t="s">
        <v>2071</v>
      </c>
      <c r="M57" s="63" t="s">
        <v>2070</v>
      </c>
      <c r="N57" s="63" t="s">
        <v>2076</v>
      </c>
      <c r="O57" s="63" t="s">
        <v>2070</v>
      </c>
      <c r="P57" s="63" t="s">
        <v>2092</v>
      </c>
      <c r="Q57" s="63" t="s">
        <v>30</v>
      </c>
      <c r="R57" s="83" t="str">
        <f t="shared" si="4"/>
        <v/>
      </c>
      <c r="S57" s="83" t="str">
        <f t="shared" si="8"/>
        <v/>
      </c>
      <c r="T57" s="83" t="str">
        <f t="shared" si="9"/>
        <v/>
      </c>
      <c r="U57" s="83" t="str">
        <f t="shared" si="10"/>
        <v>X</v>
      </c>
      <c r="V57" s="83" t="str">
        <f t="shared" si="5"/>
        <v/>
      </c>
      <c r="W57" s="83" t="str">
        <f t="shared" si="6"/>
        <v>X</v>
      </c>
      <c r="X57" s="84" t="str">
        <f t="shared" si="7"/>
        <v/>
      </c>
      <c r="Y57" s="63" t="s">
        <v>30</v>
      </c>
      <c r="Z57" s="171" t="s">
        <v>2275</v>
      </c>
    </row>
    <row r="58" spans="1:26" x14ac:dyDescent="0.2">
      <c r="A58" s="81" t="s">
        <v>111</v>
      </c>
      <c r="B58" s="81">
        <v>0</v>
      </c>
      <c r="C58" s="81">
        <v>1</v>
      </c>
      <c r="D58" s="81"/>
      <c r="E58" s="81" t="s">
        <v>112</v>
      </c>
      <c r="F58" s="63" t="s">
        <v>49</v>
      </c>
      <c r="G58" s="63" t="s">
        <v>50</v>
      </c>
      <c r="H58" s="82">
        <v>41075</v>
      </c>
      <c r="I58" s="82">
        <v>41092</v>
      </c>
      <c r="J58" s="82">
        <v>41092</v>
      </c>
      <c r="K58" s="63" t="s">
        <v>2070</v>
      </c>
      <c r="L58" s="63" t="s">
        <v>2092</v>
      </c>
      <c r="M58" s="63" t="s">
        <v>2070</v>
      </c>
      <c r="N58" s="63" t="s">
        <v>2072</v>
      </c>
      <c r="O58" s="63" t="s">
        <v>2070</v>
      </c>
      <c r="P58" s="63" t="s">
        <v>2092</v>
      </c>
      <c r="Q58" s="63" t="s">
        <v>30</v>
      </c>
      <c r="R58" s="83" t="str">
        <f t="shared" si="4"/>
        <v/>
      </c>
      <c r="S58" s="83" t="str">
        <f t="shared" si="8"/>
        <v>X</v>
      </c>
      <c r="T58" s="83" t="str">
        <f t="shared" si="9"/>
        <v/>
      </c>
      <c r="U58" s="83" t="str">
        <f t="shared" si="10"/>
        <v>X</v>
      </c>
      <c r="V58" s="83" t="str">
        <f t="shared" si="5"/>
        <v/>
      </c>
      <c r="W58" s="83" t="str">
        <f t="shared" si="6"/>
        <v>X</v>
      </c>
      <c r="X58" s="84" t="str">
        <f t="shared" si="7"/>
        <v/>
      </c>
      <c r="Y58" s="63" t="s">
        <v>30</v>
      </c>
      <c r="Z58" s="171" t="s">
        <v>2275</v>
      </c>
    </row>
    <row r="59" spans="1:26" x14ac:dyDescent="0.2">
      <c r="A59" s="81" t="s">
        <v>113</v>
      </c>
      <c r="B59" s="81">
        <v>0</v>
      </c>
      <c r="C59" s="81">
        <v>1</v>
      </c>
      <c r="D59" s="81"/>
      <c r="E59" s="81" t="s">
        <v>114</v>
      </c>
      <c r="F59" s="63" t="s">
        <v>115</v>
      </c>
      <c r="G59" s="63" t="s">
        <v>1</v>
      </c>
      <c r="H59" s="82">
        <v>41075</v>
      </c>
      <c r="I59" s="82">
        <v>41092</v>
      </c>
      <c r="J59" s="82">
        <v>41092</v>
      </c>
      <c r="K59" s="63" t="s">
        <v>2070</v>
      </c>
      <c r="L59" s="63" t="s">
        <v>2076</v>
      </c>
      <c r="M59" s="63" t="s">
        <v>2070</v>
      </c>
      <c r="N59" s="63" t="s">
        <v>2076</v>
      </c>
      <c r="O59" s="63" t="s">
        <v>2071</v>
      </c>
      <c r="P59" s="63" t="s">
        <v>30</v>
      </c>
      <c r="Q59" s="63" t="s">
        <v>30</v>
      </c>
      <c r="R59" s="83" t="str">
        <f t="shared" si="4"/>
        <v/>
      </c>
      <c r="S59" s="83" t="str">
        <f t="shared" si="8"/>
        <v/>
      </c>
      <c r="T59" s="83" t="str">
        <f t="shared" si="9"/>
        <v/>
      </c>
      <c r="U59" s="83" t="str">
        <f t="shared" si="10"/>
        <v/>
      </c>
      <c r="V59" s="83" t="str">
        <f t="shared" si="5"/>
        <v>X</v>
      </c>
      <c r="W59" s="83" t="str">
        <f t="shared" si="6"/>
        <v>X</v>
      </c>
      <c r="X59" s="84" t="str">
        <f t="shared" si="7"/>
        <v/>
      </c>
      <c r="Y59" s="63" t="s">
        <v>30</v>
      </c>
      <c r="Z59" s="171" t="s">
        <v>2275</v>
      </c>
    </row>
    <row r="60" spans="1:26" x14ac:dyDescent="0.2">
      <c r="A60" s="81" t="s">
        <v>116</v>
      </c>
      <c r="B60" s="81">
        <v>0</v>
      </c>
      <c r="C60" s="81">
        <v>1</v>
      </c>
      <c r="D60" s="81"/>
      <c r="E60" s="81" t="s">
        <v>117</v>
      </c>
      <c r="F60" s="63" t="s">
        <v>53</v>
      </c>
      <c r="G60" s="63" t="s">
        <v>50</v>
      </c>
      <c r="H60" s="82">
        <v>41075</v>
      </c>
      <c r="I60" s="82">
        <v>41092</v>
      </c>
      <c r="J60" s="82">
        <v>41092</v>
      </c>
      <c r="K60" s="63" t="s">
        <v>2070</v>
      </c>
      <c r="L60" s="63" t="s">
        <v>2092</v>
      </c>
      <c r="M60" s="63" t="s">
        <v>2070</v>
      </c>
      <c r="N60" s="63" t="s">
        <v>2092</v>
      </c>
      <c r="O60" s="63" t="s">
        <v>2070</v>
      </c>
      <c r="P60" s="63" t="s">
        <v>2092</v>
      </c>
      <c r="Q60" s="63" t="s">
        <v>2071</v>
      </c>
      <c r="R60" s="83" t="str">
        <f t="shared" si="4"/>
        <v>X</v>
      </c>
      <c r="S60" s="83" t="str">
        <f t="shared" si="8"/>
        <v>X</v>
      </c>
      <c r="T60" s="83" t="str">
        <f t="shared" si="9"/>
        <v>X</v>
      </c>
      <c r="U60" s="83" t="str">
        <f t="shared" si="10"/>
        <v>X</v>
      </c>
      <c r="V60" s="83" t="str">
        <f t="shared" si="5"/>
        <v/>
      </c>
      <c r="W60" s="83" t="str">
        <f t="shared" si="6"/>
        <v/>
      </c>
      <c r="X60" s="84" t="str">
        <f t="shared" si="7"/>
        <v/>
      </c>
      <c r="Y60" s="63" t="s">
        <v>2073</v>
      </c>
      <c r="Z60" s="171" t="s">
        <v>2281</v>
      </c>
    </row>
    <row r="61" spans="1:26" x14ac:dyDescent="0.2">
      <c r="A61" s="81" t="s">
        <v>118</v>
      </c>
      <c r="B61" s="81">
        <v>0</v>
      </c>
      <c r="C61" s="81">
        <v>1</v>
      </c>
      <c r="D61" s="81"/>
      <c r="E61" s="81" t="s">
        <v>119</v>
      </c>
      <c r="F61" s="63" t="s">
        <v>54</v>
      </c>
      <c r="G61" s="63" t="s">
        <v>1</v>
      </c>
      <c r="H61" s="82">
        <v>41075</v>
      </c>
      <c r="I61" s="82">
        <v>41092</v>
      </c>
      <c r="J61" s="82">
        <v>41092</v>
      </c>
      <c r="K61" s="63" t="s">
        <v>2070</v>
      </c>
      <c r="L61" s="63" t="s">
        <v>2092</v>
      </c>
      <c r="M61" s="63" t="s">
        <v>2071</v>
      </c>
      <c r="O61" s="63" t="s">
        <v>2070</v>
      </c>
      <c r="P61" s="63" t="s">
        <v>2092</v>
      </c>
      <c r="Q61" s="63" t="s">
        <v>30</v>
      </c>
      <c r="R61" s="83" t="str">
        <f t="shared" si="4"/>
        <v/>
      </c>
      <c r="S61" s="83" t="str">
        <f t="shared" si="8"/>
        <v>X</v>
      </c>
      <c r="T61" s="83" t="str">
        <f t="shared" si="9"/>
        <v/>
      </c>
      <c r="U61" s="83" t="str">
        <f t="shared" si="10"/>
        <v>X</v>
      </c>
      <c r="V61" s="83" t="str">
        <f t="shared" si="5"/>
        <v/>
      </c>
      <c r="W61" s="83" t="str">
        <f t="shared" si="6"/>
        <v/>
      </c>
      <c r="X61" s="84" t="str">
        <f t="shared" si="7"/>
        <v/>
      </c>
      <c r="Y61" s="63" t="s">
        <v>30</v>
      </c>
      <c r="Z61" s="171" t="s">
        <v>2275</v>
      </c>
    </row>
    <row r="62" spans="1:26" x14ac:dyDescent="0.2">
      <c r="A62" s="81" t="s">
        <v>120</v>
      </c>
      <c r="B62" s="81">
        <v>0</v>
      </c>
      <c r="C62" s="81">
        <v>1</v>
      </c>
      <c r="D62" s="81"/>
      <c r="E62" s="81" t="s">
        <v>121</v>
      </c>
      <c r="F62" s="63" t="s">
        <v>55</v>
      </c>
      <c r="G62" s="63" t="s">
        <v>1</v>
      </c>
      <c r="H62" s="82">
        <v>41075</v>
      </c>
      <c r="I62" s="82">
        <v>41092</v>
      </c>
      <c r="J62" s="82">
        <v>41092</v>
      </c>
      <c r="K62" s="63" t="s">
        <v>2070</v>
      </c>
      <c r="L62" s="63" t="s">
        <v>2092</v>
      </c>
      <c r="M62" s="63" t="s">
        <v>2071</v>
      </c>
      <c r="O62" s="63" t="s">
        <v>2070</v>
      </c>
      <c r="P62" s="63" t="s">
        <v>2092</v>
      </c>
      <c r="Q62" s="63" t="s">
        <v>30</v>
      </c>
      <c r="R62" s="83" t="str">
        <f t="shared" si="4"/>
        <v/>
      </c>
      <c r="S62" s="83" t="str">
        <f t="shared" si="8"/>
        <v>X</v>
      </c>
      <c r="T62" s="83" t="str">
        <f t="shared" si="9"/>
        <v/>
      </c>
      <c r="U62" s="83" t="str">
        <f t="shared" si="10"/>
        <v>X</v>
      </c>
      <c r="V62" s="83" t="str">
        <f t="shared" si="5"/>
        <v/>
      </c>
      <c r="W62" s="83" t="str">
        <f t="shared" si="6"/>
        <v/>
      </c>
      <c r="X62" s="84" t="str">
        <f t="shared" si="7"/>
        <v/>
      </c>
      <c r="Y62" s="63" t="s">
        <v>30</v>
      </c>
      <c r="Z62" s="171" t="s">
        <v>2275</v>
      </c>
    </row>
    <row r="63" spans="1:26" x14ac:dyDescent="0.2">
      <c r="A63" s="81" t="s">
        <v>122</v>
      </c>
      <c r="B63" s="81">
        <v>0</v>
      </c>
      <c r="C63" s="81">
        <v>1</v>
      </c>
      <c r="D63" s="81"/>
      <c r="E63" s="81" t="s">
        <v>123</v>
      </c>
      <c r="F63" s="63" t="s">
        <v>124</v>
      </c>
      <c r="G63" s="63" t="s">
        <v>0</v>
      </c>
      <c r="H63" s="82">
        <v>41075</v>
      </c>
      <c r="I63" s="82">
        <v>41092</v>
      </c>
      <c r="J63" s="82">
        <v>41092</v>
      </c>
      <c r="K63" s="63" t="s">
        <v>2070</v>
      </c>
      <c r="L63" s="63" t="s">
        <v>2092</v>
      </c>
      <c r="M63" s="63" t="s">
        <v>2070</v>
      </c>
      <c r="N63" s="63" t="s">
        <v>2092</v>
      </c>
      <c r="O63" s="63" t="s">
        <v>2070</v>
      </c>
      <c r="P63" s="63" t="s">
        <v>2092</v>
      </c>
      <c r="R63" s="83" t="str">
        <f t="shared" si="4"/>
        <v/>
      </c>
      <c r="S63" s="83" t="str">
        <f t="shared" si="8"/>
        <v>X</v>
      </c>
      <c r="T63" s="83" t="str">
        <f t="shared" si="9"/>
        <v>X</v>
      </c>
      <c r="U63" s="83" t="str">
        <f t="shared" si="10"/>
        <v>X</v>
      </c>
      <c r="V63" s="83" t="str">
        <f t="shared" si="5"/>
        <v/>
      </c>
      <c r="W63" s="83" t="str">
        <f t="shared" si="6"/>
        <v/>
      </c>
      <c r="X63" s="84" t="str">
        <f t="shared" si="7"/>
        <v/>
      </c>
      <c r="Z63" s="171" t="s">
        <v>2275</v>
      </c>
    </row>
    <row r="64" spans="1:26" x14ac:dyDescent="0.2">
      <c r="A64" s="63" t="s">
        <v>217</v>
      </c>
      <c r="B64" s="63">
        <v>0</v>
      </c>
      <c r="C64" s="63">
        <v>1</v>
      </c>
      <c r="E64" s="63" t="s">
        <v>218</v>
      </c>
      <c r="F64" s="63" t="s">
        <v>61</v>
      </c>
      <c r="G64" s="63" t="s">
        <v>0</v>
      </c>
      <c r="H64" s="82">
        <v>41075</v>
      </c>
      <c r="I64" s="82">
        <v>41092</v>
      </c>
      <c r="J64" s="82">
        <v>41092</v>
      </c>
      <c r="K64" s="63" t="s">
        <v>2071</v>
      </c>
      <c r="M64" s="63" t="s">
        <v>2070</v>
      </c>
      <c r="N64" s="63" t="s">
        <v>2078</v>
      </c>
      <c r="O64" s="63" t="s">
        <v>2070</v>
      </c>
      <c r="P64" s="63" t="s">
        <v>2092</v>
      </c>
      <c r="Q64" s="63" t="s">
        <v>30</v>
      </c>
      <c r="R64" s="83" t="str">
        <f t="shared" si="4"/>
        <v/>
      </c>
      <c r="S64" s="83" t="str">
        <f t="shared" si="8"/>
        <v/>
      </c>
      <c r="T64" s="83" t="str">
        <f t="shared" si="9"/>
        <v/>
      </c>
      <c r="U64" s="83" t="str">
        <f t="shared" si="10"/>
        <v>X</v>
      </c>
      <c r="V64" s="83" t="str">
        <f t="shared" si="5"/>
        <v/>
      </c>
      <c r="W64" s="83" t="str">
        <f t="shared" si="6"/>
        <v/>
      </c>
      <c r="X64" s="84" t="str">
        <f t="shared" si="7"/>
        <v/>
      </c>
      <c r="Y64" s="63" t="s">
        <v>30</v>
      </c>
      <c r="Z64" s="171" t="s">
        <v>2275</v>
      </c>
    </row>
    <row r="65" spans="1:26" x14ac:dyDescent="0.2">
      <c r="A65" s="63" t="s">
        <v>219</v>
      </c>
      <c r="B65" s="63">
        <v>3</v>
      </c>
      <c r="C65" s="63">
        <v>1</v>
      </c>
      <c r="E65" s="63" t="s">
        <v>220</v>
      </c>
      <c r="F65" s="63" t="s">
        <v>221</v>
      </c>
      <c r="G65" s="63" t="s">
        <v>0</v>
      </c>
      <c r="H65" s="82">
        <v>41066</v>
      </c>
      <c r="I65" s="82">
        <v>41092</v>
      </c>
      <c r="J65" s="82">
        <v>41092</v>
      </c>
      <c r="K65" s="63" t="s">
        <v>2071</v>
      </c>
      <c r="M65" s="63" t="s">
        <v>2071</v>
      </c>
      <c r="N65" s="63" t="s">
        <v>30</v>
      </c>
      <c r="O65" s="63" t="s">
        <v>2071</v>
      </c>
      <c r="P65" s="63" t="s">
        <v>30</v>
      </c>
      <c r="Q65" s="63" t="s">
        <v>2071</v>
      </c>
      <c r="R65" s="83" t="str">
        <f t="shared" si="4"/>
        <v>X</v>
      </c>
      <c r="S65" s="83" t="str">
        <f t="shared" si="8"/>
        <v/>
      </c>
      <c r="T65" s="83" t="str">
        <f t="shared" si="9"/>
        <v/>
      </c>
      <c r="U65" s="83" t="str">
        <f t="shared" si="10"/>
        <v/>
      </c>
      <c r="V65" s="83" t="str">
        <f t="shared" si="5"/>
        <v/>
      </c>
      <c r="W65" s="83" t="str">
        <f t="shared" si="6"/>
        <v/>
      </c>
      <c r="X65" s="84" t="str">
        <f t="shared" si="7"/>
        <v/>
      </c>
      <c r="Z65" s="171" t="s">
        <v>2267</v>
      </c>
    </row>
    <row r="66" spans="1:26" x14ac:dyDescent="0.2">
      <c r="A66" s="81" t="s">
        <v>125</v>
      </c>
      <c r="B66" s="81">
        <v>0</v>
      </c>
      <c r="C66" s="81">
        <v>1</v>
      </c>
      <c r="D66" s="81"/>
      <c r="E66" s="81" t="s">
        <v>126</v>
      </c>
      <c r="F66" s="63" t="s">
        <v>56</v>
      </c>
      <c r="G66" s="63" t="s">
        <v>0</v>
      </c>
      <c r="H66" s="82">
        <v>41075</v>
      </c>
      <c r="I66" s="82">
        <v>41092</v>
      </c>
      <c r="J66" s="82">
        <v>41092</v>
      </c>
      <c r="K66" s="63" t="s">
        <v>2070</v>
      </c>
      <c r="L66" s="63" t="s">
        <v>2092</v>
      </c>
      <c r="M66" s="63" t="s">
        <v>2071</v>
      </c>
      <c r="O66" s="63" t="s">
        <v>2070</v>
      </c>
      <c r="P66" s="63" t="s">
        <v>2092</v>
      </c>
      <c r="Q66" s="63" t="s">
        <v>30</v>
      </c>
      <c r="R66" s="83" t="str">
        <f t="shared" si="4"/>
        <v/>
      </c>
      <c r="S66" s="83" t="str">
        <f t="shared" si="8"/>
        <v>X</v>
      </c>
      <c r="T66" s="83" t="str">
        <f t="shared" si="9"/>
        <v/>
      </c>
      <c r="U66" s="83" t="str">
        <f t="shared" si="10"/>
        <v>X</v>
      </c>
      <c r="V66" s="83" t="str">
        <f t="shared" si="5"/>
        <v/>
      </c>
      <c r="W66" s="83" t="str">
        <f t="shared" si="6"/>
        <v/>
      </c>
      <c r="X66" s="84" t="str">
        <f t="shared" si="7"/>
        <v/>
      </c>
      <c r="Y66" s="63" t="s">
        <v>30</v>
      </c>
      <c r="Z66" s="171" t="s">
        <v>2275</v>
      </c>
    </row>
    <row r="67" spans="1:26" x14ac:dyDescent="0.2">
      <c r="A67" s="81" t="s">
        <v>127</v>
      </c>
      <c r="B67" s="81">
        <v>0</v>
      </c>
      <c r="C67" s="81">
        <v>1</v>
      </c>
      <c r="D67" s="81"/>
      <c r="E67" s="81" t="s">
        <v>128</v>
      </c>
      <c r="F67" s="63" t="s">
        <v>129</v>
      </c>
      <c r="G67" s="63" t="s">
        <v>0</v>
      </c>
      <c r="H67" s="82">
        <v>41085</v>
      </c>
      <c r="I67" s="82">
        <v>41092</v>
      </c>
      <c r="J67" s="82">
        <v>41092</v>
      </c>
      <c r="K67" s="63" t="s">
        <v>2070</v>
      </c>
      <c r="L67" s="63" t="s">
        <v>2092</v>
      </c>
      <c r="M67" s="63" t="s">
        <v>2071</v>
      </c>
      <c r="N67" s="63" t="s">
        <v>30</v>
      </c>
      <c r="O67" s="63" t="s">
        <v>2070</v>
      </c>
      <c r="P67" s="63" t="s">
        <v>2092</v>
      </c>
      <c r="R67" s="83" t="str">
        <f t="shared" si="4"/>
        <v/>
      </c>
      <c r="S67" s="83" t="str">
        <f t="shared" si="8"/>
        <v>X</v>
      </c>
      <c r="T67" s="83" t="str">
        <f t="shared" si="9"/>
        <v/>
      </c>
      <c r="U67" s="83" t="str">
        <f t="shared" si="10"/>
        <v>X</v>
      </c>
      <c r="V67" s="83" t="str">
        <f t="shared" si="5"/>
        <v/>
      </c>
      <c r="W67" s="83" t="str">
        <f t="shared" si="6"/>
        <v/>
      </c>
      <c r="X67" s="84" t="str">
        <f t="shared" si="7"/>
        <v/>
      </c>
      <c r="Y67" s="63" t="s">
        <v>30</v>
      </c>
      <c r="Z67" s="171" t="s">
        <v>2275</v>
      </c>
    </row>
    <row r="68" spans="1:26" x14ac:dyDescent="0.2">
      <c r="A68" s="81" t="s">
        <v>130</v>
      </c>
      <c r="B68" s="81">
        <v>0</v>
      </c>
      <c r="C68" s="81">
        <v>1</v>
      </c>
      <c r="D68" s="81"/>
      <c r="E68" s="81" t="s">
        <v>131</v>
      </c>
      <c r="F68" s="63" t="s">
        <v>132</v>
      </c>
      <c r="G68" s="63" t="s">
        <v>0</v>
      </c>
      <c r="H68" s="82">
        <v>41086</v>
      </c>
      <c r="I68" s="82">
        <v>41092</v>
      </c>
      <c r="J68" s="82">
        <v>41092</v>
      </c>
      <c r="K68" s="63" t="s">
        <v>2070</v>
      </c>
      <c r="L68" s="63" t="s">
        <v>2092</v>
      </c>
      <c r="M68" s="63" t="s">
        <v>2070</v>
      </c>
      <c r="N68" s="63" t="s">
        <v>2092</v>
      </c>
      <c r="O68" s="63" t="s">
        <v>2070</v>
      </c>
      <c r="P68" s="63" t="s">
        <v>2092</v>
      </c>
      <c r="R68" s="83" t="str">
        <f t="shared" si="4"/>
        <v/>
      </c>
      <c r="S68" s="83" t="str">
        <f t="shared" si="8"/>
        <v>X</v>
      </c>
      <c r="T68" s="83" t="str">
        <f t="shared" si="9"/>
        <v>X</v>
      </c>
      <c r="U68" s="83" t="str">
        <f t="shared" si="10"/>
        <v>X</v>
      </c>
      <c r="V68" s="83" t="str">
        <f t="shared" si="5"/>
        <v/>
      </c>
      <c r="W68" s="83" t="str">
        <f t="shared" si="6"/>
        <v/>
      </c>
      <c r="X68" s="84" t="str">
        <f t="shared" si="7"/>
        <v/>
      </c>
      <c r="Z68" s="171" t="s">
        <v>2275</v>
      </c>
    </row>
    <row r="69" spans="1:26" x14ac:dyDescent="0.2">
      <c r="A69" s="63" t="s">
        <v>222</v>
      </c>
      <c r="B69" s="63">
        <v>3</v>
      </c>
      <c r="C69" s="63">
        <v>1</v>
      </c>
      <c r="E69" s="63" t="s">
        <v>223</v>
      </c>
      <c r="F69" s="63" t="s">
        <v>224</v>
      </c>
      <c r="G69" s="63" t="s">
        <v>50</v>
      </c>
      <c r="H69" s="82">
        <v>41074</v>
      </c>
      <c r="I69" s="82">
        <v>41092</v>
      </c>
      <c r="J69" s="82">
        <v>41092</v>
      </c>
      <c r="K69" s="63" t="s">
        <v>2070</v>
      </c>
      <c r="L69" s="63" t="s">
        <v>2074</v>
      </c>
      <c r="M69" s="63" t="s">
        <v>2070</v>
      </c>
      <c r="N69" s="63" t="s">
        <v>2072</v>
      </c>
      <c r="O69" s="63" t="s">
        <v>2070</v>
      </c>
      <c r="P69" s="63" t="s">
        <v>2075</v>
      </c>
      <c r="R69" s="83" t="str">
        <f t="shared" si="4"/>
        <v/>
      </c>
      <c r="S69" s="83" t="str">
        <f t="shared" si="8"/>
        <v/>
      </c>
      <c r="T69" s="83" t="str">
        <f t="shared" si="9"/>
        <v/>
      </c>
      <c r="U69" s="83" t="str">
        <f t="shared" si="10"/>
        <v/>
      </c>
      <c r="V69" s="83" t="str">
        <f t="shared" si="5"/>
        <v>X</v>
      </c>
      <c r="W69" s="83" t="str">
        <f t="shared" si="6"/>
        <v>X</v>
      </c>
      <c r="X69" s="84" t="str">
        <f t="shared" si="7"/>
        <v>X</v>
      </c>
      <c r="Z69" s="171" t="s">
        <v>2275</v>
      </c>
    </row>
    <row r="70" spans="1:26" x14ac:dyDescent="0.2">
      <c r="A70" s="81" t="s">
        <v>133</v>
      </c>
      <c r="B70" s="81">
        <v>0</v>
      </c>
      <c r="C70" s="81">
        <v>1</v>
      </c>
      <c r="D70" s="81"/>
      <c r="E70" s="81" t="s">
        <v>134</v>
      </c>
      <c r="F70" s="63" t="s">
        <v>135</v>
      </c>
      <c r="G70" s="63" t="s">
        <v>0</v>
      </c>
      <c r="H70" s="82">
        <v>41085</v>
      </c>
      <c r="I70" s="82">
        <v>41092</v>
      </c>
      <c r="J70" s="82">
        <v>41092</v>
      </c>
      <c r="K70" s="63" t="s">
        <v>2070</v>
      </c>
      <c r="L70" s="63" t="s">
        <v>2092</v>
      </c>
      <c r="M70" s="63" t="s">
        <v>2070</v>
      </c>
      <c r="N70" s="63" t="s">
        <v>2092</v>
      </c>
      <c r="O70" s="63" t="s">
        <v>2070</v>
      </c>
      <c r="P70" s="63" t="s">
        <v>2092</v>
      </c>
      <c r="R70" s="83" t="str">
        <f t="shared" si="4"/>
        <v/>
      </c>
      <c r="S70" s="83" t="str">
        <f t="shared" si="8"/>
        <v>X</v>
      </c>
      <c r="T70" s="83" t="str">
        <f t="shared" si="9"/>
        <v>X</v>
      </c>
      <c r="U70" s="83" t="str">
        <f t="shared" si="10"/>
        <v>X</v>
      </c>
      <c r="V70" s="83" t="str">
        <f t="shared" si="5"/>
        <v/>
      </c>
      <c r="W70" s="83" t="str">
        <f t="shared" si="6"/>
        <v/>
      </c>
      <c r="X70" s="84" t="str">
        <f t="shared" si="7"/>
        <v/>
      </c>
      <c r="Z70" s="171" t="s">
        <v>2275</v>
      </c>
    </row>
    <row r="71" spans="1:26" x14ac:dyDescent="0.2">
      <c r="A71" s="63" t="s">
        <v>225</v>
      </c>
      <c r="B71" s="63">
        <v>0</v>
      </c>
      <c r="C71" s="63">
        <v>1</v>
      </c>
      <c r="E71" s="63" t="s">
        <v>226</v>
      </c>
      <c r="F71" s="63" t="s">
        <v>227</v>
      </c>
      <c r="G71" s="63" t="s">
        <v>0</v>
      </c>
      <c r="H71" s="82">
        <v>41068</v>
      </c>
      <c r="I71" s="82">
        <v>41092</v>
      </c>
      <c r="J71" s="82">
        <v>41092</v>
      </c>
      <c r="K71" s="63" t="s">
        <v>2071</v>
      </c>
      <c r="M71" s="63" t="s">
        <v>2070</v>
      </c>
      <c r="N71" s="63" t="s">
        <v>2092</v>
      </c>
      <c r="O71" s="63" t="s">
        <v>2070</v>
      </c>
      <c r="P71" s="63" t="s">
        <v>2092</v>
      </c>
      <c r="R71" s="83" t="str">
        <f t="shared" si="4"/>
        <v/>
      </c>
      <c r="S71" s="83" t="str">
        <f t="shared" si="8"/>
        <v/>
      </c>
      <c r="T71" s="83" t="str">
        <f t="shared" si="9"/>
        <v>X</v>
      </c>
      <c r="U71" s="83" t="str">
        <f t="shared" si="10"/>
        <v>X</v>
      </c>
      <c r="V71" s="83" t="str">
        <f t="shared" si="5"/>
        <v/>
      </c>
      <c r="W71" s="83" t="str">
        <f t="shared" si="6"/>
        <v/>
      </c>
      <c r="X71" s="84" t="str">
        <f t="shared" si="7"/>
        <v/>
      </c>
      <c r="Z71" s="171" t="s">
        <v>2275</v>
      </c>
    </row>
    <row r="72" spans="1:26" x14ac:dyDescent="0.2">
      <c r="A72" s="63" t="s">
        <v>228</v>
      </c>
      <c r="B72" s="63">
        <v>3</v>
      </c>
      <c r="C72" s="63">
        <v>1</v>
      </c>
      <c r="E72" s="63" t="s">
        <v>229</v>
      </c>
      <c r="F72" s="63" t="s">
        <v>230</v>
      </c>
      <c r="G72" s="63" t="s">
        <v>0</v>
      </c>
      <c r="H72" s="82">
        <v>40490</v>
      </c>
      <c r="I72" s="82">
        <v>41092</v>
      </c>
      <c r="J72" s="82">
        <v>41092</v>
      </c>
      <c r="K72" s="63" t="s">
        <v>2070</v>
      </c>
      <c r="L72" s="63" t="s">
        <v>2092</v>
      </c>
      <c r="M72" s="63" t="s">
        <v>2070</v>
      </c>
      <c r="N72" s="63" t="s">
        <v>2092</v>
      </c>
      <c r="O72" s="63" t="s">
        <v>2070</v>
      </c>
      <c r="P72" s="63" t="s">
        <v>2092</v>
      </c>
      <c r="R72" s="83" t="str">
        <f t="shared" si="4"/>
        <v/>
      </c>
      <c r="S72" s="83" t="str">
        <f t="shared" si="8"/>
        <v>X</v>
      </c>
      <c r="T72" s="83" t="str">
        <f t="shared" si="9"/>
        <v>X</v>
      </c>
      <c r="U72" s="83" t="str">
        <f t="shared" si="10"/>
        <v>X</v>
      </c>
      <c r="V72" s="83" t="str">
        <f t="shared" si="5"/>
        <v/>
      </c>
      <c r="W72" s="83" t="str">
        <f t="shared" si="6"/>
        <v/>
      </c>
      <c r="X72" s="84" t="str">
        <f t="shared" si="7"/>
        <v/>
      </c>
      <c r="Z72" s="171" t="s">
        <v>2275</v>
      </c>
    </row>
    <row r="73" spans="1:26" x14ac:dyDescent="0.2">
      <c r="A73" s="63" t="s">
        <v>231</v>
      </c>
      <c r="B73" s="63">
        <v>0</v>
      </c>
      <c r="C73" s="63">
        <v>1</v>
      </c>
      <c r="E73" s="63" t="s">
        <v>232</v>
      </c>
      <c r="F73" s="63" t="s">
        <v>233</v>
      </c>
      <c r="G73" s="63" t="s">
        <v>0</v>
      </c>
      <c r="H73" s="82">
        <v>41075</v>
      </c>
      <c r="I73" s="82">
        <v>41092</v>
      </c>
      <c r="J73" s="82">
        <v>41092</v>
      </c>
      <c r="K73" s="63" t="s">
        <v>2070</v>
      </c>
      <c r="L73" s="63" t="s">
        <v>2081</v>
      </c>
      <c r="M73" s="63" t="s">
        <v>2071</v>
      </c>
      <c r="N73" s="63" t="s">
        <v>30</v>
      </c>
      <c r="O73" s="63" t="s">
        <v>2071</v>
      </c>
      <c r="P73" s="63" t="s">
        <v>30</v>
      </c>
      <c r="R73" s="83" t="str">
        <f t="shared" si="4"/>
        <v/>
      </c>
      <c r="S73" s="83" t="str">
        <f t="shared" si="8"/>
        <v/>
      </c>
      <c r="T73" s="83" t="str">
        <f t="shared" si="9"/>
        <v/>
      </c>
      <c r="U73" s="83" t="str">
        <f t="shared" si="10"/>
        <v/>
      </c>
      <c r="V73" s="83" t="str">
        <f t="shared" si="5"/>
        <v/>
      </c>
      <c r="W73" s="83" t="str">
        <f t="shared" si="6"/>
        <v/>
      </c>
      <c r="X73" s="84" t="str">
        <f t="shared" si="7"/>
        <v/>
      </c>
      <c r="Z73" s="171"/>
    </row>
    <row r="74" spans="1:26" x14ac:dyDescent="0.2">
      <c r="A74" s="63" t="s">
        <v>234</v>
      </c>
      <c r="B74" s="63">
        <v>0</v>
      </c>
      <c r="C74" s="63">
        <v>1</v>
      </c>
      <c r="E74" s="63" t="s">
        <v>235</v>
      </c>
      <c r="F74" s="63" t="s">
        <v>59</v>
      </c>
      <c r="G74" s="63" t="s">
        <v>0</v>
      </c>
      <c r="H74" s="82">
        <v>41075</v>
      </c>
      <c r="I74" s="82">
        <v>41092</v>
      </c>
      <c r="J74" s="82">
        <v>41092</v>
      </c>
      <c r="K74" s="63" t="s">
        <v>2071</v>
      </c>
      <c r="M74" s="63" t="s">
        <v>2070</v>
      </c>
      <c r="N74" s="63" t="s">
        <v>2092</v>
      </c>
      <c r="O74" s="63" t="s">
        <v>2070</v>
      </c>
      <c r="P74" s="63" t="s">
        <v>2092</v>
      </c>
      <c r="Q74" s="63" t="s">
        <v>30</v>
      </c>
      <c r="R74" s="83" t="str">
        <f t="shared" si="4"/>
        <v/>
      </c>
      <c r="S74" s="83" t="str">
        <f t="shared" si="8"/>
        <v/>
      </c>
      <c r="T74" s="83" t="str">
        <f t="shared" si="9"/>
        <v>X</v>
      </c>
      <c r="U74" s="83" t="str">
        <f t="shared" si="10"/>
        <v>X</v>
      </c>
      <c r="V74" s="83" t="str">
        <f t="shared" si="5"/>
        <v/>
      </c>
      <c r="W74" s="83" t="str">
        <f t="shared" si="6"/>
        <v/>
      </c>
      <c r="X74" s="84" t="str">
        <f t="shared" si="7"/>
        <v/>
      </c>
      <c r="Z74" s="171" t="s">
        <v>2275</v>
      </c>
    </row>
    <row r="75" spans="1:26" x14ac:dyDescent="0.2">
      <c r="A75" s="81" t="s">
        <v>136</v>
      </c>
      <c r="B75" s="81">
        <v>0</v>
      </c>
      <c r="C75" s="81">
        <v>1</v>
      </c>
      <c r="D75" s="81"/>
      <c r="E75" s="81" t="s">
        <v>137</v>
      </c>
      <c r="F75" s="63" t="s">
        <v>57</v>
      </c>
      <c r="G75" s="63" t="s">
        <v>0</v>
      </c>
      <c r="H75" s="82">
        <v>41087</v>
      </c>
      <c r="I75" s="82">
        <v>41092</v>
      </c>
      <c r="J75" s="82">
        <v>41092</v>
      </c>
      <c r="K75" s="63" t="s">
        <v>2071</v>
      </c>
      <c r="M75" s="63" t="s">
        <v>2070</v>
      </c>
      <c r="N75" s="63" t="s">
        <v>2072</v>
      </c>
      <c r="O75" s="63" t="s">
        <v>2070</v>
      </c>
      <c r="P75" s="63" t="s">
        <v>2092</v>
      </c>
      <c r="Q75" s="63" t="s">
        <v>30</v>
      </c>
      <c r="R75" s="83" t="str">
        <f t="shared" si="4"/>
        <v/>
      </c>
      <c r="S75" s="83" t="str">
        <f t="shared" si="8"/>
        <v/>
      </c>
      <c r="T75" s="83" t="str">
        <f t="shared" si="9"/>
        <v/>
      </c>
      <c r="U75" s="83" t="str">
        <f t="shared" si="10"/>
        <v>X</v>
      </c>
      <c r="V75" s="83" t="str">
        <f t="shared" si="5"/>
        <v/>
      </c>
      <c r="W75" s="83" t="str">
        <f t="shared" si="6"/>
        <v>X</v>
      </c>
      <c r="X75" s="84" t="str">
        <f t="shared" si="7"/>
        <v/>
      </c>
      <c r="Y75" s="63" t="s">
        <v>30</v>
      </c>
      <c r="Z75" s="171" t="s">
        <v>2275</v>
      </c>
    </row>
    <row r="76" spans="1:26" x14ac:dyDescent="0.2">
      <c r="A76" s="63" t="s">
        <v>236</v>
      </c>
      <c r="B76" s="63">
        <v>3</v>
      </c>
      <c r="C76" s="63">
        <v>1</v>
      </c>
      <c r="E76" s="63" t="s">
        <v>237</v>
      </c>
      <c r="F76" s="63" t="s">
        <v>58</v>
      </c>
      <c r="G76" s="63" t="s">
        <v>0</v>
      </c>
      <c r="H76" s="82">
        <v>41066</v>
      </c>
      <c r="I76" s="82">
        <v>41092</v>
      </c>
      <c r="J76" s="82">
        <v>41092</v>
      </c>
      <c r="K76" s="63" t="s">
        <v>2071</v>
      </c>
      <c r="M76" s="63" t="s">
        <v>2070</v>
      </c>
      <c r="N76" s="63" t="s">
        <v>2092</v>
      </c>
      <c r="O76" s="63" t="s">
        <v>2070</v>
      </c>
      <c r="P76" s="63" t="s">
        <v>2092</v>
      </c>
      <c r="Q76" s="63" t="s">
        <v>30</v>
      </c>
      <c r="R76" s="83" t="str">
        <f t="shared" si="4"/>
        <v/>
      </c>
      <c r="S76" s="83" t="str">
        <f t="shared" si="8"/>
        <v/>
      </c>
      <c r="T76" s="83" t="str">
        <f t="shared" si="9"/>
        <v>X</v>
      </c>
      <c r="U76" s="83" t="str">
        <f t="shared" si="10"/>
        <v>X</v>
      </c>
      <c r="V76" s="83" t="str">
        <f t="shared" si="5"/>
        <v/>
      </c>
      <c r="W76" s="83" t="str">
        <f t="shared" si="6"/>
        <v/>
      </c>
      <c r="X76" s="84" t="str">
        <f t="shared" si="7"/>
        <v/>
      </c>
      <c r="Y76" s="63" t="s">
        <v>30</v>
      </c>
      <c r="Z76" s="171" t="s">
        <v>2275</v>
      </c>
    </row>
    <row r="77" spans="1:26" x14ac:dyDescent="0.2">
      <c r="A77" s="63" t="s">
        <v>238</v>
      </c>
      <c r="B77" s="63">
        <v>3</v>
      </c>
      <c r="C77" s="63">
        <v>1</v>
      </c>
      <c r="E77" s="63" t="s">
        <v>239</v>
      </c>
      <c r="F77" s="63" t="s">
        <v>60</v>
      </c>
      <c r="G77" s="63" t="s">
        <v>0</v>
      </c>
      <c r="H77" s="82">
        <v>41075</v>
      </c>
      <c r="I77" s="82">
        <v>41092</v>
      </c>
      <c r="J77" s="82">
        <v>41092</v>
      </c>
      <c r="K77" s="63" t="s">
        <v>2071</v>
      </c>
      <c r="M77" s="63" t="s">
        <v>2070</v>
      </c>
      <c r="N77" s="63" t="s">
        <v>2072</v>
      </c>
      <c r="O77" s="63" t="s">
        <v>2070</v>
      </c>
      <c r="P77" s="63" t="s">
        <v>2092</v>
      </c>
      <c r="Q77" s="63" t="s">
        <v>30</v>
      </c>
      <c r="R77" s="83" t="str">
        <f t="shared" si="4"/>
        <v/>
      </c>
      <c r="S77" s="83" t="str">
        <f t="shared" si="8"/>
        <v/>
      </c>
      <c r="T77" s="83" t="str">
        <f t="shared" si="9"/>
        <v/>
      </c>
      <c r="U77" s="83" t="str">
        <f t="shared" si="10"/>
        <v>X</v>
      </c>
      <c r="V77" s="83" t="str">
        <f t="shared" si="5"/>
        <v/>
      </c>
      <c r="W77" s="83" t="str">
        <f t="shared" si="6"/>
        <v>X</v>
      </c>
      <c r="X77" s="84" t="str">
        <f t="shared" si="7"/>
        <v/>
      </c>
      <c r="Y77" s="63" t="s">
        <v>30</v>
      </c>
      <c r="Z77" s="171" t="s">
        <v>2275</v>
      </c>
    </row>
    <row r="78" spans="1:26" x14ac:dyDescent="0.2">
      <c r="A78" s="63" t="s">
        <v>240</v>
      </c>
      <c r="B78" s="63">
        <v>0</v>
      </c>
      <c r="C78" s="63">
        <v>1</v>
      </c>
      <c r="E78" s="63" t="s">
        <v>241</v>
      </c>
      <c r="F78" s="63" t="s">
        <v>242</v>
      </c>
      <c r="G78" s="63" t="s">
        <v>0</v>
      </c>
      <c r="H78" s="82">
        <v>41075</v>
      </c>
      <c r="I78" s="82">
        <v>41092</v>
      </c>
      <c r="J78" s="82">
        <v>41092</v>
      </c>
      <c r="K78" s="63" t="s">
        <v>2071</v>
      </c>
      <c r="L78" s="63" t="s">
        <v>30</v>
      </c>
      <c r="M78" s="63" t="s">
        <v>2070</v>
      </c>
      <c r="N78" s="63" t="s">
        <v>2076</v>
      </c>
      <c r="O78" s="63" t="s">
        <v>2070</v>
      </c>
      <c r="P78" s="63" t="s">
        <v>2075</v>
      </c>
      <c r="Q78" s="63" t="s">
        <v>30</v>
      </c>
      <c r="R78" s="83" t="str">
        <f t="shared" ref="R78:R80" si="11">IF(Q78="YES","X","")</f>
        <v/>
      </c>
      <c r="S78" s="83" t="str">
        <f t="shared" si="8"/>
        <v/>
      </c>
      <c r="T78" s="83" t="str">
        <f t="shared" si="9"/>
        <v/>
      </c>
      <c r="U78" s="83" t="str">
        <f t="shared" si="10"/>
        <v/>
      </c>
      <c r="V78" s="83" t="str">
        <f t="shared" ref="V78:V80" si="12">IF(OR(L78="BCR",L78="All"),"X","")</f>
        <v/>
      </c>
      <c r="W78" s="83" t="str">
        <f t="shared" ref="W78:W80" si="13">IF(N78="All","X","")</f>
        <v>X</v>
      </c>
      <c r="X78" s="84" t="str">
        <f t="shared" ref="X78:X80" si="14">IF(OR(P78="AV",P78="All",P78="N/A"),"X","")</f>
        <v>X</v>
      </c>
      <c r="Y78" s="63" t="s">
        <v>30</v>
      </c>
      <c r="Z78" s="171" t="s">
        <v>2275</v>
      </c>
    </row>
    <row r="79" spans="1:26" x14ac:dyDescent="0.2">
      <c r="A79" s="63" t="s">
        <v>243</v>
      </c>
      <c r="B79" s="63">
        <v>0</v>
      </c>
      <c r="C79" s="63">
        <v>1</v>
      </c>
      <c r="E79" s="63" t="s">
        <v>244</v>
      </c>
      <c r="F79" s="63" t="s">
        <v>73</v>
      </c>
      <c r="G79" s="63" t="s">
        <v>0</v>
      </c>
      <c r="H79" s="82">
        <v>41075</v>
      </c>
      <c r="I79" s="82">
        <v>41092</v>
      </c>
      <c r="J79" s="82">
        <v>41092</v>
      </c>
      <c r="K79" s="63" t="s">
        <v>2071</v>
      </c>
      <c r="M79" s="63" t="s">
        <v>2070</v>
      </c>
      <c r="N79" s="63" t="s">
        <v>2076</v>
      </c>
      <c r="O79" s="63" t="s">
        <v>2070</v>
      </c>
      <c r="P79" s="63" t="s">
        <v>2075</v>
      </c>
      <c r="Q79" s="63" t="s">
        <v>30</v>
      </c>
      <c r="R79" s="83" t="str">
        <f t="shared" si="11"/>
        <v/>
      </c>
      <c r="S79" s="83" t="str">
        <f t="shared" si="8"/>
        <v/>
      </c>
      <c r="T79" s="83" t="str">
        <f t="shared" si="9"/>
        <v/>
      </c>
      <c r="U79" s="83" t="str">
        <f t="shared" si="10"/>
        <v/>
      </c>
      <c r="V79" s="83" t="str">
        <f t="shared" si="12"/>
        <v/>
      </c>
      <c r="W79" s="83" t="str">
        <f t="shared" si="13"/>
        <v>X</v>
      </c>
      <c r="X79" s="84" t="str">
        <f t="shared" si="14"/>
        <v>X</v>
      </c>
      <c r="Y79" s="63" t="s">
        <v>30</v>
      </c>
      <c r="Z79" s="171" t="s">
        <v>2275</v>
      </c>
    </row>
    <row r="80" spans="1:26" x14ac:dyDescent="0.2">
      <c r="A80" s="81" t="s">
        <v>138</v>
      </c>
      <c r="B80" s="81">
        <v>2</v>
      </c>
      <c r="C80" s="81">
        <v>1</v>
      </c>
      <c r="D80" s="81"/>
      <c r="E80" s="81" t="s">
        <v>139</v>
      </c>
      <c r="F80" s="63" t="s">
        <v>140</v>
      </c>
      <c r="G80" s="63" t="s">
        <v>0</v>
      </c>
      <c r="H80" s="82">
        <v>41065</v>
      </c>
      <c r="I80" s="82">
        <v>41092</v>
      </c>
      <c r="J80" s="82">
        <v>41092</v>
      </c>
      <c r="K80" s="63" t="s">
        <v>2070</v>
      </c>
      <c r="L80" s="63" t="s">
        <v>2074</v>
      </c>
      <c r="M80" s="63" t="s">
        <v>2070</v>
      </c>
      <c r="N80" s="63" t="s">
        <v>2076</v>
      </c>
      <c r="O80" s="63" t="s">
        <v>2070</v>
      </c>
      <c r="P80" s="63" t="s">
        <v>2075</v>
      </c>
      <c r="Q80" s="63" t="s">
        <v>30</v>
      </c>
      <c r="R80" s="83" t="str">
        <f t="shared" si="11"/>
        <v/>
      </c>
      <c r="S80" s="83" t="str">
        <f t="shared" si="8"/>
        <v/>
      </c>
      <c r="T80" s="83" t="str">
        <f t="shared" si="9"/>
        <v/>
      </c>
      <c r="U80" s="83" t="str">
        <f t="shared" si="10"/>
        <v/>
      </c>
      <c r="V80" s="83" t="str">
        <f t="shared" si="12"/>
        <v>X</v>
      </c>
      <c r="W80" s="83" t="str">
        <f t="shared" si="13"/>
        <v>X</v>
      </c>
      <c r="X80" s="84" t="str">
        <f t="shared" si="14"/>
        <v>X</v>
      </c>
      <c r="Y80" s="63" t="s">
        <v>30</v>
      </c>
      <c r="Z80" s="171" t="s">
        <v>2275</v>
      </c>
    </row>
    <row r="81" spans="5:26" x14ac:dyDescent="0.2">
      <c r="H81" s="82"/>
      <c r="I81" s="82"/>
      <c r="J81" s="82"/>
      <c r="Z81" s="171"/>
    </row>
    <row r="82" spans="5:26" x14ac:dyDescent="0.2">
      <c r="E82" s="62" t="s">
        <v>561</v>
      </c>
      <c r="F82" s="88" t="s">
        <v>2024</v>
      </c>
      <c r="H82" s="82"/>
      <c r="I82" s="82"/>
      <c r="J82" s="82"/>
      <c r="Z82" s="171"/>
    </row>
    <row r="83" spans="5:26" x14ac:dyDescent="0.2">
      <c r="E83" s="62" t="s">
        <v>624</v>
      </c>
      <c r="F83" s="89" t="s">
        <v>2029</v>
      </c>
      <c r="H83" s="82"/>
      <c r="Z83" s="171"/>
    </row>
    <row r="84" spans="5:26" x14ac:dyDescent="0.2">
      <c r="E84" s="62" t="s">
        <v>748</v>
      </c>
      <c r="F84" s="88" t="s">
        <v>2030</v>
      </c>
      <c r="H84" s="82"/>
      <c r="Z84" s="171"/>
    </row>
    <row r="85" spans="5:26" x14ac:dyDescent="0.2">
      <c r="E85" s="62" t="s">
        <v>319</v>
      </c>
      <c r="F85" s="88" t="s">
        <v>2031</v>
      </c>
      <c r="H85" s="82"/>
      <c r="Z85" s="171"/>
    </row>
    <row r="86" spans="5:26" x14ac:dyDescent="0.2">
      <c r="E86" s="62" t="s">
        <v>537</v>
      </c>
      <c r="F86" s="88" t="s">
        <v>2032</v>
      </c>
      <c r="H86" s="82"/>
      <c r="Z86" s="171"/>
    </row>
    <row r="87" spans="5:26" x14ac:dyDescent="0.2">
      <c r="H87" s="82"/>
    </row>
    <row r="88" spans="5:26" x14ac:dyDescent="0.2">
      <c r="H88" s="82"/>
    </row>
  </sheetData>
  <sortState ref="A4:T71">
    <sortCondition ref="A4:A71"/>
  </sortState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CD13119"/>
  <sheetViews>
    <sheetView workbookViewId="0"/>
  </sheetViews>
  <sheetFormatPr defaultColWidth="8.85546875" defaultRowHeight="12.75" x14ac:dyDescent="0.2"/>
  <cols>
    <col min="1" max="1" width="8.85546875" style="97"/>
    <col min="2" max="2" width="40" style="97" customWidth="1"/>
    <col min="3" max="3" width="48.5703125" style="97" customWidth="1"/>
    <col min="4" max="4" width="0" style="98" hidden="1" customWidth="1"/>
    <col min="5" max="5" width="65.85546875" style="97" customWidth="1"/>
    <col min="6" max="6" width="59" style="97" bestFit="1" customWidth="1"/>
    <col min="7" max="8" width="8.85546875" style="97"/>
    <col min="9" max="9" width="20.85546875" style="97" customWidth="1"/>
    <col min="10" max="10" width="8.85546875" style="97"/>
    <col min="11" max="11" width="12.85546875" style="97" customWidth="1"/>
    <col min="12" max="12" width="10.5703125" style="97" customWidth="1"/>
    <col min="13" max="13" width="8.85546875" style="97"/>
    <col min="14" max="14" width="10.7109375" style="99" customWidth="1"/>
    <col min="15" max="15" width="17.7109375" style="97" customWidth="1"/>
    <col min="16" max="16" width="12.42578125" style="97" customWidth="1"/>
    <col min="17" max="17" width="13.7109375" style="97" customWidth="1"/>
    <col min="18" max="18" width="10.28515625" style="97" bestFit="1" customWidth="1"/>
    <col min="19" max="19" width="9" style="97" bestFit="1" customWidth="1"/>
    <col min="20" max="20" width="12.85546875" style="97" bestFit="1" customWidth="1"/>
    <col min="21" max="21" width="12.85546875" style="97" customWidth="1"/>
    <col min="22" max="23" width="8.85546875" style="97"/>
    <col min="24" max="24" width="12.140625" style="97" customWidth="1"/>
    <col min="25" max="25" width="11.28515625" style="97" customWidth="1"/>
    <col min="26" max="28" width="8.85546875" style="97"/>
    <col min="29" max="29" width="14.140625" style="97" customWidth="1"/>
    <col min="30" max="30" width="15.5703125" style="97" customWidth="1"/>
    <col min="31" max="31" width="12.140625" style="97" customWidth="1"/>
    <col min="32" max="32" width="12.42578125" style="97" customWidth="1"/>
    <col min="33" max="33" width="11.42578125" style="97" customWidth="1"/>
    <col min="34" max="34" width="11.28515625" style="97" customWidth="1"/>
    <col min="35" max="35" width="8.85546875" style="97"/>
    <col min="36" max="36" width="12.42578125" style="97" customWidth="1"/>
    <col min="37" max="38" width="8.85546875" style="97"/>
    <col min="39" max="39" width="11.85546875" style="97" customWidth="1"/>
    <col min="40" max="40" width="13.7109375" style="97" customWidth="1"/>
    <col min="41" max="41" width="11" style="97" customWidth="1"/>
    <col min="42" max="42" width="15.5703125" style="97" customWidth="1"/>
    <col min="43" max="43" width="15.28515625" style="97" customWidth="1"/>
    <col min="44" max="51" width="8.85546875" style="97"/>
    <col min="52" max="52" width="11.5703125" style="97" customWidth="1"/>
    <col min="53" max="53" width="6.85546875" style="97" customWidth="1"/>
    <col min="54" max="81" width="8.85546875" style="97"/>
    <col min="82" max="82" width="10.28515625" style="97" customWidth="1"/>
    <col min="83" max="16384" width="8.85546875" style="97"/>
  </cols>
  <sheetData>
    <row r="2" spans="1:82" ht="20.45" thickBot="1" x14ac:dyDescent="0.45">
      <c r="B2" s="94" t="s">
        <v>2227</v>
      </c>
      <c r="C2" s="100"/>
      <c r="D2" s="101">
        <v>22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CA2" s="104" t="s">
        <v>2117</v>
      </c>
      <c r="CB2" s="104"/>
      <c r="CC2" s="104"/>
      <c r="CD2" s="104"/>
    </row>
    <row r="3" spans="1:82" ht="16.149999999999999" thickTop="1" x14ac:dyDescent="0.3">
      <c r="B3" s="95" t="s">
        <v>2228</v>
      </c>
      <c r="BM3" s="105" t="s">
        <v>2118</v>
      </c>
      <c r="BN3" s="106"/>
      <c r="BO3" s="106"/>
      <c r="BP3" s="106"/>
      <c r="BQ3" s="106"/>
      <c r="BR3" s="106"/>
      <c r="BS3" s="106"/>
      <c r="BT3" s="106"/>
      <c r="BU3" s="107"/>
      <c r="BV3" s="107"/>
      <c r="BW3" s="107"/>
      <c r="BX3" s="107"/>
    </row>
    <row r="4" spans="1:82" ht="14.45" x14ac:dyDescent="0.3">
      <c r="A4" s="98"/>
      <c r="J4" s="103">
        <v>0</v>
      </c>
      <c r="N4" s="97"/>
      <c r="U4" s="108">
        <v>264213.52571613662</v>
      </c>
      <c r="Y4" s="106"/>
      <c r="Z4" s="106"/>
      <c r="AA4" s="106"/>
      <c r="AB4" s="106"/>
      <c r="AC4" s="109" t="s">
        <v>2119</v>
      </c>
      <c r="AD4" s="110"/>
      <c r="AE4" s="110"/>
      <c r="AF4" s="110"/>
      <c r="AG4" s="110"/>
      <c r="AH4" s="111"/>
      <c r="AI4" s="112"/>
      <c r="AJ4" s="113"/>
      <c r="AK4" s="114" t="s">
        <v>2120</v>
      </c>
      <c r="AL4" s="115"/>
      <c r="AM4" s="106"/>
      <c r="AN4" s="106"/>
      <c r="AO4" s="106"/>
      <c r="AP4" s="116"/>
      <c r="AQ4" s="117"/>
      <c r="AR4" s="118" t="s">
        <v>2121</v>
      </c>
      <c r="AS4" s="119"/>
      <c r="AT4" s="119"/>
      <c r="AU4" s="119"/>
      <c r="AV4" s="119"/>
      <c r="AW4" s="119"/>
      <c r="AX4" s="119"/>
      <c r="AY4" s="120"/>
      <c r="AZ4" s="121"/>
      <c r="BA4" s="122" t="s">
        <v>2122</v>
      </c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3">
        <v>2013</v>
      </c>
      <c r="BN4" s="124"/>
      <c r="BO4" s="124"/>
      <c r="BP4" s="125"/>
      <c r="BQ4" s="126">
        <v>2014</v>
      </c>
      <c r="BR4" s="127"/>
      <c r="BS4" s="127"/>
      <c r="BT4" s="128"/>
      <c r="BU4" s="129">
        <v>2015</v>
      </c>
      <c r="BV4" s="130"/>
      <c r="BW4" s="130"/>
      <c r="BX4" s="131"/>
      <c r="BZ4" s="99" t="s">
        <v>2123</v>
      </c>
      <c r="CA4" s="98">
        <v>0</v>
      </c>
      <c r="CB4" s="98">
        <v>1</v>
      </c>
      <c r="CC4" s="98">
        <v>0</v>
      </c>
      <c r="CD4" s="98">
        <v>0</v>
      </c>
    </row>
    <row r="5" spans="1:82" ht="79.900000000000006" x14ac:dyDescent="0.3">
      <c r="A5" s="101" t="s">
        <v>2050</v>
      </c>
      <c r="B5" s="132" t="s">
        <v>2124</v>
      </c>
      <c r="C5" s="132" t="s">
        <v>2125</v>
      </c>
      <c r="D5" s="133" t="s">
        <v>2126</v>
      </c>
      <c r="E5" s="134" t="s">
        <v>14</v>
      </c>
      <c r="F5" s="134" t="s">
        <v>15</v>
      </c>
      <c r="G5" s="134" t="s">
        <v>2127</v>
      </c>
      <c r="H5" s="134" t="s">
        <v>16</v>
      </c>
      <c r="I5" s="134" t="s">
        <v>17</v>
      </c>
      <c r="J5" s="135" t="s">
        <v>2128</v>
      </c>
      <c r="K5" s="136" t="s">
        <v>18</v>
      </c>
      <c r="L5" s="135" t="s">
        <v>2129</v>
      </c>
      <c r="M5" s="135" t="s">
        <v>19</v>
      </c>
      <c r="N5" s="137" t="s">
        <v>20</v>
      </c>
      <c r="O5" s="138" t="s">
        <v>2130</v>
      </c>
      <c r="P5" s="139" t="s">
        <v>2131</v>
      </c>
      <c r="Q5" s="139" t="s">
        <v>2132</v>
      </c>
      <c r="R5" s="140" t="s">
        <v>2133</v>
      </c>
      <c r="S5" s="140" t="s">
        <v>2134</v>
      </c>
      <c r="T5" s="135" t="s">
        <v>2135</v>
      </c>
      <c r="U5" s="141" t="s">
        <v>21</v>
      </c>
      <c r="V5" s="135" t="s">
        <v>2136</v>
      </c>
      <c r="W5" s="135" t="s">
        <v>2137</v>
      </c>
      <c r="X5" s="135" t="s">
        <v>2138</v>
      </c>
      <c r="Y5" s="142" t="s">
        <v>22</v>
      </c>
      <c r="Z5" s="135" t="s">
        <v>2139</v>
      </c>
      <c r="AA5" s="135" t="s">
        <v>2140</v>
      </c>
      <c r="AB5" s="135" t="s">
        <v>2141</v>
      </c>
      <c r="AC5" s="143" t="s">
        <v>2142</v>
      </c>
      <c r="AD5" s="143" t="s">
        <v>2143</v>
      </c>
      <c r="AE5" s="143" t="s">
        <v>2144</v>
      </c>
      <c r="AF5" s="143" t="s">
        <v>2145</v>
      </c>
      <c r="AG5" s="143" t="s">
        <v>2146</v>
      </c>
      <c r="AH5" s="143" t="s">
        <v>2147</v>
      </c>
      <c r="AI5" s="144" t="s">
        <v>2148</v>
      </c>
      <c r="AJ5" s="145" t="s">
        <v>2149</v>
      </c>
      <c r="AK5" s="141" t="s">
        <v>23</v>
      </c>
      <c r="AL5" s="135" t="s">
        <v>2150</v>
      </c>
      <c r="AM5" s="146" t="s">
        <v>2151</v>
      </c>
      <c r="AN5" s="146" t="s">
        <v>24</v>
      </c>
      <c r="AO5" s="147" t="s">
        <v>2152</v>
      </c>
      <c r="AP5" s="148" t="s">
        <v>25</v>
      </c>
      <c r="AQ5" s="149" t="s">
        <v>26</v>
      </c>
      <c r="AR5" s="150" t="s">
        <v>2153</v>
      </c>
      <c r="AS5" s="151" t="s">
        <v>2154</v>
      </c>
      <c r="AT5" s="151" t="s">
        <v>2155</v>
      </c>
      <c r="AU5" s="150" t="s">
        <v>2156</v>
      </c>
      <c r="AV5" s="151" t="s">
        <v>2157</v>
      </c>
      <c r="AW5" s="151" t="s">
        <v>2158</v>
      </c>
      <c r="AX5" s="150" t="s">
        <v>2159</v>
      </c>
      <c r="AY5" s="152" t="s">
        <v>2160</v>
      </c>
      <c r="AZ5" s="153" t="s">
        <v>2161</v>
      </c>
      <c r="BA5" s="106" t="s">
        <v>2162</v>
      </c>
      <c r="BB5" s="106" t="s">
        <v>2163</v>
      </c>
      <c r="BC5" s="106" t="s">
        <v>2164</v>
      </c>
      <c r="BD5" s="106" t="s">
        <v>2165</v>
      </c>
      <c r="BE5" s="106" t="s">
        <v>2166</v>
      </c>
      <c r="BF5" s="106" t="s">
        <v>2167</v>
      </c>
      <c r="BG5" s="106" t="s">
        <v>2168</v>
      </c>
      <c r="BH5" s="106" t="s">
        <v>2169</v>
      </c>
      <c r="BI5" s="106" t="s">
        <v>2170</v>
      </c>
      <c r="BJ5" s="106" t="s">
        <v>2171</v>
      </c>
      <c r="BK5" s="106" t="s">
        <v>2172</v>
      </c>
      <c r="BL5" s="106" t="s">
        <v>2173</v>
      </c>
      <c r="BM5" s="154" t="s">
        <v>2174</v>
      </c>
      <c r="BN5" s="155" t="s">
        <v>2175</v>
      </c>
      <c r="BO5" s="155" t="s">
        <v>2176</v>
      </c>
      <c r="BP5" s="156" t="s">
        <v>2177</v>
      </c>
      <c r="BQ5" s="157" t="s">
        <v>2178</v>
      </c>
      <c r="BR5" s="157" t="s">
        <v>2179</v>
      </c>
      <c r="BS5" s="157" t="s">
        <v>2180</v>
      </c>
      <c r="BT5" s="157" t="s">
        <v>2181</v>
      </c>
      <c r="BU5" s="158" t="s">
        <v>2182</v>
      </c>
      <c r="BV5" s="159" t="s">
        <v>2183</v>
      </c>
      <c r="BW5" s="159" t="s">
        <v>2184</v>
      </c>
      <c r="BX5" s="160" t="s">
        <v>2185</v>
      </c>
      <c r="CA5" s="161" t="s">
        <v>2186</v>
      </c>
      <c r="CB5" s="161" t="s">
        <v>2187</v>
      </c>
      <c r="CC5" s="161" t="s">
        <v>2188</v>
      </c>
      <c r="CD5" s="161" t="s">
        <v>2229</v>
      </c>
    </row>
    <row r="6" spans="1:82" ht="13.15" x14ac:dyDescent="0.25">
      <c r="A6" s="101">
        <v>1</v>
      </c>
      <c r="B6" s="97" t="s">
        <v>2201</v>
      </c>
      <c r="C6" s="97" t="s">
        <v>2202</v>
      </c>
      <c r="D6" s="97">
        <v>1</v>
      </c>
      <c r="E6" s="97" t="s">
        <v>252</v>
      </c>
      <c r="G6" s="97" t="s">
        <v>2189</v>
      </c>
      <c r="H6" s="97" t="s">
        <v>0</v>
      </c>
      <c r="I6" s="97" t="s">
        <v>1203</v>
      </c>
      <c r="J6" s="97" t="b">
        <v>1</v>
      </c>
      <c r="N6" s="97"/>
      <c r="O6" s="97">
        <v>0.94</v>
      </c>
      <c r="P6" s="97">
        <v>0.15</v>
      </c>
      <c r="Q6" s="97">
        <v>0</v>
      </c>
      <c r="R6" s="97">
        <v>0</v>
      </c>
      <c r="S6" s="97">
        <v>0</v>
      </c>
      <c r="T6" s="97">
        <v>0.78999999999999992</v>
      </c>
      <c r="U6" s="97">
        <v>0.16800000000000001</v>
      </c>
      <c r="W6" s="97" t="s">
        <v>2190</v>
      </c>
      <c r="X6" s="97">
        <v>7.6600000000000005E-5</v>
      </c>
      <c r="Y6" s="97">
        <v>8.7800000000000003E-2</v>
      </c>
      <c r="Z6" s="97" t="s">
        <v>0</v>
      </c>
      <c r="AB6" s="97" t="s">
        <v>2191</v>
      </c>
      <c r="AI6" s="97" t="s">
        <v>2192</v>
      </c>
      <c r="AJ6" s="97">
        <v>20</v>
      </c>
      <c r="AK6" s="97">
        <v>0.28000000000000003</v>
      </c>
      <c r="AP6" s="97">
        <v>0.82199999999999995</v>
      </c>
      <c r="AX6" s="97">
        <v>0</v>
      </c>
      <c r="AY6" s="97">
        <v>0</v>
      </c>
      <c r="AZ6" s="97">
        <v>0</v>
      </c>
      <c r="BA6" s="97">
        <v>900000</v>
      </c>
      <c r="BB6" s="97">
        <v>900000</v>
      </c>
      <c r="BC6" s="97">
        <v>0</v>
      </c>
      <c r="BD6" s="97">
        <v>0</v>
      </c>
      <c r="BE6" s="97">
        <v>0</v>
      </c>
      <c r="BF6" s="97">
        <v>0</v>
      </c>
      <c r="BG6" s="97">
        <v>0</v>
      </c>
      <c r="BH6" s="97">
        <v>0</v>
      </c>
      <c r="BI6" s="97">
        <v>0</v>
      </c>
      <c r="BJ6" s="97">
        <v>0</v>
      </c>
      <c r="BK6" s="97">
        <v>0</v>
      </c>
      <c r="BM6" s="97">
        <v>225000</v>
      </c>
      <c r="BN6" s="97">
        <v>225000</v>
      </c>
      <c r="BO6" s="97">
        <v>225000</v>
      </c>
      <c r="BP6" s="97">
        <v>225000</v>
      </c>
      <c r="BQ6" s="97">
        <v>225000</v>
      </c>
      <c r="BR6" s="97">
        <v>225000</v>
      </c>
      <c r="BS6" s="97">
        <v>225000</v>
      </c>
      <c r="BT6" s="97">
        <v>225000</v>
      </c>
      <c r="BY6" s="108"/>
      <c r="CA6" s="162" t="b">
        <v>1</v>
      </c>
      <c r="CB6" s="162" t="b">
        <v>1</v>
      </c>
      <c r="CC6" s="162" t="b">
        <v>1</v>
      </c>
      <c r="CD6" s="162" t="b">
        <v>1</v>
      </c>
    </row>
    <row r="7" spans="1:82" ht="13.15" x14ac:dyDescent="0.25">
      <c r="A7" s="101">
        <v>2</v>
      </c>
      <c r="B7" s="97" t="s">
        <v>2201</v>
      </c>
      <c r="C7" s="97" t="s">
        <v>2202</v>
      </c>
      <c r="D7" s="97">
        <v>1</v>
      </c>
      <c r="E7" s="97" t="s">
        <v>254</v>
      </c>
      <c r="G7" s="97" t="s">
        <v>2189</v>
      </c>
      <c r="H7" s="97" t="s">
        <v>0</v>
      </c>
      <c r="I7" s="97" t="s">
        <v>1204</v>
      </c>
      <c r="J7" s="97" t="b">
        <v>1</v>
      </c>
      <c r="N7" s="97"/>
      <c r="O7" s="97">
        <v>144.82</v>
      </c>
      <c r="P7" s="97">
        <v>30</v>
      </c>
      <c r="Q7" s="97">
        <v>0</v>
      </c>
      <c r="R7" s="97">
        <v>0</v>
      </c>
      <c r="S7" s="97">
        <v>0</v>
      </c>
      <c r="T7" s="97">
        <v>114.82</v>
      </c>
      <c r="U7" s="97">
        <v>0</v>
      </c>
      <c r="W7" s="97" t="s">
        <v>2190</v>
      </c>
      <c r="X7" s="97">
        <v>0</v>
      </c>
      <c r="Y7" s="97">
        <v>9.2799999999999994</v>
      </c>
      <c r="Z7" s="97" t="s">
        <v>0</v>
      </c>
      <c r="AB7" s="97" t="s">
        <v>2193</v>
      </c>
      <c r="AI7" s="97" t="s">
        <v>2194</v>
      </c>
      <c r="AJ7" s="97">
        <v>11</v>
      </c>
      <c r="AK7" s="97">
        <v>0.23</v>
      </c>
      <c r="AX7" s="97">
        <v>0</v>
      </c>
      <c r="AY7" s="97">
        <v>0</v>
      </c>
      <c r="AZ7" s="97">
        <v>0</v>
      </c>
      <c r="BA7" s="97">
        <v>1726</v>
      </c>
      <c r="BB7" s="97">
        <v>1726</v>
      </c>
      <c r="BC7" s="97">
        <v>0</v>
      </c>
      <c r="BD7" s="97">
        <v>0</v>
      </c>
      <c r="BE7" s="97">
        <v>0</v>
      </c>
      <c r="BF7" s="97">
        <v>0</v>
      </c>
      <c r="BG7" s="97">
        <v>0</v>
      </c>
      <c r="BH7" s="97">
        <v>0</v>
      </c>
      <c r="BI7" s="97">
        <v>0</v>
      </c>
      <c r="BJ7" s="97">
        <v>0</v>
      </c>
      <c r="BK7" s="97">
        <v>0</v>
      </c>
      <c r="BM7" s="97">
        <v>431.5</v>
      </c>
      <c r="BN7" s="97">
        <v>431.5</v>
      </c>
      <c r="BO7" s="97">
        <v>431.5</v>
      </c>
      <c r="BP7" s="97">
        <v>431.5</v>
      </c>
      <c r="BQ7" s="97">
        <v>431.5</v>
      </c>
      <c r="BR7" s="97">
        <v>431.5</v>
      </c>
      <c r="BS7" s="97">
        <v>431.5</v>
      </c>
      <c r="BT7" s="97">
        <v>431.5</v>
      </c>
      <c r="BY7" s="108"/>
      <c r="CA7" s="162" t="b">
        <v>1</v>
      </c>
      <c r="CB7" s="162" t="b">
        <v>1</v>
      </c>
      <c r="CC7" s="162" t="b">
        <v>1</v>
      </c>
      <c r="CD7" s="162" t="b">
        <v>1</v>
      </c>
    </row>
    <row r="8" spans="1:82" ht="13.15" x14ac:dyDescent="0.25">
      <c r="A8" s="101">
        <v>3</v>
      </c>
      <c r="B8" s="97" t="s">
        <v>2201</v>
      </c>
      <c r="C8" s="97" t="s">
        <v>2202</v>
      </c>
      <c r="D8" s="97">
        <v>1</v>
      </c>
      <c r="E8" s="97" t="s">
        <v>256</v>
      </c>
      <c r="G8" s="97" t="s">
        <v>2189</v>
      </c>
      <c r="H8" s="97" t="s">
        <v>0</v>
      </c>
      <c r="I8" s="97" t="s">
        <v>1203</v>
      </c>
      <c r="J8" s="97" t="b">
        <v>1</v>
      </c>
      <c r="N8" s="97"/>
      <c r="O8" s="97">
        <v>600.84</v>
      </c>
      <c r="P8" s="97">
        <v>50</v>
      </c>
      <c r="Q8" s="97">
        <v>0</v>
      </c>
      <c r="R8" s="97">
        <v>0</v>
      </c>
      <c r="S8" s="97">
        <v>0</v>
      </c>
      <c r="T8" s="97">
        <v>550.84</v>
      </c>
      <c r="U8" s="97">
        <v>12.1</v>
      </c>
      <c r="W8" s="97" t="s">
        <v>2190</v>
      </c>
      <c r="X8" s="97">
        <v>6.8099999999999994E-2</v>
      </c>
      <c r="Y8" s="97">
        <v>-5.6599999999999998E-2</v>
      </c>
      <c r="Z8" s="97" t="s">
        <v>0</v>
      </c>
      <c r="AB8" s="97" t="s">
        <v>2195</v>
      </c>
      <c r="AI8" s="97" t="s">
        <v>2192</v>
      </c>
      <c r="AJ8" s="97">
        <v>20</v>
      </c>
      <c r="AK8" s="97">
        <v>0.55000000000000004</v>
      </c>
      <c r="AX8" s="97">
        <v>0</v>
      </c>
      <c r="AY8" s="97">
        <v>0</v>
      </c>
      <c r="AZ8" s="97">
        <v>0</v>
      </c>
      <c r="BA8" s="97">
        <v>260</v>
      </c>
      <c r="BB8" s="97">
        <v>260</v>
      </c>
      <c r="BC8" s="97">
        <v>0</v>
      </c>
      <c r="BD8" s="97">
        <v>0</v>
      </c>
      <c r="BE8" s="97">
        <v>0</v>
      </c>
      <c r="BF8" s="97">
        <v>0</v>
      </c>
      <c r="BG8" s="97">
        <v>0</v>
      </c>
      <c r="BH8" s="97">
        <v>0</v>
      </c>
      <c r="BI8" s="97">
        <v>0</v>
      </c>
      <c r="BJ8" s="97">
        <v>0</v>
      </c>
      <c r="BK8" s="97">
        <v>0</v>
      </c>
      <c r="BM8" s="97">
        <v>65</v>
      </c>
      <c r="BN8" s="97">
        <v>65</v>
      </c>
      <c r="BO8" s="97">
        <v>65</v>
      </c>
      <c r="BP8" s="97">
        <v>65</v>
      </c>
      <c r="BQ8" s="97">
        <v>65</v>
      </c>
      <c r="BR8" s="97">
        <v>65</v>
      </c>
      <c r="BS8" s="97">
        <v>65</v>
      </c>
      <c r="BT8" s="97">
        <v>65</v>
      </c>
      <c r="BY8" s="108"/>
      <c r="CA8" s="162" t="b">
        <v>1</v>
      </c>
      <c r="CB8" s="162" t="b">
        <v>1</v>
      </c>
      <c r="CC8" s="162" t="b">
        <v>1</v>
      </c>
      <c r="CD8" s="162" t="b">
        <v>1</v>
      </c>
    </row>
    <row r="9" spans="1:82" ht="13.15" x14ac:dyDescent="0.25">
      <c r="A9" s="101">
        <v>4</v>
      </c>
      <c r="B9" s="97" t="s">
        <v>2201</v>
      </c>
      <c r="C9" s="97" t="s">
        <v>2202</v>
      </c>
      <c r="D9" s="97">
        <v>1</v>
      </c>
      <c r="E9" s="97" t="s">
        <v>258</v>
      </c>
      <c r="G9" s="97" t="s">
        <v>2189</v>
      </c>
      <c r="H9" s="97" t="s">
        <v>0</v>
      </c>
      <c r="I9" s="97" t="s">
        <v>1205</v>
      </c>
      <c r="J9" s="97" t="b">
        <v>1</v>
      </c>
      <c r="N9" s="97"/>
      <c r="O9" s="97">
        <v>278.11</v>
      </c>
      <c r="P9" s="97">
        <v>200</v>
      </c>
      <c r="Q9" s="97">
        <v>0</v>
      </c>
      <c r="R9" s="97">
        <v>0</v>
      </c>
      <c r="S9" s="97">
        <v>0</v>
      </c>
      <c r="T9" s="97">
        <v>78.110000000000014</v>
      </c>
      <c r="U9" s="97">
        <v>0</v>
      </c>
      <c r="W9" s="97" t="s">
        <v>2190</v>
      </c>
      <c r="X9" s="97">
        <v>0</v>
      </c>
      <c r="Y9" s="97">
        <v>16</v>
      </c>
      <c r="Z9" s="97" t="s">
        <v>0</v>
      </c>
      <c r="AB9" s="97" t="s">
        <v>2191</v>
      </c>
      <c r="AI9" s="97" t="s">
        <v>2192</v>
      </c>
      <c r="AJ9" s="97">
        <v>20</v>
      </c>
      <c r="AK9" s="97">
        <v>0.55000000000000004</v>
      </c>
      <c r="AX9" s="97">
        <v>0</v>
      </c>
      <c r="AY9" s="97">
        <v>0</v>
      </c>
      <c r="AZ9" s="97">
        <v>0</v>
      </c>
      <c r="BA9" s="97">
        <v>1823</v>
      </c>
      <c r="BB9" s="97">
        <v>1823</v>
      </c>
      <c r="BC9" s="97">
        <v>0</v>
      </c>
      <c r="BD9" s="97">
        <v>0</v>
      </c>
      <c r="BE9" s="97">
        <v>0</v>
      </c>
      <c r="BF9" s="97">
        <v>0</v>
      </c>
      <c r="BG9" s="97">
        <v>0</v>
      </c>
      <c r="BH9" s="97">
        <v>0</v>
      </c>
      <c r="BI9" s="97">
        <v>0</v>
      </c>
      <c r="BJ9" s="97">
        <v>0</v>
      </c>
      <c r="BK9" s="97">
        <v>0</v>
      </c>
      <c r="BM9" s="97">
        <v>455.75</v>
      </c>
      <c r="BN9" s="97">
        <v>455.75</v>
      </c>
      <c r="BO9" s="97">
        <v>455.75</v>
      </c>
      <c r="BP9" s="97">
        <v>455.75</v>
      </c>
      <c r="BQ9" s="97">
        <v>455.75</v>
      </c>
      <c r="BR9" s="97">
        <v>455.75</v>
      </c>
      <c r="BS9" s="97">
        <v>455.75</v>
      </c>
      <c r="BT9" s="97">
        <v>455.75</v>
      </c>
      <c r="BY9" s="108"/>
      <c r="CA9" s="162" t="b">
        <v>1</v>
      </c>
      <c r="CB9" s="162" t="b">
        <v>1</v>
      </c>
      <c r="CC9" s="162" t="b">
        <v>1</v>
      </c>
      <c r="CD9" s="162" t="b">
        <v>1</v>
      </c>
    </row>
    <row r="10" spans="1:82" ht="13.15" x14ac:dyDescent="0.25">
      <c r="A10" s="101">
        <v>5</v>
      </c>
      <c r="B10" s="97" t="s">
        <v>2201</v>
      </c>
      <c r="C10" s="97" t="s">
        <v>2202</v>
      </c>
      <c r="D10" s="97">
        <v>1</v>
      </c>
      <c r="E10" s="97" t="s">
        <v>260</v>
      </c>
      <c r="G10" s="97" t="s">
        <v>2189</v>
      </c>
      <c r="H10" s="97" t="s">
        <v>0</v>
      </c>
      <c r="I10" s="97" t="s">
        <v>1206</v>
      </c>
      <c r="J10" s="97" t="b">
        <v>1</v>
      </c>
      <c r="N10" s="97"/>
      <c r="O10" s="97">
        <v>600</v>
      </c>
      <c r="P10" s="97">
        <v>200</v>
      </c>
      <c r="Q10" s="97">
        <v>0</v>
      </c>
      <c r="R10" s="97">
        <v>0</v>
      </c>
      <c r="S10" s="97">
        <v>0</v>
      </c>
      <c r="T10" s="97">
        <v>400</v>
      </c>
      <c r="U10" s="97">
        <v>1169</v>
      </c>
      <c r="W10" s="97" t="s">
        <v>2190</v>
      </c>
      <c r="X10" s="97">
        <v>0.16600000000000001</v>
      </c>
      <c r="Y10" s="97">
        <v>0</v>
      </c>
      <c r="Z10" s="97" t="s">
        <v>0</v>
      </c>
      <c r="AB10" s="97" t="s">
        <v>2191</v>
      </c>
      <c r="AI10" s="97" t="s">
        <v>2192</v>
      </c>
      <c r="AJ10" s="97">
        <v>10</v>
      </c>
      <c r="AK10" s="97">
        <v>0.55000000000000004</v>
      </c>
      <c r="AX10" s="97">
        <v>0</v>
      </c>
      <c r="AY10" s="97">
        <v>0</v>
      </c>
      <c r="AZ10" s="97">
        <v>0</v>
      </c>
      <c r="BA10" s="97">
        <v>3500</v>
      </c>
      <c r="BB10" s="97">
        <v>3500</v>
      </c>
      <c r="BC10" s="97">
        <v>0</v>
      </c>
      <c r="BD10" s="97">
        <v>0</v>
      </c>
      <c r="BE10" s="97">
        <v>0</v>
      </c>
      <c r="BF10" s="97">
        <v>0</v>
      </c>
      <c r="BG10" s="97">
        <v>0</v>
      </c>
      <c r="BH10" s="97">
        <v>0</v>
      </c>
      <c r="BI10" s="97">
        <v>0</v>
      </c>
      <c r="BJ10" s="97">
        <v>0</v>
      </c>
      <c r="BK10" s="97">
        <v>0</v>
      </c>
      <c r="BM10" s="97">
        <v>875</v>
      </c>
      <c r="BN10" s="97">
        <v>875</v>
      </c>
      <c r="BO10" s="97">
        <v>875</v>
      </c>
      <c r="BP10" s="97">
        <v>875</v>
      </c>
      <c r="BQ10" s="97">
        <v>875</v>
      </c>
      <c r="BR10" s="97">
        <v>875</v>
      </c>
      <c r="BS10" s="97">
        <v>875</v>
      </c>
      <c r="BT10" s="97">
        <v>875</v>
      </c>
      <c r="BY10" s="108"/>
      <c r="CA10" s="162" t="b">
        <v>1</v>
      </c>
      <c r="CB10" s="162" t="b">
        <v>1</v>
      </c>
      <c r="CC10" s="162" t="b">
        <v>1</v>
      </c>
      <c r="CD10" s="162" t="b">
        <v>1</v>
      </c>
    </row>
    <row r="11" spans="1:82" ht="13.15" x14ac:dyDescent="0.25">
      <c r="A11" s="101">
        <v>6</v>
      </c>
      <c r="B11" s="97" t="s">
        <v>2201</v>
      </c>
      <c r="C11" s="97" t="s">
        <v>2202</v>
      </c>
      <c r="D11" s="97">
        <v>1</v>
      </c>
      <c r="E11" s="97" t="s">
        <v>262</v>
      </c>
      <c r="G11" s="97" t="s">
        <v>2189</v>
      </c>
      <c r="H11" s="97" t="s">
        <v>0</v>
      </c>
      <c r="I11" s="97" t="s">
        <v>1207</v>
      </c>
      <c r="J11" s="97" t="b">
        <v>1</v>
      </c>
      <c r="N11" s="97"/>
      <c r="O11" s="97">
        <v>141.5197</v>
      </c>
      <c r="P11" s="97">
        <v>50</v>
      </c>
      <c r="Q11" s="97">
        <v>0</v>
      </c>
      <c r="R11" s="97">
        <v>0</v>
      </c>
      <c r="S11" s="97">
        <v>0</v>
      </c>
      <c r="T11" s="97">
        <v>91.5197</v>
      </c>
      <c r="U11" s="97">
        <v>82.5</v>
      </c>
      <c r="W11" s="97" t="s">
        <v>2190</v>
      </c>
      <c r="X11" s="97">
        <v>1.5100000000000001E-2</v>
      </c>
      <c r="Y11" s="97">
        <v>-1.9</v>
      </c>
      <c r="Z11" s="97" t="s">
        <v>0</v>
      </c>
      <c r="AB11" s="97" t="s">
        <v>2191</v>
      </c>
      <c r="AJ11" s="97">
        <v>14</v>
      </c>
      <c r="AK11" s="97">
        <v>0.53</v>
      </c>
      <c r="AX11" s="97">
        <v>0</v>
      </c>
      <c r="AY11" s="97">
        <v>0</v>
      </c>
      <c r="AZ11" s="97">
        <v>0</v>
      </c>
      <c r="BA11" s="97">
        <v>5000</v>
      </c>
      <c r="BB11" s="97">
        <v>5000</v>
      </c>
      <c r="BC11" s="97">
        <v>0</v>
      </c>
      <c r="BD11" s="97">
        <v>0</v>
      </c>
      <c r="BE11" s="97">
        <v>0</v>
      </c>
      <c r="BF11" s="97">
        <v>0</v>
      </c>
      <c r="BG11" s="97">
        <v>0</v>
      </c>
      <c r="BH11" s="97">
        <v>0</v>
      </c>
      <c r="BI11" s="97">
        <v>0</v>
      </c>
      <c r="BJ11" s="97">
        <v>0</v>
      </c>
      <c r="BK11" s="97">
        <v>0</v>
      </c>
      <c r="BM11" s="97">
        <v>1250</v>
      </c>
      <c r="BN11" s="97">
        <v>1250</v>
      </c>
      <c r="BO11" s="97">
        <v>1250</v>
      </c>
      <c r="BP11" s="97">
        <v>1250</v>
      </c>
      <c r="BQ11" s="97">
        <v>1250</v>
      </c>
      <c r="BR11" s="97">
        <v>1250</v>
      </c>
      <c r="BS11" s="97">
        <v>1250</v>
      </c>
      <c r="BT11" s="97">
        <v>1250</v>
      </c>
      <c r="BY11" s="108"/>
      <c r="CA11" s="162" t="b">
        <v>1</v>
      </c>
      <c r="CB11" s="162" t="b">
        <v>1</v>
      </c>
      <c r="CC11" s="162" t="b">
        <v>1</v>
      </c>
      <c r="CD11" s="162" t="b">
        <v>1</v>
      </c>
    </row>
    <row r="12" spans="1:82" ht="13.15" x14ac:dyDescent="0.25">
      <c r="A12" s="101">
        <v>7</v>
      </c>
      <c r="B12" s="97" t="s">
        <v>2201</v>
      </c>
      <c r="C12" s="97" t="s">
        <v>2202</v>
      </c>
      <c r="D12" s="97">
        <v>1</v>
      </c>
      <c r="E12" s="97" t="s">
        <v>264</v>
      </c>
      <c r="G12" s="97" t="s">
        <v>2189</v>
      </c>
      <c r="H12" s="97" t="s">
        <v>0</v>
      </c>
      <c r="N12" s="97"/>
      <c r="O12" s="97">
        <v>12</v>
      </c>
      <c r="P12" s="97">
        <v>0</v>
      </c>
      <c r="Q12" s="97">
        <v>0</v>
      </c>
      <c r="R12" s="97">
        <v>0</v>
      </c>
      <c r="S12" s="97">
        <v>0</v>
      </c>
      <c r="T12" s="97">
        <v>12</v>
      </c>
      <c r="U12" s="97">
        <v>0</v>
      </c>
      <c r="W12" s="97" t="e">
        <v>#N/A</v>
      </c>
      <c r="X12" s="97">
        <v>0</v>
      </c>
      <c r="Y12" s="97">
        <v>21.41</v>
      </c>
      <c r="Z12" s="97" t="s">
        <v>0</v>
      </c>
      <c r="AB12" s="97" t="s">
        <v>2193</v>
      </c>
      <c r="AI12" s="97" t="s">
        <v>2196</v>
      </c>
      <c r="AJ12" s="97">
        <v>10</v>
      </c>
      <c r="AK12" s="97">
        <v>0.55000000000000004</v>
      </c>
      <c r="AP12" s="97">
        <v>0.76</v>
      </c>
      <c r="AX12" s="97">
        <v>0</v>
      </c>
      <c r="AY12" s="97">
        <v>0</v>
      </c>
      <c r="AZ12" s="97">
        <v>0</v>
      </c>
      <c r="BA12" s="97">
        <v>8000</v>
      </c>
      <c r="BB12" s="97">
        <v>7000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M12" s="97">
        <v>2000</v>
      </c>
      <c r="BN12" s="97">
        <v>2000</v>
      </c>
      <c r="BO12" s="97">
        <v>2000</v>
      </c>
      <c r="BP12" s="97">
        <v>2000</v>
      </c>
      <c r="BQ12" s="97">
        <v>1750</v>
      </c>
      <c r="BR12" s="97">
        <v>1750</v>
      </c>
      <c r="BS12" s="97">
        <v>1750</v>
      </c>
      <c r="BT12" s="97">
        <v>1750</v>
      </c>
      <c r="BY12" s="108"/>
      <c r="CA12" s="162" t="b">
        <v>1</v>
      </c>
      <c r="CB12" s="162" t="b">
        <v>1</v>
      </c>
      <c r="CC12" s="162" t="b">
        <v>1</v>
      </c>
      <c r="CD12" s="162" t="b">
        <v>1</v>
      </c>
    </row>
    <row r="13" spans="1:82" ht="13.15" x14ac:dyDescent="0.25">
      <c r="A13" s="101">
        <v>8</v>
      </c>
      <c r="B13" s="97" t="s">
        <v>2201</v>
      </c>
      <c r="C13" s="97" t="s">
        <v>2202</v>
      </c>
      <c r="D13" s="97">
        <v>1</v>
      </c>
      <c r="E13" s="97" t="s">
        <v>266</v>
      </c>
      <c r="G13" s="97" t="s">
        <v>2189</v>
      </c>
      <c r="H13" s="97" t="s">
        <v>0</v>
      </c>
      <c r="J13" s="97" t="s">
        <v>30</v>
      </c>
      <c r="N13" s="97"/>
      <c r="O13" s="97">
        <v>144.82</v>
      </c>
      <c r="P13" s="97">
        <v>75</v>
      </c>
      <c r="Q13" s="97">
        <v>0</v>
      </c>
      <c r="R13" s="97">
        <v>0</v>
      </c>
      <c r="S13" s="97">
        <v>0</v>
      </c>
      <c r="T13" s="97">
        <v>69.819999999999993</v>
      </c>
      <c r="U13" s="97">
        <v>0</v>
      </c>
      <c r="W13" s="97" t="e">
        <v>#N/A</v>
      </c>
      <c r="X13" s="97">
        <v>0</v>
      </c>
      <c r="Y13" s="97">
        <v>23.3</v>
      </c>
      <c r="Z13" s="97" t="s">
        <v>0</v>
      </c>
      <c r="AB13" s="97" t="s">
        <v>2193</v>
      </c>
      <c r="AI13" s="97" t="s">
        <v>2194</v>
      </c>
      <c r="AJ13" s="97">
        <v>11</v>
      </c>
      <c r="AK13" s="97">
        <v>0.23</v>
      </c>
      <c r="AX13" s="97">
        <v>0</v>
      </c>
      <c r="AY13" s="97">
        <v>0</v>
      </c>
      <c r="AZ13" s="97">
        <v>0</v>
      </c>
      <c r="BA13" s="97">
        <v>25</v>
      </c>
      <c r="BB13" s="97">
        <v>25</v>
      </c>
      <c r="BC13" s="97">
        <v>0</v>
      </c>
      <c r="BD13" s="97">
        <v>0</v>
      </c>
      <c r="BE13" s="97">
        <v>0</v>
      </c>
      <c r="BF13" s="97">
        <v>0</v>
      </c>
      <c r="BG13" s="97">
        <v>0</v>
      </c>
      <c r="BH13" s="97">
        <v>0</v>
      </c>
      <c r="BI13" s="97">
        <v>0</v>
      </c>
      <c r="BJ13" s="97">
        <v>0</v>
      </c>
      <c r="BK13" s="97">
        <v>0</v>
      </c>
      <c r="BM13" s="97">
        <v>6.25</v>
      </c>
      <c r="BN13" s="97">
        <v>6.25</v>
      </c>
      <c r="BO13" s="97">
        <v>6.25</v>
      </c>
      <c r="BP13" s="97">
        <v>6.25</v>
      </c>
      <c r="BQ13" s="97">
        <v>6.25</v>
      </c>
      <c r="BR13" s="97">
        <v>6.25</v>
      </c>
      <c r="BS13" s="97">
        <v>6.25</v>
      </c>
      <c r="BT13" s="97">
        <v>6.25</v>
      </c>
      <c r="BY13" s="108"/>
      <c r="CA13" s="162" t="b">
        <v>1</v>
      </c>
      <c r="CB13" s="162" t="b">
        <v>1</v>
      </c>
      <c r="CC13" s="162" t="b">
        <v>1</v>
      </c>
      <c r="CD13" s="162" t="b">
        <v>1</v>
      </c>
    </row>
    <row r="14" spans="1:82" ht="13.15" x14ac:dyDescent="0.25">
      <c r="A14" s="101">
        <v>9</v>
      </c>
      <c r="B14" s="97" t="s">
        <v>2201</v>
      </c>
      <c r="C14" s="97" t="s">
        <v>2202</v>
      </c>
      <c r="D14" s="97">
        <v>1</v>
      </c>
      <c r="E14" s="97" t="s">
        <v>268</v>
      </c>
      <c r="G14" s="97" t="s">
        <v>2189</v>
      </c>
      <c r="H14" s="97" t="s">
        <v>0</v>
      </c>
      <c r="I14" s="97" t="s">
        <v>1203</v>
      </c>
      <c r="J14" s="97" t="b">
        <v>1</v>
      </c>
      <c r="N14" s="97"/>
      <c r="O14" s="97">
        <v>0.75700000000000001</v>
      </c>
      <c r="P14" s="97">
        <v>0.15</v>
      </c>
      <c r="Q14" s="97">
        <v>0</v>
      </c>
      <c r="R14" s="97">
        <v>0</v>
      </c>
      <c r="S14" s="97">
        <v>0</v>
      </c>
      <c r="T14" s="97">
        <v>0.60699999999999998</v>
      </c>
      <c r="U14" s="97">
        <v>1.78E-2</v>
      </c>
      <c r="W14" s="97" t="s">
        <v>2190</v>
      </c>
      <c r="X14" s="97">
        <v>1.8199999999999999E-5</v>
      </c>
      <c r="Y14" s="97">
        <v>7.3000000000000001E-3</v>
      </c>
      <c r="Z14" s="97" t="s">
        <v>0</v>
      </c>
      <c r="AB14" s="97" t="s">
        <v>2191</v>
      </c>
      <c r="AI14" s="97" t="s">
        <v>2192</v>
      </c>
      <c r="AJ14" s="97">
        <v>20</v>
      </c>
      <c r="AK14" s="97">
        <v>0.85</v>
      </c>
      <c r="AP14" s="97">
        <v>0.78200000000000003</v>
      </c>
      <c r="AX14" s="97">
        <v>0</v>
      </c>
      <c r="AY14" s="97">
        <v>0</v>
      </c>
      <c r="AZ14" s="97">
        <v>0</v>
      </c>
      <c r="BA14" s="97">
        <v>1316189</v>
      </c>
      <c r="BB14" s="97">
        <v>1316189</v>
      </c>
      <c r="BC14" s="97">
        <v>0</v>
      </c>
      <c r="BD14" s="97">
        <v>0</v>
      </c>
      <c r="BE14" s="97">
        <v>0</v>
      </c>
      <c r="BF14" s="97">
        <v>0</v>
      </c>
      <c r="BG14" s="97">
        <v>0</v>
      </c>
      <c r="BH14" s="97">
        <v>0</v>
      </c>
      <c r="BI14" s="97">
        <v>0</v>
      </c>
      <c r="BJ14" s="97">
        <v>0</v>
      </c>
      <c r="BK14" s="97">
        <v>0</v>
      </c>
      <c r="BM14" s="97">
        <v>329047.25</v>
      </c>
      <c r="BN14" s="97">
        <v>329047.25</v>
      </c>
      <c r="BO14" s="97">
        <v>329047.25</v>
      </c>
      <c r="BP14" s="97">
        <v>329047.25</v>
      </c>
      <c r="BQ14" s="97">
        <v>329047.25</v>
      </c>
      <c r="BR14" s="97">
        <v>329047.25</v>
      </c>
      <c r="BS14" s="97">
        <v>329047.25</v>
      </c>
      <c r="BT14" s="97">
        <v>329047.25</v>
      </c>
      <c r="BY14" s="108"/>
      <c r="CA14" s="162" t="b">
        <v>1</v>
      </c>
      <c r="CB14" s="162" t="b">
        <v>1</v>
      </c>
      <c r="CC14" s="162" t="b">
        <v>1</v>
      </c>
      <c r="CD14" s="162" t="b">
        <v>1</v>
      </c>
    </row>
    <row r="15" spans="1:82" ht="13.15" x14ac:dyDescent="0.25">
      <c r="A15" s="101">
        <v>10</v>
      </c>
      <c r="B15" s="97" t="s">
        <v>2201</v>
      </c>
      <c r="C15" s="97" t="s">
        <v>2203</v>
      </c>
      <c r="D15" s="97">
        <v>2</v>
      </c>
      <c r="E15" s="97" t="s">
        <v>270</v>
      </c>
      <c r="G15" s="97" t="s">
        <v>2189</v>
      </c>
      <c r="H15" s="97" t="s">
        <v>0</v>
      </c>
      <c r="I15" s="97" t="s">
        <v>1204</v>
      </c>
      <c r="J15" s="97" t="b">
        <v>1</v>
      </c>
      <c r="N15" s="97"/>
      <c r="O15" s="97">
        <v>35</v>
      </c>
      <c r="P15" s="97">
        <v>30</v>
      </c>
      <c r="Q15" s="97">
        <v>0</v>
      </c>
      <c r="R15" s="97">
        <v>0</v>
      </c>
      <c r="S15" s="97">
        <v>0</v>
      </c>
      <c r="T15" s="97">
        <v>5</v>
      </c>
      <c r="U15" s="97">
        <v>311</v>
      </c>
      <c r="W15" s="97" t="s">
        <v>2190</v>
      </c>
      <c r="X15" s="97">
        <v>3.1E-2</v>
      </c>
      <c r="Y15" s="97">
        <v>0</v>
      </c>
      <c r="Z15" s="97" t="s">
        <v>0</v>
      </c>
      <c r="AB15" s="97" t="s">
        <v>2191</v>
      </c>
      <c r="AI15" s="97" t="s">
        <v>2192</v>
      </c>
      <c r="AJ15" s="97">
        <v>13</v>
      </c>
      <c r="AK15" s="97">
        <v>0.55000000000000004</v>
      </c>
      <c r="AX15" s="97">
        <v>0</v>
      </c>
      <c r="AY15" s="97">
        <v>0</v>
      </c>
      <c r="AZ15" s="97">
        <v>0</v>
      </c>
      <c r="BA15" s="97">
        <v>16</v>
      </c>
      <c r="BB15" s="97">
        <v>16</v>
      </c>
      <c r="BC15" s="97">
        <v>0</v>
      </c>
      <c r="BD15" s="97">
        <v>0</v>
      </c>
      <c r="BE15" s="97">
        <v>0</v>
      </c>
      <c r="BF15" s="97">
        <v>0</v>
      </c>
      <c r="BG15" s="97">
        <v>0</v>
      </c>
      <c r="BH15" s="97">
        <v>0</v>
      </c>
      <c r="BI15" s="97">
        <v>0</v>
      </c>
      <c r="BJ15" s="97">
        <v>0</v>
      </c>
      <c r="BK15" s="97">
        <v>0</v>
      </c>
      <c r="BM15" s="97">
        <v>4</v>
      </c>
      <c r="BN15" s="97">
        <v>4</v>
      </c>
      <c r="BO15" s="97">
        <v>4</v>
      </c>
      <c r="BP15" s="97">
        <v>4</v>
      </c>
      <c r="BQ15" s="97">
        <v>4</v>
      </c>
      <c r="BR15" s="97">
        <v>4</v>
      </c>
      <c r="BS15" s="97">
        <v>4</v>
      </c>
      <c r="BT15" s="97">
        <v>4</v>
      </c>
      <c r="BY15" s="108"/>
      <c r="CA15" s="162" t="b">
        <v>1</v>
      </c>
      <c r="CB15" s="162" t="b">
        <v>1</v>
      </c>
      <c r="CC15" s="162" t="b">
        <v>1</v>
      </c>
      <c r="CD15" s="162" t="b">
        <v>1</v>
      </c>
    </row>
    <row r="16" spans="1:82" ht="13.15" x14ac:dyDescent="0.25">
      <c r="A16" s="101">
        <v>11</v>
      </c>
      <c r="B16" s="97" t="s">
        <v>2201</v>
      </c>
      <c r="C16" s="97" t="s">
        <v>2203</v>
      </c>
      <c r="D16" s="97">
        <v>2</v>
      </c>
      <c r="E16" s="97" t="s">
        <v>272</v>
      </c>
      <c r="G16" s="97" t="s">
        <v>2189</v>
      </c>
      <c r="H16" s="97" t="s">
        <v>0</v>
      </c>
      <c r="I16" s="97" t="s">
        <v>1203</v>
      </c>
      <c r="J16" s="97" t="b">
        <v>1</v>
      </c>
      <c r="N16" s="97"/>
      <c r="O16" s="97">
        <v>50</v>
      </c>
      <c r="P16" s="97">
        <v>50</v>
      </c>
      <c r="Q16" s="97">
        <v>0</v>
      </c>
      <c r="R16" s="97">
        <v>0</v>
      </c>
      <c r="S16" s="97">
        <v>0</v>
      </c>
      <c r="T16" s="97">
        <v>0</v>
      </c>
      <c r="U16" s="97">
        <v>60</v>
      </c>
      <c r="W16" s="97" t="s">
        <v>2190</v>
      </c>
      <c r="X16" s="97">
        <v>6.3E-2</v>
      </c>
      <c r="Y16" s="97">
        <v>0</v>
      </c>
      <c r="Z16" s="97" t="s">
        <v>0</v>
      </c>
      <c r="AB16" s="97" t="s">
        <v>2191</v>
      </c>
      <c r="AI16" s="97" t="s">
        <v>2192</v>
      </c>
      <c r="AJ16" s="97">
        <v>9</v>
      </c>
      <c r="AK16" s="97">
        <v>0.36</v>
      </c>
      <c r="AX16" s="97">
        <v>0</v>
      </c>
      <c r="AY16" s="97">
        <v>0</v>
      </c>
      <c r="AZ16" s="97">
        <v>1</v>
      </c>
      <c r="BA16" s="97">
        <v>228</v>
      </c>
      <c r="BB16" s="97">
        <v>228</v>
      </c>
      <c r="BC16" s="97">
        <v>0</v>
      </c>
      <c r="BD16" s="97">
        <v>0</v>
      </c>
      <c r="BE16" s="97">
        <v>0</v>
      </c>
      <c r="BF16" s="97">
        <v>0</v>
      </c>
      <c r="BG16" s="97">
        <v>0</v>
      </c>
      <c r="BH16" s="97">
        <v>0</v>
      </c>
      <c r="BI16" s="97">
        <v>0</v>
      </c>
      <c r="BJ16" s="97">
        <v>0</v>
      </c>
      <c r="BK16" s="97">
        <v>0</v>
      </c>
      <c r="BM16" s="97">
        <v>57</v>
      </c>
      <c r="BN16" s="97">
        <v>57</v>
      </c>
      <c r="BO16" s="97">
        <v>57</v>
      </c>
      <c r="BP16" s="97">
        <v>57</v>
      </c>
      <c r="BQ16" s="97">
        <v>57</v>
      </c>
      <c r="BR16" s="97">
        <v>57</v>
      </c>
      <c r="BS16" s="97">
        <v>57</v>
      </c>
      <c r="BT16" s="97">
        <v>57</v>
      </c>
      <c r="BY16" s="108"/>
      <c r="CA16" s="162" t="b">
        <v>1</v>
      </c>
      <c r="CB16" s="162" t="b">
        <v>1</v>
      </c>
      <c r="CC16" s="162" t="b">
        <v>1</v>
      </c>
      <c r="CD16" s="162" t="b">
        <v>1</v>
      </c>
    </row>
    <row r="17" spans="1:82" ht="13.15" x14ac:dyDescent="0.25">
      <c r="A17" s="101">
        <v>12</v>
      </c>
      <c r="B17" s="97" t="s">
        <v>2201</v>
      </c>
      <c r="C17" s="97" t="s">
        <v>2203</v>
      </c>
      <c r="D17" s="97">
        <v>2</v>
      </c>
      <c r="E17" s="97" t="s">
        <v>274</v>
      </c>
      <c r="G17" s="97" t="s">
        <v>2189</v>
      </c>
      <c r="H17" s="97" t="s">
        <v>0</v>
      </c>
      <c r="I17" s="97" t="s">
        <v>1208</v>
      </c>
      <c r="J17" s="97" t="b">
        <v>1</v>
      </c>
      <c r="N17" s="97"/>
      <c r="O17" s="97">
        <v>141.5197</v>
      </c>
      <c r="P17" s="97">
        <v>25</v>
      </c>
      <c r="Q17" s="97">
        <v>0</v>
      </c>
      <c r="R17" s="97">
        <v>0</v>
      </c>
      <c r="S17" s="97">
        <v>0</v>
      </c>
      <c r="T17" s="97">
        <v>116.5197</v>
      </c>
      <c r="U17" s="97">
        <v>82.5</v>
      </c>
      <c r="W17" s="97" t="s">
        <v>2190</v>
      </c>
      <c r="X17" s="97">
        <v>1.5100000000000001E-2</v>
      </c>
      <c r="Y17" s="97">
        <v>-1.9</v>
      </c>
      <c r="Z17" s="97" t="s">
        <v>0</v>
      </c>
      <c r="AB17" s="97" t="s">
        <v>2191</v>
      </c>
      <c r="AI17" s="97" t="s">
        <v>2192</v>
      </c>
      <c r="AJ17" s="97">
        <v>14</v>
      </c>
      <c r="AK17" s="97">
        <v>0.53</v>
      </c>
      <c r="AX17" s="97">
        <v>0</v>
      </c>
      <c r="AY17" s="97">
        <v>0</v>
      </c>
      <c r="AZ17" s="97">
        <v>0</v>
      </c>
      <c r="BA17" s="97">
        <v>7288</v>
      </c>
      <c r="BB17" s="97">
        <v>7288</v>
      </c>
      <c r="BC17" s="97">
        <v>0</v>
      </c>
      <c r="BD17" s="97">
        <v>0</v>
      </c>
      <c r="BE17" s="97">
        <v>0</v>
      </c>
      <c r="BF17" s="97">
        <v>0</v>
      </c>
      <c r="BG17" s="97">
        <v>0</v>
      </c>
      <c r="BH17" s="97">
        <v>0</v>
      </c>
      <c r="BI17" s="97">
        <v>0</v>
      </c>
      <c r="BJ17" s="97">
        <v>0</v>
      </c>
      <c r="BK17" s="97">
        <v>0</v>
      </c>
      <c r="BM17" s="97">
        <v>1822</v>
      </c>
      <c r="BN17" s="97">
        <v>1822</v>
      </c>
      <c r="BO17" s="97">
        <v>1822</v>
      </c>
      <c r="BP17" s="97">
        <v>1822</v>
      </c>
      <c r="BQ17" s="97">
        <v>1822</v>
      </c>
      <c r="BR17" s="97">
        <v>1822</v>
      </c>
      <c r="BS17" s="97">
        <v>1822</v>
      </c>
      <c r="BT17" s="97">
        <v>1822</v>
      </c>
      <c r="BY17" s="108"/>
      <c r="CA17" s="162" t="b">
        <v>1</v>
      </c>
      <c r="CB17" s="162" t="b">
        <v>1</v>
      </c>
      <c r="CC17" s="162" t="b">
        <v>1</v>
      </c>
      <c r="CD17" s="162" t="b">
        <v>1</v>
      </c>
    </row>
    <row r="18" spans="1:82" ht="13.15" x14ac:dyDescent="0.25">
      <c r="A18" s="101">
        <v>13</v>
      </c>
      <c r="B18" s="97" t="s">
        <v>2201</v>
      </c>
      <c r="C18" s="97" t="s">
        <v>2203</v>
      </c>
      <c r="D18" s="97">
        <v>2</v>
      </c>
      <c r="E18" s="97" t="s">
        <v>276</v>
      </c>
      <c r="G18" s="97" t="s">
        <v>2189</v>
      </c>
      <c r="H18" s="97" t="s">
        <v>0</v>
      </c>
      <c r="I18" s="97" t="s">
        <v>1204</v>
      </c>
      <c r="J18" s="97" t="b">
        <v>1</v>
      </c>
      <c r="N18" s="97"/>
      <c r="O18" s="97">
        <v>144.82</v>
      </c>
      <c r="P18" s="97">
        <v>75</v>
      </c>
      <c r="Q18" s="97">
        <v>0</v>
      </c>
      <c r="R18" s="97">
        <v>0</v>
      </c>
      <c r="S18" s="97">
        <v>0</v>
      </c>
      <c r="T18" s="97">
        <v>69.819999999999993</v>
      </c>
      <c r="U18" s="97">
        <v>0</v>
      </c>
      <c r="W18" s="97" t="s">
        <v>2190</v>
      </c>
      <c r="X18" s="97">
        <v>0</v>
      </c>
      <c r="Y18" s="97">
        <v>23.3</v>
      </c>
      <c r="Z18" s="97" t="s">
        <v>0</v>
      </c>
      <c r="AB18" s="97" t="s">
        <v>2193</v>
      </c>
      <c r="AI18" s="97" t="s">
        <v>2192</v>
      </c>
      <c r="AJ18" s="97">
        <v>11</v>
      </c>
      <c r="AK18" s="97">
        <v>0.23</v>
      </c>
      <c r="AX18" s="97">
        <v>0</v>
      </c>
      <c r="AY18" s="97">
        <v>0</v>
      </c>
      <c r="AZ18" s="97">
        <v>0</v>
      </c>
      <c r="BA18" s="97">
        <v>164</v>
      </c>
      <c r="BB18" s="97">
        <v>164</v>
      </c>
      <c r="BC18" s="97">
        <v>0</v>
      </c>
      <c r="BD18" s="97">
        <v>0</v>
      </c>
      <c r="BE18" s="97">
        <v>0</v>
      </c>
      <c r="BF18" s="97">
        <v>0</v>
      </c>
      <c r="BG18" s="97">
        <v>0</v>
      </c>
      <c r="BH18" s="97">
        <v>0</v>
      </c>
      <c r="BI18" s="97">
        <v>0</v>
      </c>
      <c r="BJ18" s="97">
        <v>0</v>
      </c>
      <c r="BK18" s="97">
        <v>0</v>
      </c>
      <c r="BM18" s="97">
        <v>41</v>
      </c>
      <c r="BN18" s="97">
        <v>41</v>
      </c>
      <c r="BO18" s="97">
        <v>41</v>
      </c>
      <c r="BP18" s="97">
        <v>41</v>
      </c>
      <c r="BQ18" s="97">
        <v>41</v>
      </c>
      <c r="BR18" s="97">
        <v>41</v>
      </c>
      <c r="BS18" s="97">
        <v>41</v>
      </c>
      <c r="BT18" s="97">
        <v>41</v>
      </c>
      <c r="BY18" s="108"/>
      <c r="CA18" s="162" t="b">
        <v>1</v>
      </c>
      <c r="CB18" s="162" t="b">
        <v>1</v>
      </c>
      <c r="CC18" s="162" t="b">
        <v>1</v>
      </c>
      <c r="CD18" s="162" t="b">
        <v>1</v>
      </c>
    </row>
    <row r="19" spans="1:82" ht="13.15" x14ac:dyDescent="0.25">
      <c r="A19" s="101">
        <v>14</v>
      </c>
      <c r="B19" s="97" t="s">
        <v>2201</v>
      </c>
      <c r="C19" s="97" t="s">
        <v>2203</v>
      </c>
      <c r="D19" s="97">
        <v>2</v>
      </c>
      <c r="E19" s="97" t="s">
        <v>277</v>
      </c>
      <c r="G19" s="97" t="s">
        <v>2189</v>
      </c>
      <c r="H19" s="97" t="s">
        <v>0</v>
      </c>
      <c r="I19" s="97" t="s">
        <v>1204</v>
      </c>
      <c r="J19" s="97" t="b">
        <v>1</v>
      </c>
      <c r="N19" s="97"/>
      <c r="O19" s="97">
        <v>147.69</v>
      </c>
      <c r="P19" s="97">
        <v>35</v>
      </c>
      <c r="Q19" s="97">
        <v>0</v>
      </c>
      <c r="R19" s="97">
        <v>0</v>
      </c>
      <c r="S19" s="97">
        <v>0</v>
      </c>
      <c r="T19" s="97">
        <v>112.69</v>
      </c>
      <c r="U19" s="97">
        <v>-28.7</v>
      </c>
      <c r="W19" s="97" t="s">
        <v>2190</v>
      </c>
      <c r="X19" s="97">
        <v>1.3799999999999999E-4</v>
      </c>
      <c r="Y19" s="97">
        <v>10</v>
      </c>
      <c r="Z19" s="97" t="s">
        <v>0</v>
      </c>
      <c r="AB19" s="97" t="s">
        <v>2193</v>
      </c>
      <c r="AI19" s="97" t="s">
        <v>2192</v>
      </c>
      <c r="AJ19" s="97">
        <v>11</v>
      </c>
      <c r="AK19" s="97">
        <v>0.31</v>
      </c>
      <c r="AX19" s="97">
        <v>0</v>
      </c>
      <c r="AY19" s="97">
        <v>0</v>
      </c>
      <c r="AZ19" s="97">
        <v>0</v>
      </c>
      <c r="BA19" s="97">
        <v>3068</v>
      </c>
      <c r="BB19" s="97">
        <v>3068</v>
      </c>
      <c r="BC19" s="97">
        <v>0</v>
      </c>
      <c r="BD19" s="97">
        <v>0</v>
      </c>
      <c r="BE19" s="97">
        <v>0</v>
      </c>
      <c r="BF19" s="97">
        <v>0</v>
      </c>
      <c r="BG19" s="97">
        <v>0</v>
      </c>
      <c r="BH19" s="97">
        <v>0</v>
      </c>
      <c r="BI19" s="97">
        <v>0</v>
      </c>
      <c r="BJ19" s="97">
        <v>0</v>
      </c>
      <c r="BK19" s="97">
        <v>0</v>
      </c>
      <c r="BM19" s="97">
        <v>767</v>
      </c>
      <c r="BN19" s="97">
        <v>767</v>
      </c>
      <c r="BO19" s="97">
        <v>767</v>
      </c>
      <c r="BP19" s="97">
        <v>767</v>
      </c>
      <c r="BQ19" s="97">
        <v>767</v>
      </c>
      <c r="BR19" s="97">
        <v>767</v>
      </c>
      <c r="BS19" s="97">
        <v>767</v>
      </c>
      <c r="BT19" s="97">
        <v>767</v>
      </c>
      <c r="BY19" s="108"/>
      <c r="CA19" s="162" t="b">
        <v>1</v>
      </c>
      <c r="CB19" s="162" t="b">
        <v>1</v>
      </c>
      <c r="CC19" s="162" t="b">
        <v>1</v>
      </c>
      <c r="CD19" s="162" t="b">
        <v>1</v>
      </c>
    </row>
    <row r="20" spans="1:82" ht="13.15" x14ac:dyDescent="0.25">
      <c r="A20" s="101">
        <v>15</v>
      </c>
      <c r="B20" s="97" t="s">
        <v>2201</v>
      </c>
      <c r="C20" s="97" t="s">
        <v>2203</v>
      </c>
      <c r="D20" s="97">
        <v>2</v>
      </c>
      <c r="E20" s="97" t="s">
        <v>279</v>
      </c>
      <c r="G20" s="97" t="s">
        <v>2189</v>
      </c>
      <c r="H20" s="97" t="s">
        <v>0</v>
      </c>
      <c r="I20" s="97" t="s">
        <v>1204</v>
      </c>
      <c r="J20" s="97" t="b">
        <v>1</v>
      </c>
      <c r="N20" s="97"/>
      <c r="O20" s="97">
        <v>144.82</v>
      </c>
      <c r="P20" s="97">
        <v>30</v>
      </c>
      <c r="Q20" s="97">
        <v>0</v>
      </c>
      <c r="R20" s="97">
        <v>0</v>
      </c>
      <c r="S20" s="97">
        <v>0</v>
      </c>
      <c r="T20" s="97">
        <v>114.82</v>
      </c>
      <c r="U20" s="97">
        <v>0</v>
      </c>
      <c r="W20" s="97" t="s">
        <v>2190</v>
      </c>
      <c r="X20" s="97">
        <v>0</v>
      </c>
      <c r="Y20" s="97">
        <v>9.5744500000000006</v>
      </c>
      <c r="Z20" s="97" t="s">
        <v>0</v>
      </c>
      <c r="AB20" s="97" t="s">
        <v>2193</v>
      </c>
      <c r="AI20" s="97" t="s">
        <v>2194</v>
      </c>
      <c r="AJ20" s="97">
        <v>11</v>
      </c>
      <c r="AK20" s="97">
        <v>0.23</v>
      </c>
      <c r="AX20" s="97">
        <v>0</v>
      </c>
      <c r="AY20" s="97">
        <v>0</v>
      </c>
      <c r="AZ20" s="97">
        <v>0</v>
      </c>
      <c r="BA20" s="97">
        <v>104</v>
      </c>
      <c r="BB20" s="97">
        <v>104</v>
      </c>
      <c r="BC20" s="97">
        <v>0</v>
      </c>
      <c r="BD20" s="97">
        <v>0</v>
      </c>
      <c r="BE20" s="97">
        <v>0</v>
      </c>
      <c r="BF20" s="97">
        <v>0</v>
      </c>
      <c r="BG20" s="97">
        <v>0</v>
      </c>
      <c r="BH20" s="97">
        <v>0</v>
      </c>
      <c r="BI20" s="97">
        <v>0</v>
      </c>
      <c r="BJ20" s="97">
        <v>0</v>
      </c>
      <c r="BK20" s="97">
        <v>0</v>
      </c>
      <c r="BM20" s="97">
        <v>26</v>
      </c>
      <c r="BN20" s="97">
        <v>26</v>
      </c>
      <c r="BO20" s="97">
        <v>26</v>
      </c>
      <c r="BP20" s="97">
        <v>26</v>
      </c>
      <c r="BQ20" s="97">
        <v>26</v>
      </c>
      <c r="BR20" s="97">
        <v>26</v>
      </c>
      <c r="BS20" s="97">
        <v>26</v>
      </c>
      <c r="BT20" s="97">
        <v>26</v>
      </c>
      <c r="BY20" s="108"/>
      <c r="CA20" s="162" t="b">
        <v>1</v>
      </c>
      <c r="CB20" s="162" t="b">
        <v>1</v>
      </c>
      <c r="CC20" s="162" t="b">
        <v>1</v>
      </c>
      <c r="CD20" s="162" t="b">
        <v>1</v>
      </c>
    </row>
    <row r="21" spans="1:82" ht="13.15" x14ac:dyDescent="0.25">
      <c r="A21" s="101">
        <v>16</v>
      </c>
      <c r="B21" s="97" t="s">
        <v>2201</v>
      </c>
      <c r="C21" s="97" t="s">
        <v>2204</v>
      </c>
      <c r="D21" s="97">
        <v>3</v>
      </c>
      <c r="E21" s="97" t="s">
        <v>280</v>
      </c>
      <c r="G21" s="97" t="s">
        <v>2189</v>
      </c>
      <c r="H21" s="97" t="s">
        <v>0</v>
      </c>
      <c r="I21" s="97" t="s">
        <v>1209</v>
      </c>
      <c r="J21" s="97" t="b">
        <v>1</v>
      </c>
      <c r="N21" s="97"/>
      <c r="O21" s="97">
        <v>80</v>
      </c>
      <c r="P21" s="97">
        <v>30</v>
      </c>
      <c r="Q21" s="97">
        <v>0</v>
      </c>
      <c r="R21" s="97">
        <v>0</v>
      </c>
      <c r="S21" s="97">
        <v>0</v>
      </c>
      <c r="T21" s="97">
        <v>50</v>
      </c>
      <c r="U21" s="97">
        <v>334.6</v>
      </c>
      <c r="W21" s="97" t="s">
        <v>2190</v>
      </c>
      <c r="X21" s="97">
        <v>3.347E-2</v>
      </c>
      <c r="Y21" s="97">
        <v>-6.33</v>
      </c>
      <c r="Z21" s="97" t="s">
        <v>0</v>
      </c>
      <c r="AB21" s="97" t="s">
        <v>2191</v>
      </c>
      <c r="AI21" s="97" t="s">
        <v>2192</v>
      </c>
      <c r="AJ21" s="97">
        <v>10</v>
      </c>
      <c r="AK21" s="97">
        <v>0.55000000000000004</v>
      </c>
      <c r="AX21" s="97">
        <v>0</v>
      </c>
      <c r="AY21" s="97">
        <v>0</v>
      </c>
      <c r="AZ21" s="97">
        <v>0</v>
      </c>
      <c r="BA21" s="97">
        <v>6000</v>
      </c>
      <c r="BB21" s="97">
        <v>6000</v>
      </c>
      <c r="BC21" s="97">
        <v>0</v>
      </c>
      <c r="BD21" s="97">
        <v>0</v>
      </c>
      <c r="BE21" s="97">
        <v>0</v>
      </c>
      <c r="BF21" s="97">
        <v>0</v>
      </c>
      <c r="BG21" s="97">
        <v>0</v>
      </c>
      <c r="BH21" s="97">
        <v>0</v>
      </c>
      <c r="BI21" s="97">
        <v>0</v>
      </c>
      <c r="BJ21" s="97">
        <v>0</v>
      </c>
      <c r="BK21" s="97">
        <v>0</v>
      </c>
      <c r="BM21" s="97">
        <v>1500</v>
      </c>
      <c r="BN21" s="97">
        <v>1500</v>
      </c>
      <c r="BO21" s="97">
        <v>1500</v>
      </c>
      <c r="BP21" s="97">
        <v>1500</v>
      </c>
      <c r="BQ21" s="97">
        <v>1500</v>
      </c>
      <c r="BR21" s="97">
        <v>1500</v>
      </c>
      <c r="BS21" s="97">
        <v>1500</v>
      </c>
      <c r="BT21" s="97">
        <v>1500</v>
      </c>
      <c r="BY21" s="108"/>
      <c r="CA21" s="162" t="b">
        <v>1</v>
      </c>
      <c r="CB21" s="162" t="b">
        <v>1</v>
      </c>
      <c r="CC21" s="162" t="b">
        <v>1</v>
      </c>
      <c r="CD21" s="162" t="b">
        <v>1</v>
      </c>
    </row>
    <row r="22" spans="1:82" ht="13.15" x14ac:dyDescent="0.25">
      <c r="A22" s="101">
        <v>17</v>
      </c>
      <c r="B22" s="97" t="s">
        <v>2201</v>
      </c>
      <c r="C22" s="97" t="s">
        <v>2205</v>
      </c>
      <c r="D22" s="97">
        <v>4</v>
      </c>
      <c r="E22" s="97" t="s">
        <v>282</v>
      </c>
      <c r="G22" s="97" t="s">
        <v>2189</v>
      </c>
      <c r="H22" s="97" t="s">
        <v>0</v>
      </c>
      <c r="I22" s="97" t="s">
        <v>1200</v>
      </c>
      <c r="J22" s="97" t="b">
        <v>1</v>
      </c>
      <c r="N22" s="97"/>
      <c r="O22" s="97">
        <v>134</v>
      </c>
      <c r="P22" s="97">
        <v>35</v>
      </c>
      <c r="Q22" s="97">
        <v>0</v>
      </c>
      <c r="R22" s="97">
        <v>99</v>
      </c>
      <c r="S22" s="97">
        <v>0</v>
      </c>
      <c r="T22" s="97">
        <v>0</v>
      </c>
      <c r="U22" s="97">
        <v>611</v>
      </c>
      <c r="W22" s="97" t="s">
        <v>2190</v>
      </c>
      <c r="X22" s="97">
        <v>0.114</v>
      </c>
      <c r="Y22" s="97">
        <v>-7.97</v>
      </c>
      <c r="Z22" s="97" t="s">
        <v>0</v>
      </c>
      <c r="AB22" s="97" t="s">
        <v>2191</v>
      </c>
      <c r="AI22" s="97" t="s">
        <v>2192</v>
      </c>
      <c r="AJ22" s="97">
        <v>5</v>
      </c>
      <c r="AK22" s="97">
        <v>0.53</v>
      </c>
      <c r="AX22" s="97">
        <v>0</v>
      </c>
      <c r="AY22" s="97">
        <v>0</v>
      </c>
      <c r="AZ22" s="97">
        <v>0</v>
      </c>
      <c r="BA22" s="97">
        <v>14500</v>
      </c>
      <c r="BB22" s="97">
        <v>14500</v>
      </c>
      <c r="BC22" s="97">
        <v>0</v>
      </c>
      <c r="BD22" s="97">
        <v>0</v>
      </c>
      <c r="BE22" s="97">
        <v>0</v>
      </c>
      <c r="BF22" s="97">
        <v>0</v>
      </c>
      <c r="BG22" s="97">
        <v>0</v>
      </c>
      <c r="BH22" s="97">
        <v>0</v>
      </c>
      <c r="BI22" s="97">
        <v>0</v>
      </c>
      <c r="BJ22" s="97">
        <v>0</v>
      </c>
      <c r="BK22" s="97">
        <v>0</v>
      </c>
      <c r="BM22" s="97">
        <v>3625</v>
      </c>
      <c r="BN22" s="97">
        <v>3625</v>
      </c>
      <c r="BO22" s="97">
        <v>3625</v>
      </c>
      <c r="BP22" s="97">
        <v>3625</v>
      </c>
      <c r="BQ22" s="97">
        <v>3625</v>
      </c>
      <c r="BR22" s="97">
        <v>3625</v>
      </c>
      <c r="BS22" s="97">
        <v>3625</v>
      </c>
      <c r="BT22" s="97">
        <v>3625</v>
      </c>
      <c r="BY22" s="108"/>
      <c r="CA22" s="162" t="b">
        <v>1</v>
      </c>
      <c r="CB22" s="162" t="b">
        <v>1</v>
      </c>
      <c r="CC22" s="162" t="b">
        <v>1</v>
      </c>
      <c r="CD22" s="162" t="b">
        <v>1</v>
      </c>
    </row>
    <row r="23" spans="1:82" ht="13.15" x14ac:dyDescent="0.25">
      <c r="A23" s="101">
        <v>18</v>
      </c>
      <c r="B23" s="97" t="s">
        <v>2201</v>
      </c>
      <c r="C23" s="97" t="s">
        <v>2205</v>
      </c>
      <c r="D23" s="97">
        <v>4</v>
      </c>
      <c r="E23" s="97" t="s">
        <v>284</v>
      </c>
      <c r="G23" s="97" t="s">
        <v>2189</v>
      </c>
      <c r="H23" s="97" t="s">
        <v>0</v>
      </c>
      <c r="I23" s="97" t="s">
        <v>1200</v>
      </c>
      <c r="J23" s="97" t="b">
        <v>1</v>
      </c>
      <c r="N23" s="97"/>
      <c r="O23" s="97">
        <v>134</v>
      </c>
      <c r="P23" s="97">
        <v>35</v>
      </c>
      <c r="Q23" s="97">
        <v>0</v>
      </c>
      <c r="R23" s="97">
        <v>99</v>
      </c>
      <c r="S23" s="97">
        <v>0</v>
      </c>
      <c r="T23" s="97">
        <v>0</v>
      </c>
      <c r="U23" s="97">
        <v>765</v>
      </c>
      <c r="W23" s="97" t="s">
        <v>2190</v>
      </c>
      <c r="X23" s="97">
        <v>0.14000000000000001</v>
      </c>
      <c r="Y23" s="97">
        <v>-9.26</v>
      </c>
      <c r="Z23" s="97" t="s">
        <v>0</v>
      </c>
      <c r="AB23" s="97" t="s">
        <v>2191</v>
      </c>
      <c r="AI23" s="97" t="s">
        <v>2192</v>
      </c>
      <c r="AJ23" s="97">
        <v>4</v>
      </c>
      <c r="AK23" s="97">
        <v>0.70199999999999996</v>
      </c>
      <c r="AX23" s="97">
        <v>0</v>
      </c>
      <c r="AY23" s="97">
        <v>0</v>
      </c>
      <c r="AZ23" s="97">
        <v>0</v>
      </c>
      <c r="BA23" s="97">
        <v>2000</v>
      </c>
      <c r="BB23" s="97">
        <v>2000</v>
      </c>
      <c r="BC23" s="97">
        <v>0</v>
      </c>
      <c r="BD23" s="97">
        <v>0</v>
      </c>
      <c r="BE23" s="97">
        <v>0</v>
      </c>
      <c r="BF23" s="97">
        <v>0</v>
      </c>
      <c r="BG23" s="97">
        <v>0</v>
      </c>
      <c r="BH23" s="97">
        <v>0</v>
      </c>
      <c r="BI23" s="97">
        <v>0</v>
      </c>
      <c r="BJ23" s="97">
        <v>0</v>
      </c>
      <c r="BK23" s="97">
        <v>0</v>
      </c>
      <c r="BM23" s="97">
        <v>500</v>
      </c>
      <c r="BN23" s="97">
        <v>500</v>
      </c>
      <c r="BO23" s="97">
        <v>500</v>
      </c>
      <c r="BP23" s="97">
        <v>500</v>
      </c>
      <c r="BQ23" s="97">
        <v>500</v>
      </c>
      <c r="BR23" s="97">
        <v>500</v>
      </c>
      <c r="BS23" s="97">
        <v>500</v>
      </c>
      <c r="BT23" s="97">
        <v>500</v>
      </c>
      <c r="BY23" s="108"/>
      <c r="CA23" s="162" t="b">
        <v>1</v>
      </c>
      <c r="CB23" s="162" t="b">
        <v>1</v>
      </c>
      <c r="CC23" s="162" t="b">
        <v>1</v>
      </c>
      <c r="CD23" s="162" t="b">
        <v>1</v>
      </c>
    </row>
    <row r="24" spans="1:82" ht="13.15" x14ac:dyDescent="0.25">
      <c r="A24" s="101">
        <v>19</v>
      </c>
      <c r="B24" s="97" t="s">
        <v>2201</v>
      </c>
      <c r="C24" s="97" t="s">
        <v>2206</v>
      </c>
      <c r="D24" s="97">
        <v>5</v>
      </c>
      <c r="E24" s="97" t="s">
        <v>286</v>
      </c>
      <c r="G24" s="97" t="s">
        <v>2189</v>
      </c>
      <c r="H24" s="97" t="s">
        <v>0</v>
      </c>
      <c r="I24" s="97" t="s">
        <v>1210</v>
      </c>
      <c r="J24" s="97" t="b">
        <v>1</v>
      </c>
      <c r="N24" s="97"/>
      <c r="O24" s="97">
        <v>12.02</v>
      </c>
      <c r="P24" s="97">
        <v>8</v>
      </c>
      <c r="Q24" s="97">
        <v>0</v>
      </c>
      <c r="R24" s="97">
        <v>0</v>
      </c>
      <c r="S24" s="97">
        <v>0</v>
      </c>
      <c r="T24" s="97">
        <v>4.0199999999999996</v>
      </c>
      <c r="U24" s="97">
        <v>31</v>
      </c>
      <c r="W24" s="97" t="s">
        <v>2190</v>
      </c>
      <c r="X24" s="97">
        <v>3.0999999999999999E-3</v>
      </c>
      <c r="Y24" s="97">
        <v>-0.54200000000000004</v>
      </c>
      <c r="Z24" s="97" t="s">
        <v>0</v>
      </c>
      <c r="AB24" s="97" t="s">
        <v>2191</v>
      </c>
      <c r="AI24" s="97" t="s">
        <v>2192</v>
      </c>
      <c r="AJ24" s="97">
        <v>2.1</v>
      </c>
      <c r="AK24" s="97">
        <v>0.54</v>
      </c>
      <c r="AP24" s="97">
        <v>0.71</v>
      </c>
      <c r="AX24" s="97">
        <v>0</v>
      </c>
      <c r="AY24" s="97">
        <v>0</v>
      </c>
      <c r="AZ24" s="97">
        <v>0</v>
      </c>
      <c r="BA24" s="97">
        <v>3116</v>
      </c>
      <c r="BB24" s="97">
        <v>3116</v>
      </c>
      <c r="BC24" s="97">
        <v>0</v>
      </c>
      <c r="BD24" s="97">
        <v>0</v>
      </c>
      <c r="BE24" s="97">
        <v>0</v>
      </c>
      <c r="BF24" s="97">
        <v>0</v>
      </c>
      <c r="BG24" s="97">
        <v>0</v>
      </c>
      <c r="BH24" s="97">
        <v>0</v>
      </c>
      <c r="BI24" s="97">
        <v>0</v>
      </c>
      <c r="BJ24" s="97">
        <v>0</v>
      </c>
      <c r="BK24" s="97">
        <v>0</v>
      </c>
      <c r="BM24" s="97">
        <v>779</v>
      </c>
      <c r="BN24" s="97">
        <v>779</v>
      </c>
      <c r="BO24" s="97">
        <v>779</v>
      </c>
      <c r="BP24" s="97">
        <v>779</v>
      </c>
      <c r="BQ24" s="97">
        <v>779</v>
      </c>
      <c r="BR24" s="97">
        <v>779</v>
      </c>
      <c r="BS24" s="97">
        <v>779</v>
      </c>
      <c r="BT24" s="97">
        <v>779</v>
      </c>
      <c r="BY24" s="108"/>
      <c r="CA24" s="162" t="b">
        <v>1</v>
      </c>
      <c r="CB24" s="162" t="b">
        <v>1</v>
      </c>
      <c r="CC24" s="162" t="b">
        <v>1</v>
      </c>
      <c r="CD24" s="162" t="b">
        <v>1</v>
      </c>
    </row>
    <row r="25" spans="1:82" ht="13.15" x14ac:dyDescent="0.25">
      <c r="A25" s="101">
        <v>20</v>
      </c>
      <c r="B25" s="97" t="s">
        <v>2201</v>
      </c>
      <c r="C25" s="97" t="s">
        <v>2206</v>
      </c>
      <c r="D25" s="97">
        <v>5</v>
      </c>
      <c r="E25" s="97" t="s">
        <v>288</v>
      </c>
      <c r="G25" s="97" t="s">
        <v>2189</v>
      </c>
      <c r="H25" s="97" t="s">
        <v>0</v>
      </c>
      <c r="I25" s="97" t="s">
        <v>1210</v>
      </c>
      <c r="J25" s="97" t="b">
        <v>1</v>
      </c>
      <c r="N25" s="97"/>
      <c r="O25" s="97">
        <v>12.02</v>
      </c>
      <c r="P25" s="97">
        <v>10</v>
      </c>
      <c r="Q25" s="97">
        <v>0</v>
      </c>
      <c r="R25" s="97">
        <v>0</v>
      </c>
      <c r="S25" s="97">
        <v>0</v>
      </c>
      <c r="T25" s="97">
        <v>2.0199999999999996</v>
      </c>
      <c r="U25" s="97">
        <v>31</v>
      </c>
      <c r="W25" s="97" t="s">
        <v>2190</v>
      </c>
      <c r="X25" s="97">
        <v>3.0999999999999999E-3</v>
      </c>
      <c r="Y25" s="97">
        <v>-0.54200000000000004</v>
      </c>
      <c r="Z25" s="97" t="s">
        <v>0</v>
      </c>
      <c r="AB25" s="97" t="s">
        <v>2191</v>
      </c>
      <c r="AI25" s="97" t="s">
        <v>2192</v>
      </c>
      <c r="AJ25" s="97">
        <v>2.1</v>
      </c>
      <c r="AK25" s="97">
        <v>0.54</v>
      </c>
      <c r="AP25" s="97">
        <v>0.71</v>
      </c>
      <c r="AX25" s="97">
        <v>0</v>
      </c>
      <c r="AY25" s="97">
        <v>0</v>
      </c>
      <c r="AZ25" s="97">
        <v>0</v>
      </c>
      <c r="BA25" s="97">
        <v>972.5</v>
      </c>
      <c r="BB25" s="97">
        <v>972.5</v>
      </c>
      <c r="BC25" s="97">
        <v>0</v>
      </c>
      <c r="BD25" s="97">
        <v>0</v>
      </c>
      <c r="BE25" s="97">
        <v>0</v>
      </c>
      <c r="BF25" s="97">
        <v>0</v>
      </c>
      <c r="BG25" s="97">
        <v>0</v>
      </c>
      <c r="BH25" s="97">
        <v>0</v>
      </c>
      <c r="BI25" s="97">
        <v>0</v>
      </c>
      <c r="BJ25" s="97">
        <v>0</v>
      </c>
      <c r="BK25" s="97">
        <v>0</v>
      </c>
      <c r="BM25" s="97">
        <v>243.125</v>
      </c>
      <c r="BN25" s="97">
        <v>243.125</v>
      </c>
      <c r="BO25" s="97">
        <v>243.125</v>
      </c>
      <c r="BP25" s="97">
        <v>243.125</v>
      </c>
      <c r="BQ25" s="97">
        <v>243.125</v>
      </c>
      <c r="BR25" s="97">
        <v>243.125</v>
      </c>
      <c r="BS25" s="97">
        <v>243.125</v>
      </c>
      <c r="BT25" s="97">
        <v>243.125</v>
      </c>
      <c r="BY25" s="108"/>
      <c r="CA25" s="162" t="b">
        <v>1</v>
      </c>
      <c r="CB25" s="162" t="b">
        <v>1</v>
      </c>
      <c r="CC25" s="162" t="b">
        <v>1</v>
      </c>
      <c r="CD25" s="162" t="b">
        <v>1</v>
      </c>
    </row>
    <row r="26" spans="1:82" ht="13.15" x14ac:dyDescent="0.25">
      <c r="A26" s="101">
        <v>21</v>
      </c>
      <c r="B26" s="97" t="s">
        <v>2201</v>
      </c>
      <c r="C26" s="97" t="s">
        <v>2206</v>
      </c>
      <c r="D26" s="97">
        <v>5</v>
      </c>
      <c r="E26" s="97" t="s">
        <v>289</v>
      </c>
      <c r="G26" s="97" t="s">
        <v>2189</v>
      </c>
      <c r="H26" s="97" t="s">
        <v>0</v>
      </c>
      <c r="I26" s="97" t="s">
        <v>1210</v>
      </c>
      <c r="J26" s="97" t="b">
        <v>1</v>
      </c>
      <c r="N26" s="97"/>
      <c r="O26" s="97">
        <v>56.861899999999999</v>
      </c>
      <c r="P26" s="97">
        <v>40</v>
      </c>
      <c r="Q26" s="97">
        <v>0</v>
      </c>
      <c r="R26" s="97">
        <v>0</v>
      </c>
      <c r="S26" s="97">
        <v>0</v>
      </c>
      <c r="T26" s="97">
        <v>16.861899999999999</v>
      </c>
      <c r="U26" s="97">
        <v>45.1</v>
      </c>
      <c r="W26" s="97" t="s">
        <v>2190</v>
      </c>
      <c r="X26" s="97">
        <v>4.5100000000000001E-3</v>
      </c>
      <c r="Y26" s="97">
        <v>-0.78800000000000003</v>
      </c>
      <c r="Z26" s="97" t="s">
        <v>0</v>
      </c>
      <c r="AB26" s="97" t="s">
        <v>2191</v>
      </c>
      <c r="AI26" s="97" t="s">
        <v>2192</v>
      </c>
      <c r="AJ26" s="97">
        <v>16</v>
      </c>
      <c r="AK26" s="97">
        <v>0.55000000000000004</v>
      </c>
      <c r="AX26" s="97">
        <v>0</v>
      </c>
      <c r="AY26" s="97">
        <v>0</v>
      </c>
      <c r="AZ26" s="97">
        <v>0</v>
      </c>
      <c r="BA26" s="97">
        <v>18575.5</v>
      </c>
      <c r="BB26" s="97">
        <v>18575.5</v>
      </c>
      <c r="BC26" s="97">
        <v>0</v>
      </c>
      <c r="BD26" s="97">
        <v>0</v>
      </c>
      <c r="BE26" s="97">
        <v>0</v>
      </c>
      <c r="BF26" s="97">
        <v>0</v>
      </c>
      <c r="BG26" s="97">
        <v>0</v>
      </c>
      <c r="BH26" s="97">
        <v>0</v>
      </c>
      <c r="BI26" s="97">
        <v>0</v>
      </c>
      <c r="BJ26" s="97">
        <v>0</v>
      </c>
      <c r="BK26" s="97">
        <v>0</v>
      </c>
      <c r="BM26" s="97">
        <v>4643.875</v>
      </c>
      <c r="BN26" s="97">
        <v>4643.875</v>
      </c>
      <c r="BO26" s="97">
        <v>4643.875</v>
      </c>
      <c r="BP26" s="97">
        <v>4643.875</v>
      </c>
      <c r="BQ26" s="97">
        <v>4643.875</v>
      </c>
      <c r="BR26" s="97">
        <v>4643.875</v>
      </c>
      <c r="BS26" s="97">
        <v>4643.875</v>
      </c>
      <c r="BT26" s="97">
        <v>4643.875</v>
      </c>
      <c r="BY26" s="108"/>
      <c r="CA26" s="162" t="b">
        <v>1</v>
      </c>
      <c r="CB26" s="162" t="b">
        <v>1</v>
      </c>
      <c r="CC26" s="162" t="b">
        <v>1</v>
      </c>
      <c r="CD26" s="162" t="b">
        <v>1</v>
      </c>
    </row>
    <row r="27" spans="1:82" ht="13.15" x14ac:dyDescent="0.25">
      <c r="A27" s="101">
        <v>22</v>
      </c>
      <c r="B27" s="97" t="s">
        <v>2201</v>
      </c>
      <c r="C27" s="97" t="s">
        <v>2206</v>
      </c>
      <c r="D27" s="97">
        <v>5</v>
      </c>
      <c r="E27" s="97" t="s">
        <v>291</v>
      </c>
      <c r="G27" s="97" t="s">
        <v>2189</v>
      </c>
      <c r="H27" s="97" t="s">
        <v>0</v>
      </c>
      <c r="I27" s="97" t="s">
        <v>1210</v>
      </c>
      <c r="J27" s="97" t="b">
        <v>1</v>
      </c>
      <c r="N27" s="97"/>
      <c r="O27" s="97">
        <v>50.941699999999997</v>
      </c>
      <c r="P27" s="97">
        <v>40</v>
      </c>
      <c r="Q27" s="97">
        <v>0</v>
      </c>
      <c r="R27" s="97">
        <v>0</v>
      </c>
      <c r="S27" s="97">
        <v>0</v>
      </c>
      <c r="T27" s="97">
        <v>10.941699999999997</v>
      </c>
      <c r="U27" s="97">
        <v>227</v>
      </c>
      <c r="W27" s="97" t="s">
        <v>2190</v>
      </c>
      <c r="X27" s="97">
        <v>4.8000000000000001E-2</v>
      </c>
      <c r="Y27" s="97">
        <v>-0.56599999999999995</v>
      </c>
      <c r="Z27" s="97" t="s">
        <v>0</v>
      </c>
      <c r="AB27" s="97" t="s">
        <v>2191</v>
      </c>
      <c r="AI27" s="97" t="s">
        <v>2192</v>
      </c>
      <c r="AJ27" s="97">
        <v>16</v>
      </c>
      <c r="AK27" s="97">
        <v>0.54</v>
      </c>
      <c r="AX27" s="97">
        <v>0</v>
      </c>
      <c r="AY27" s="97">
        <v>0</v>
      </c>
      <c r="AZ27" s="97">
        <v>0</v>
      </c>
      <c r="BA27" s="97">
        <v>3001.5</v>
      </c>
      <c r="BB27" s="97">
        <v>3001.5</v>
      </c>
      <c r="BC27" s="97">
        <v>0</v>
      </c>
      <c r="BD27" s="97">
        <v>0</v>
      </c>
      <c r="BE27" s="97">
        <v>0</v>
      </c>
      <c r="BF27" s="97">
        <v>0</v>
      </c>
      <c r="BG27" s="97">
        <v>0</v>
      </c>
      <c r="BH27" s="97">
        <v>0</v>
      </c>
      <c r="BI27" s="97">
        <v>0</v>
      </c>
      <c r="BJ27" s="97">
        <v>0</v>
      </c>
      <c r="BK27" s="97">
        <v>0</v>
      </c>
      <c r="BM27" s="97">
        <v>750.375</v>
      </c>
      <c r="BN27" s="97">
        <v>750.375</v>
      </c>
      <c r="BO27" s="97">
        <v>750.375</v>
      </c>
      <c r="BP27" s="97">
        <v>750.375</v>
      </c>
      <c r="BQ27" s="97">
        <v>750.375</v>
      </c>
      <c r="BR27" s="97">
        <v>750.375</v>
      </c>
      <c r="BS27" s="97">
        <v>750.375</v>
      </c>
      <c r="BT27" s="97">
        <v>750.375</v>
      </c>
      <c r="BY27" s="108"/>
      <c r="CA27" s="162" t="b">
        <v>1</v>
      </c>
      <c r="CB27" s="162" t="b">
        <v>1</v>
      </c>
      <c r="CC27" s="162" t="b">
        <v>1</v>
      </c>
      <c r="CD27" s="162" t="b">
        <v>1</v>
      </c>
    </row>
    <row r="28" spans="1:82" ht="13.15" x14ac:dyDescent="0.25">
      <c r="A28" s="101">
        <v>23</v>
      </c>
      <c r="B28" s="97" t="s">
        <v>2201</v>
      </c>
      <c r="C28" s="97" t="s">
        <v>2206</v>
      </c>
      <c r="D28" s="97">
        <v>5</v>
      </c>
      <c r="E28" s="97" t="s">
        <v>293</v>
      </c>
      <c r="G28" s="97" t="s">
        <v>2189</v>
      </c>
      <c r="H28" s="97" t="s">
        <v>0</v>
      </c>
      <c r="I28" s="97" t="s">
        <v>1210</v>
      </c>
      <c r="J28" s="97" t="b">
        <v>1</v>
      </c>
      <c r="N28" s="97"/>
      <c r="O28" s="97">
        <v>32</v>
      </c>
      <c r="P28" s="97">
        <v>32</v>
      </c>
      <c r="Q28" s="97">
        <v>0</v>
      </c>
      <c r="R28" s="97">
        <v>0</v>
      </c>
      <c r="S28" s="97">
        <v>0</v>
      </c>
      <c r="T28" s="97">
        <v>0</v>
      </c>
      <c r="U28" s="97">
        <v>78.355200000000011</v>
      </c>
      <c r="W28" s="97" t="s">
        <v>2190</v>
      </c>
      <c r="X28" s="97">
        <v>1.861728E-2</v>
      </c>
      <c r="Y28" s="97">
        <v>-0.20638199999999998</v>
      </c>
      <c r="Z28" s="97" t="s">
        <v>0</v>
      </c>
      <c r="AB28" s="97" t="s">
        <v>2191</v>
      </c>
      <c r="AI28" s="97" t="s">
        <v>2192</v>
      </c>
      <c r="AJ28" s="97">
        <v>15</v>
      </c>
      <c r="AK28" s="97">
        <v>0.55000000000000004</v>
      </c>
      <c r="AP28" s="97">
        <v>0.92</v>
      </c>
      <c r="AX28" s="97">
        <v>0</v>
      </c>
      <c r="AY28" s="97">
        <v>0</v>
      </c>
      <c r="AZ28" s="97">
        <v>0</v>
      </c>
      <c r="BA28" s="97">
        <v>112</v>
      </c>
      <c r="BB28" s="97">
        <v>112</v>
      </c>
      <c r="BC28" s="97">
        <v>0</v>
      </c>
      <c r="BD28" s="97">
        <v>0</v>
      </c>
      <c r="BE28" s="97">
        <v>0</v>
      </c>
      <c r="BF28" s="97">
        <v>0</v>
      </c>
      <c r="BG28" s="97">
        <v>0</v>
      </c>
      <c r="BH28" s="97">
        <v>0</v>
      </c>
      <c r="BI28" s="97">
        <v>0</v>
      </c>
      <c r="BJ28" s="97">
        <v>0</v>
      </c>
      <c r="BK28" s="97">
        <v>0</v>
      </c>
      <c r="BM28" s="97">
        <v>28</v>
      </c>
      <c r="BN28" s="97">
        <v>28</v>
      </c>
      <c r="BO28" s="97">
        <v>28</v>
      </c>
      <c r="BP28" s="97">
        <v>28</v>
      </c>
      <c r="BQ28" s="97">
        <v>28</v>
      </c>
      <c r="BR28" s="97">
        <v>28</v>
      </c>
      <c r="BS28" s="97">
        <v>28</v>
      </c>
      <c r="BT28" s="97">
        <v>28</v>
      </c>
      <c r="BY28" s="108"/>
      <c r="CA28" s="162" t="b">
        <v>1</v>
      </c>
      <c r="CB28" s="162" t="b">
        <v>1</v>
      </c>
      <c r="CC28" s="162" t="b">
        <v>1</v>
      </c>
      <c r="CD28" s="162" t="b">
        <v>1</v>
      </c>
    </row>
    <row r="29" spans="1:82" ht="13.15" x14ac:dyDescent="0.25">
      <c r="A29" s="101">
        <v>24</v>
      </c>
      <c r="B29" s="97" t="s">
        <v>2201</v>
      </c>
      <c r="C29" s="97" t="s">
        <v>2206</v>
      </c>
      <c r="D29" s="97">
        <v>5</v>
      </c>
      <c r="E29" s="97" t="s">
        <v>295</v>
      </c>
      <c r="G29" s="97" t="s">
        <v>2189</v>
      </c>
      <c r="H29" s="97" t="s">
        <v>0</v>
      </c>
      <c r="I29" s="97" t="s">
        <v>1210</v>
      </c>
      <c r="J29" s="97" t="b">
        <v>1</v>
      </c>
      <c r="N29" s="97"/>
      <c r="O29" s="97">
        <v>32</v>
      </c>
      <c r="P29" s="97">
        <v>32</v>
      </c>
      <c r="Q29" s="97">
        <v>0</v>
      </c>
      <c r="R29" s="97">
        <v>0</v>
      </c>
      <c r="S29" s="97">
        <v>0</v>
      </c>
      <c r="T29" s="97">
        <v>0</v>
      </c>
      <c r="U29" s="97">
        <v>64.108800000000002</v>
      </c>
      <c r="W29" s="97" t="s">
        <v>2190</v>
      </c>
      <c r="X29" s="97">
        <v>1.5232319999999999E-2</v>
      </c>
      <c r="Y29" s="97">
        <v>-0.16885800000000001</v>
      </c>
      <c r="Z29" s="97" t="s">
        <v>0</v>
      </c>
      <c r="AB29" s="97" t="s">
        <v>2191</v>
      </c>
      <c r="AI29" s="97" t="s">
        <v>2192</v>
      </c>
      <c r="AJ29" s="97">
        <v>15</v>
      </c>
      <c r="AK29" s="97">
        <v>0.55000000000000004</v>
      </c>
      <c r="AP29" s="97">
        <v>0.92</v>
      </c>
      <c r="AX29" s="97">
        <v>0</v>
      </c>
      <c r="AY29" s="97">
        <v>0</v>
      </c>
      <c r="AZ29" s="97">
        <v>0</v>
      </c>
      <c r="BA29" s="97">
        <v>8</v>
      </c>
      <c r="BB29" s="97">
        <v>8</v>
      </c>
      <c r="BC29" s="97">
        <v>0</v>
      </c>
      <c r="BD29" s="97">
        <v>0</v>
      </c>
      <c r="BE29" s="97">
        <v>0</v>
      </c>
      <c r="BF29" s="97">
        <v>0</v>
      </c>
      <c r="BG29" s="97">
        <v>0</v>
      </c>
      <c r="BH29" s="97">
        <v>0</v>
      </c>
      <c r="BI29" s="97">
        <v>0</v>
      </c>
      <c r="BJ29" s="97">
        <v>0</v>
      </c>
      <c r="BK29" s="97">
        <v>0</v>
      </c>
      <c r="BM29" s="97">
        <v>2</v>
      </c>
      <c r="BN29" s="97">
        <v>2</v>
      </c>
      <c r="BO29" s="97">
        <v>2</v>
      </c>
      <c r="BP29" s="97">
        <v>2</v>
      </c>
      <c r="BQ29" s="97">
        <v>2</v>
      </c>
      <c r="BR29" s="97">
        <v>2</v>
      </c>
      <c r="BS29" s="97">
        <v>2</v>
      </c>
      <c r="BT29" s="97">
        <v>2</v>
      </c>
      <c r="BY29" s="108"/>
      <c r="CA29" s="162" t="b">
        <v>1</v>
      </c>
      <c r="CB29" s="162" t="b">
        <v>1</v>
      </c>
      <c r="CC29" s="162" t="b">
        <v>1</v>
      </c>
      <c r="CD29" s="162" t="b">
        <v>1</v>
      </c>
    </row>
    <row r="30" spans="1:82" ht="13.15" x14ac:dyDescent="0.25">
      <c r="A30" s="101">
        <v>25</v>
      </c>
      <c r="B30" s="97" t="s">
        <v>2201</v>
      </c>
      <c r="C30" s="97" t="s">
        <v>2206</v>
      </c>
      <c r="D30" s="97">
        <v>5</v>
      </c>
      <c r="E30" s="97" t="s">
        <v>297</v>
      </c>
      <c r="G30" s="97" t="s">
        <v>2189</v>
      </c>
      <c r="H30" s="97" t="s">
        <v>0</v>
      </c>
      <c r="I30" s="97" t="s">
        <v>1210</v>
      </c>
      <c r="J30" s="97" t="b">
        <v>1</v>
      </c>
      <c r="N30" s="97"/>
      <c r="O30" s="97">
        <v>32</v>
      </c>
      <c r="P30" s="97">
        <v>32</v>
      </c>
      <c r="Q30" s="97">
        <v>0</v>
      </c>
      <c r="R30" s="97">
        <v>0</v>
      </c>
      <c r="S30" s="97">
        <v>0</v>
      </c>
      <c r="T30" s="97">
        <v>0</v>
      </c>
      <c r="U30" s="97">
        <v>35.6</v>
      </c>
      <c r="W30" s="97" t="s">
        <v>2190</v>
      </c>
      <c r="X30" s="97">
        <v>8.3899999999999999E-3</v>
      </c>
      <c r="Y30" s="97">
        <v>-9.2299999999999993E-2</v>
      </c>
      <c r="Z30" s="97" t="s">
        <v>0</v>
      </c>
      <c r="AB30" s="97" t="s">
        <v>2191</v>
      </c>
      <c r="AF30" s="97">
        <v>3.56</v>
      </c>
      <c r="AG30" s="97">
        <v>8.3900000000000001E-4</v>
      </c>
      <c r="AH30" s="97">
        <v>-9.2300000000000004E-3</v>
      </c>
      <c r="AI30" s="97" t="s">
        <v>2192</v>
      </c>
      <c r="AJ30" s="97">
        <v>15</v>
      </c>
      <c r="AK30" s="97">
        <v>0.55000000000000004</v>
      </c>
      <c r="AP30" s="97">
        <v>0.92</v>
      </c>
      <c r="AX30" s="97">
        <v>0</v>
      </c>
      <c r="AY30" s="97">
        <v>0</v>
      </c>
      <c r="AZ30" s="97">
        <v>0</v>
      </c>
      <c r="BA30" s="97">
        <v>966</v>
      </c>
      <c r="BB30" s="97">
        <v>966</v>
      </c>
      <c r="BC30" s="97">
        <v>0</v>
      </c>
      <c r="BD30" s="97">
        <v>0</v>
      </c>
      <c r="BE30" s="97">
        <v>0</v>
      </c>
      <c r="BF30" s="97">
        <v>0</v>
      </c>
      <c r="BG30" s="97">
        <v>0</v>
      </c>
      <c r="BH30" s="97">
        <v>0</v>
      </c>
      <c r="BI30" s="97">
        <v>0</v>
      </c>
      <c r="BJ30" s="97">
        <v>0</v>
      </c>
      <c r="BK30" s="97">
        <v>0</v>
      </c>
      <c r="BM30" s="97">
        <v>241.5</v>
      </c>
      <c r="BN30" s="97">
        <v>241.5</v>
      </c>
      <c r="BO30" s="97">
        <v>241.5</v>
      </c>
      <c r="BP30" s="97">
        <v>241.5</v>
      </c>
      <c r="BQ30" s="97">
        <v>241.5</v>
      </c>
      <c r="BR30" s="97">
        <v>241.5</v>
      </c>
      <c r="BS30" s="97">
        <v>241.5</v>
      </c>
      <c r="BT30" s="97">
        <v>241.5</v>
      </c>
      <c r="BY30" s="108"/>
      <c r="CA30" s="162" t="b">
        <v>1</v>
      </c>
      <c r="CB30" s="162" t="b">
        <v>1</v>
      </c>
      <c r="CC30" s="162" t="b">
        <v>1</v>
      </c>
      <c r="CD30" s="162" t="b">
        <v>1</v>
      </c>
    </row>
    <row r="31" spans="1:82" ht="13.15" x14ac:dyDescent="0.25">
      <c r="A31" s="101">
        <v>26</v>
      </c>
      <c r="B31" s="97" t="s">
        <v>2201</v>
      </c>
      <c r="C31" s="97" t="s">
        <v>2206</v>
      </c>
      <c r="D31" s="97">
        <v>5</v>
      </c>
      <c r="E31" s="97" t="s">
        <v>299</v>
      </c>
      <c r="G31" s="97" t="s">
        <v>2189</v>
      </c>
      <c r="H31" s="97" t="s">
        <v>0</v>
      </c>
      <c r="I31" s="97" t="s">
        <v>1210</v>
      </c>
      <c r="J31" s="97" t="b">
        <v>1</v>
      </c>
      <c r="N31" s="97"/>
      <c r="O31" s="97">
        <v>42</v>
      </c>
      <c r="P31" s="97">
        <v>34</v>
      </c>
      <c r="Q31" s="97">
        <v>0</v>
      </c>
      <c r="R31" s="97">
        <v>0</v>
      </c>
      <c r="S31" s="97">
        <v>0</v>
      </c>
      <c r="T31" s="97">
        <v>8</v>
      </c>
      <c r="U31" s="97">
        <v>156.71040000000002</v>
      </c>
      <c r="W31" s="97" t="s">
        <v>2190</v>
      </c>
      <c r="X31" s="97">
        <v>3.723456E-2</v>
      </c>
      <c r="Y31" s="97">
        <v>-0.41276399999999996</v>
      </c>
      <c r="Z31" s="97" t="s">
        <v>0</v>
      </c>
      <c r="AB31" s="97" t="s">
        <v>2191</v>
      </c>
      <c r="AI31" s="97" t="s">
        <v>2192</v>
      </c>
      <c r="AJ31" s="97">
        <v>15</v>
      </c>
      <c r="AK31" s="97">
        <v>0.55000000000000004</v>
      </c>
      <c r="AP31" s="97">
        <v>0.92</v>
      </c>
      <c r="AX31" s="97">
        <v>0</v>
      </c>
      <c r="AY31" s="97">
        <v>0</v>
      </c>
      <c r="AZ31" s="97">
        <v>0</v>
      </c>
      <c r="BA31" s="97">
        <v>100</v>
      </c>
      <c r="BB31" s="97">
        <v>100</v>
      </c>
      <c r="BC31" s="97">
        <v>0</v>
      </c>
      <c r="BD31" s="97">
        <v>0</v>
      </c>
      <c r="BE31" s="97">
        <v>0</v>
      </c>
      <c r="BF31" s="97">
        <v>0</v>
      </c>
      <c r="BG31" s="97">
        <v>0</v>
      </c>
      <c r="BH31" s="97">
        <v>0</v>
      </c>
      <c r="BI31" s="97">
        <v>0</v>
      </c>
      <c r="BJ31" s="97">
        <v>0</v>
      </c>
      <c r="BK31" s="97">
        <v>0</v>
      </c>
      <c r="BM31" s="97">
        <v>25</v>
      </c>
      <c r="BN31" s="97">
        <v>25</v>
      </c>
      <c r="BO31" s="97">
        <v>25</v>
      </c>
      <c r="BP31" s="97">
        <v>25</v>
      </c>
      <c r="BQ31" s="97">
        <v>25</v>
      </c>
      <c r="BR31" s="97">
        <v>25</v>
      </c>
      <c r="BS31" s="97">
        <v>25</v>
      </c>
      <c r="BT31" s="97">
        <v>25</v>
      </c>
      <c r="BY31" s="108"/>
      <c r="CA31" s="162" t="b">
        <v>1</v>
      </c>
      <c r="CB31" s="162" t="b">
        <v>1</v>
      </c>
      <c r="CC31" s="162" t="b">
        <v>1</v>
      </c>
      <c r="CD31" s="162" t="b">
        <v>1</v>
      </c>
    </row>
    <row r="32" spans="1:82" ht="13.15" x14ac:dyDescent="0.25">
      <c r="A32" s="101">
        <v>27</v>
      </c>
      <c r="B32" s="97" t="s">
        <v>2201</v>
      </c>
      <c r="C32" s="97" t="s">
        <v>2206</v>
      </c>
      <c r="D32" s="97">
        <v>5</v>
      </c>
      <c r="E32" s="97" t="s">
        <v>301</v>
      </c>
      <c r="G32" s="97" t="s">
        <v>2189</v>
      </c>
      <c r="H32" s="97" t="s">
        <v>0</v>
      </c>
      <c r="I32" s="97" t="s">
        <v>1210</v>
      </c>
      <c r="J32" s="97" t="b">
        <v>1</v>
      </c>
      <c r="N32" s="97"/>
      <c r="O32" s="97">
        <v>42</v>
      </c>
      <c r="P32" s="97">
        <v>34</v>
      </c>
      <c r="Q32" s="97">
        <v>0</v>
      </c>
      <c r="R32" s="97">
        <v>0</v>
      </c>
      <c r="S32" s="97">
        <v>0</v>
      </c>
      <c r="T32" s="97">
        <v>8</v>
      </c>
      <c r="U32" s="97">
        <v>128.2176</v>
      </c>
      <c r="W32" s="97" t="s">
        <v>2190</v>
      </c>
      <c r="X32" s="97">
        <v>3.0464639999999998E-2</v>
      </c>
      <c r="Y32" s="97">
        <v>-0.33771600000000002</v>
      </c>
      <c r="Z32" s="97" t="s">
        <v>0</v>
      </c>
      <c r="AB32" s="97" t="s">
        <v>2191</v>
      </c>
      <c r="AI32" s="97" t="s">
        <v>2192</v>
      </c>
      <c r="AJ32" s="97">
        <v>15</v>
      </c>
      <c r="AK32" s="97">
        <v>0.55000000000000004</v>
      </c>
      <c r="AP32" s="97">
        <v>0.92</v>
      </c>
      <c r="AX32" s="97">
        <v>0</v>
      </c>
      <c r="AY32" s="97">
        <v>0</v>
      </c>
      <c r="AZ32" s="97">
        <v>0</v>
      </c>
      <c r="BA32" s="97">
        <v>395.5</v>
      </c>
      <c r="BB32" s="97">
        <v>380</v>
      </c>
      <c r="BC32" s="97">
        <v>0</v>
      </c>
      <c r="BD32" s="97">
        <v>0</v>
      </c>
      <c r="BE32" s="97">
        <v>0</v>
      </c>
      <c r="BF32" s="97">
        <v>0</v>
      </c>
      <c r="BG32" s="97">
        <v>0</v>
      </c>
      <c r="BH32" s="97">
        <v>0</v>
      </c>
      <c r="BI32" s="97">
        <v>0</v>
      </c>
      <c r="BJ32" s="97">
        <v>0</v>
      </c>
      <c r="BK32" s="97">
        <v>0</v>
      </c>
      <c r="BM32" s="97">
        <v>98.875</v>
      </c>
      <c r="BN32" s="97">
        <v>98.875</v>
      </c>
      <c r="BO32" s="97">
        <v>98.875</v>
      </c>
      <c r="BP32" s="97">
        <v>98.875</v>
      </c>
      <c r="BQ32" s="97">
        <v>95</v>
      </c>
      <c r="BR32" s="97">
        <v>95</v>
      </c>
      <c r="BS32" s="97">
        <v>95</v>
      </c>
      <c r="BT32" s="97">
        <v>95</v>
      </c>
      <c r="BY32" s="108"/>
      <c r="CA32" s="162" t="b">
        <v>1</v>
      </c>
      <c r="CB32" s="162" t="b">
        <v>1</v>
      </c>
      <c r="CC32" s="162" t="b">
        <v>1</v>
      </c>
      <c r="CD32" s="162" t="b">
        <v>1</v>
      </c>
    </row>
    <row r="33" spans="1:82" ht="13.15" x14ac:dyDescent="0.25">
      <c r="A33" s="101">
        <v>28</v>
      </c>
      <c r="B33" s="97" t="s">
        <v>2201</v>
      </c>
      <c r="C33" s="97" t="s">
        <v>2206</v>
      </c>
      <c r="D33" s="97">
        <v>5</v>
      </c>
      <c r="E33" s="97" t="s">
        <v>303</v>
      </c>
      <c r="G33" s="97" t="s">
        <v>2189</v>
      </c>
      <c r="H33" s="97" t="s">
        <v>0</v>
      </c>
      <c r="I33" s="97" t="s">
        <v>1210</v>
      </c>
      <c r="J33" s="97" t="b">
        <v>1</v>
      </c>
      <c r="N33" s="97"/>
      <c r="O33" s="97">
        <v>36</v>
      </c>
      <c r="P33" s="97">
        <v>34</v>
      </c>
      <c r="Q33" s="97">
        <v>0</v>
      </c>
      <c r="R33" s="97">
        <v>0</v>
      </c>
      <c r="S33" s="97">
        <v>0</v>
      </c>
      <c r="T33" s="97">
        <v>2</v>
      </c>
      <c r="U33" s="97">
        <v>106.84800000000001</v>
      </c>
      <c r="W33" s="97" t="s">
        <v>2190</v>
      </c>
      <c r="X33" s="97">
        <v>2.5387199999999999E-2</v>
      </c>
      <c r="Y33" s="97">
        <v>-0.28143000000000001</v>
      </c>
      <c r="Z33" s="97" t="s">
        <v>0</v>
      </c>
      <c r="AB33" s="97" t="s">
        <v>2191</v>
      </c>
      <c r="AC33" s="97">
        <v>15</v>
      </c>
      <c r="AD33" s="97">
        <v>7.2</v>
      </c>
      <c r="AF33" s="97">
        <v>60.547200000000004</v>
      </c>
      <c r="AG33" s="97">
        <v>1.4386079999999999E-2</v>
      </c>
      <c r="AH33" s="97">
        <v>-0.15947700000000001</v>
      </c>
      <c r="AI33" s="97" t="s">
        <v>2192</v>
      </c>
      <c r="AJ33" s="97">
        <v>2.0964</v>
      </c>
      <c r="AK33" s="97">
        <v>0.55000000000000004</v>
      </c>
      <c r="AP33" s="97">
        <v>0.92</v>
      </c>
      <c r="AX33" s="97">
        <v>0</v>
      </c>
      <c r="AY33" s="97">
        <v>0</v>
      </c>
      <c r="AZ33" s="97">
        <v>0</v>
      </c>
      <c r="BA33" s="97">
        <v>3917.5</v>
      </c>
      <c r="BB33" s="97">
        <v>3917.5</v>
      </c>
      <c r="BC33" s="97">
        <v>0</v>
      </c>
      <c r="BD33" s="97">
        <v>0</v>
      </c>
      <c r="BE33" s="97">
        <v>0</v>
      </c>
      <c r="BF33" s="97">
        <v>0</v>
      </c>
      <c r="BG33" s="97">
        <v>0</v>
      </c>
      <c r="BH33" s="97">
        <v>0</v>
      </c>
      <c r="BI33" s="97">
        <v>0</v>
      </c>
      <c r="BJ33" s="97">
        <v>0</v>
      </c>
      <c r="BK33" s="97">
        <v>0</v>
      </c>
      <c r="BM33" s="97">
        <v>979.375</v>
      </c>
      <c r="BN33" s="97">
        <v>979.375</v>
      </c>
      <c r="BO33" s="97">
        <v>979.375</v>
      </c>
      <c r="BP33" s="97">
        <v>979.375</v>
      </c>
      <c r="BQ33" s="97">
        <v>979.375</v>
      </c>
      <c r="BR33" s="97">
        <v>979.375</v>
      </c>
      <c r="BS33" s="97">
        <v>979.375</v>
      </c>
      <c r="BT33" s="97">
        <v>979.375</v>
      </c>
      <c r="BY33" s="108"/>
      <c r="CA33" s="162" t="b">
        <v>1</v>
      </c>
      <c r="CB33" s="162" t="b">
        <v>1</v>
      </c>
      <c r="CC33" s="162" t="b">
        <v>1</v>
      </c>
      <c r="CD33" s="162" t="b">
        <v>1</v>
      </c>
    </row>
    <row r="34" spans="1:82" ht="13.15" x14ac:dyDescent="0.25">
      <c r="A34" s="101">
        <v>29</v>
      </c>
      <c r="B34" s="97" t="s">
        <v>2201</v>
      </c>
      <c r="C34" s="97" t="s">
        <v>2206</v>
      </c>
      <c r="D34" s="97">
        <v>5</v>
      </c>
      <c r="E34" s="97" t="s">
        <v>305</v>
      </c>
      <c r="G34" s="97" t="s">
        <v>2189</v>
      </c>
      <c r="H34" s="97" t="s">
        <v>0</v>
      </c>
      <c r="I34" s="97" t="s">
        <v>1210</v>
      </c>
      <c r="J34" s="97" t="b">
        <v>1</v>
      </c>
      <c r="N34" s="97"/>
      <c r="O34" s="97">
        <v>48</v>
      </c>
      <c r="P34" s="97">
        <v>45</v>
      </c>
      <c r="Q34" s="97">
        <v>0</v>
      </c>
      <c r="R34" s="97">
        <v>0</v>
      </c>
      <c r="S34" s="97">
        <v>0</v>
      </c>
      <c r="T34" s="97">
        <v>3</v>
      </c>
      <c r="U34" s="97">
        <v>213.69600000000003</v>
      </c>
      <c r="W34" s="97" t="s">
        <v>2190</v>
      </c>
      <c r="X34" s="97">
        <v>5.0774399999999997E-2</v>
      </c>
      <c r="Y34" s="97">
        <v>-0.56286000000000003</v>
      </c>
      <c r="Z34" s="97" t="s">
        <v>0</v>
      </c>
      <c r="AB34" s="97" t="s">
        <v>2191</v>
      </c>
      <c r="AC34" s="97">
        <v>15</v>
      </c>
      <c r="AD34" s="97">
        <v>9.6</v>
      </c>
      <c r="AF34" s="97">
        <v>121.09440000000001</v>
      </c>
      <c r="AG34" s="97">
        <v>2.8772159999999998E-2</v>
      </c>
      <c r="AH34" s="97">
        <v>-0.31895400000000002</v>
      </c>
      <c r="AI34" s="97" t="s">
        <v>2192</v>
      </c>
      <c r="AJ34" s="97">
        <v>2.0964</v>
      </c>
      <c r="AK34" s="97">
        <v>0.55000000000000004</v>
      </c>
      <c r="AP34" s="97">
        <v>0.92</v>
      </c>
      <c r="AX34" s="97">
        <v>0</v>
      </c>
      <c r="AY34" s="97">
        <v>0</v>
      </c>
      <c r="AZ34" s="97">
        <v>0</v>
      </c>
      <c r="BA34" s="97">
        <v>373</v>
      </c>
      <c r="BB34" s="97">
        <v>358</v>
      </c>
      <c r="BC34" s="97">
        <v>0</v>
      </c>
      <c r="BD34" s="97">
        <v>0</v>
      </c>
      <c r="BE34" s="97">
        <v>0</v>
      </c>
      <c r="BF34" s="97">
        <v>0</v>
      </c>
      <c r="BG34" s="97">
        <v>0</v>
      </c>
      <c r="BH34" s="97">
        <v>0</v>
      </c>
      <c r="BI34" s="97">
        <v>0</v>
      </c>
      <c r="BJ34" s="97">
        <v>0</v>
      </c>
      <c r="BK34" s="97">
        <v>0</v>
      </c>
      <c r="BM34" s="97">
        <v>93.25</v>
      </c>
      <c r="BN34" s="97">
        <v>93.25</v>
      </c>
      <c r="BO34" s="97">
        <v>93.25</v>
      </c>
      <c r="BP34" s="97">
        <v>93.25</v>
      </c>
      <c r="BQ34" s="97">
        <v>89.5</v>
      </c>
      <c r="BR34" s="97">
        <v>89.5</v>
      </c>
      <c r="BS34" s="97">
        <v>89.5</v>
      </c>
      <c r="BT34" s="97">
        <v>89.5</v>
      </c>
      <c r="BY34" s="108"/>
      <c r="CA34" s="162" t="b">
        <v>1</v>
      </c>
      <c r="CB34" s="162" t="b">
        <v>1</v>
      </c>
      <c r="CC34" s="162" t="b">
        <v>1</v>
      </c>
      <c r="CD34" s="162" t="b">
        <v>1</v>
      </c>
    </row>
    <row r="35" spans="1:82" ht="13.15" x14ac:dyDescent="0.25">
      <c r="A35" s="101">
        <v>30</v>
      </c>
      <c r="B35" s="97" t="s">
        <v>2201</v>
      </c>
      <c r="C35" s="97" t="s">
        <v>2206</v>
      </c>
      <c r="D35" s="97">
        <v>5</v>
      </c>
      <c r="E35" s="97" t="s">
        <v>307</v>
      </c>
      <c r="G35" s="97" t="s">
        <v>2189</v>
      </c>
      <c r="H35" s="97" t="s">
        <v>0</v>
      </c>
      <c r="I35" s="97" t="s">
        <v>1210</v>
      </c>
      <c r="J35" s="97" t="b">
        <v>1</v>
      </c>
      <c r="N35" s="97"/>
      <c r="O35" s="97">
        <v>25.86</v>
      </c>
      <c r="P35" s="97">
        <v>6</v>
      </c>
      <c r="Q35" s="97">
        <v>0</v>
      </c>
      <c r="R35" s="97">
        <v>0</v>
      </c>
      <c r="S35" s="97">
        <v>0</v>
      </c>
      <c r="T35" s="97">
        <v>19.86</v>
      </c>
      <c r="U35" s="97">
        <v>106.84800000000001</v>
      </c>
      <c r="W35" s="97" t="s">
        <v>2190</v>
      </c>
      <c r="X35" s="97">
        <v>2.5387199999999999E-2</v>
      </c>
      <c r="Y35" s="97">
        <v>-0.28143000000000001</v>
      </c>
      <c r="Z35" s="97" t="s">
        <v>0</v>
      </c>
      <c r="AB35" s="97" t="s">
        <v>2191</v>
      </c>
      <c r="AI35" s="97" t="s">
        <v>2192</v>
      </c>
      <c r="AJ35" s="97">
        <v>15</v>
      </c>
      <c r="AK35" s="97">
        <v>0.55000000000000004</v>
      </c>
      <c r="AP35" s="97">
        <v>0.92</v>
      </c>
      <c r="AX35" s="97">
        <v>0</v>
      </c>
      <c r="AY35" s="97">
        <v>0</v>
      </c>
      <c r="AZ35" s="97">
        <v>0</v>
      </c>
      <c r="BA35" s="97">
        <v>126</v>
      </c>
      <c r="BB35" s="97">
        <v>122</v>
      </c>
      <c r="BC35" s="97">
        <v>0</v>
      </c>
      <c r="BD35" s="97">
        <v>0</v>
      </c>
      <c r="BE35" s="97">
        <v>0</v>
      </c>
      <c r="BF35" s="97">
        <v>0</v>
      </c>
      <c r="BG35" s="97">
        <v>0</v>
      </c>
      <c r="BH35" s="97">
        <v>0</v>
      </c>
      <c r="BI35" s="97">
        <v>0</v>
      </c>
      <c r="BJ35" s="97">
        <v>0</v>
      </c>
      <c r="BK35" s="97">
        <v>0</v>
      </c>
      <c r="BM35" s="97">
        <v>31.5</v>
      </c>
      <c r="BN35" s="97">
        <v>31.5</v>
      </c>
      <c r="BO35" s="97">
        <v>31.5</v>
      </c>
      <c r="BP35" s="97">
        <v>31.5</v>
      </c>
      <c r="BQ35" s="97">
        <v>30.5</v>
      </c>
      <c r="BR35" s="97">
        <v>30.5</v>
      </c>
      <c r="BS35" s="97">
        <v>30.5</v>
      </c>
      <c r="BT35" s="97">
        <v>30.5</v>
      </c>
      <c r="BY35" s="108"/>
      <c r="CA35" s="162" t="b">
        <v>1</v>
      </c>
      <c r="CB35" s="162" t="b">
        <v>1</v>
      </c>
      <c r="CC35" s="162" t="b">
        <v>1</v>
      </c>
      <c r="CD35" s="162" t="b">
        <v>1</v>
      </c>
    </row>
    <row r="36" spans="1:82" x14ac:dyDescent="0.2">
      <c r="A36" s="101">
        <v>31</v>
      </c>
      <c r="B36" s="97" t="s">
        <v>2201</v>
      </c>
      <c r="C36" s="97" t="s">
        <v>2206</v>
      </c>
      <c r="D36" s="97">
        <v>5</v>
      </c>
      <c r="E36" s="97" t="s">
        <v>309</v>
      </c>
      <c r="G36" s="97" t="s">
        <v>2189</v>
      </c>
      <c r="H36" s="97" t="s">
        <v>0</v>
      </c>
      <c r="I36" s="97" t="s">
        <v>1211</v>
      </c>
      <c r="J36" s="97" t="b">
        <v>1</v>
      </c>
      <c r="N36" s="97"/>
      <c r="O36" s="97">
        <v>0.75700000000000001</v>
      </c>
      <c r="P36" s="97">
        <v>0.15</v>
      </c>
      <c r="Q36" s="97">
        <v>0</v>
      </c>
      <c r="R36" s="97">
        <v>0</v>
      </c>
      <c r="S36" s="97">
        <v>0</v>
      </c>
      <c r="T36" s="97">
        <v>0.60699999999999998</v>
      </c>
      <c r="U36" s="97">
        <v>1.78E-2</v>
      </c>
      <c r="W36" s="97" t="s">
        <v>2190</v>
      </c>
      <c r="X36" s="97">
        <v>1.8199999999999999E-5</v>
      </c>
      <c r="Y36" s="97">
        <v>7.3000000000000001E-3</v>
      </c>
      <c r="Z36" s="97" t="s">
        <v>0</v>
      </c>
      <c r="AB36" s="97" t="s">
        <v>2191</v>
      </c>
      <c r="AI36" s="97" t="s">
        <v>2192</v>
      </c>
      <c r="AJ36" s="97">
        <v>20</v>
      </c>
      <c r="AK36" s="97">
        <v>0.28000000000000003</v>
      </c>
      <c r="AP36" s="97">
        <v>0.78200000000000003</v>
      </c>
      <c r="AX36" s="97">
        <v>0</v>
      </c>
      <c r="AY36" s="97">
        <v>0</v>
      </c>
      <c r="AZ36" s="97">
        <v>0</v>
      </c>
      <c r="BA36" s="97">
        <v>21719</v>
      </c>
      <c r="BB36" s="97">
        <v>20868</v>
      </c>
      <c r="BC36" s="97">
        <v>0</v>
      </c>
      <c r="BD36" s="97">
        <v>0</v>
      </c>
      <c r="BE36" s="97">
        <v>0</v>
      </c>
      <c r="BF36" s="97">
        <v>0</v>
      </c>
      <c r="BG36" s="97">
        <v>0</v>
      </c>
      <c r="BH36" s="97">
        <v>0</v>
      </c>
      <c r="BI36" s="97">
        <v>0</v>
      </c>
      <c r="BJ36" s="97">
        <v>0</v>
      </c>
      <c r="BK36" s="97">
        <v>0</v>
      </c>
      <c r="BM36" s="97">
        <v>5429.75</v>
      </c>
      <c r="BN36" s="97">
        <v>5429.75</v>
      </c>
      <c r="BO36" s="97">
        <v>5429.75</v>
      </c>
      <c r="BP36" s="97">
        <v>5429.75</v>
      </c>
      <c r="BQ36" s="97">
        <v>5217</v>
      </c>
      <c r="BR36" s="97">
        <v>5217</v>
      </c>
      <c r="BS36" s="97">
        <v>5217</v>
      </c>
      <c r="BT36" s="97">
        <v>5217</v>
      </c>
      <c r="BY36" s="108"/>
      <c r="CA36" s="162" t="b">
        <v>1</v>
      </c>
      <c r="CB36" s="162" t="b">
        <v>1</v>
      </c>
      <c r="CC36" s="162" t="b">
        <v>1</v>
      </c>
      <c r="CD36" s="162" t="b">
        <v>1</v>
      </c>
    </row>
    <row r="37" spans="1:82" x14ac:dyDescent="0.2">
      <c r="A37" s="101">
        <v>32</v>
      </c>
      <c r="B37" s="97" t="s">
        <v>2201</v>
      </c>
      <c r="C37" s="97" t="s">
        <v>2206</v>
      </c>
      <c r="D37" s="97">
        <v>5</v>
      </c>
      <c r="E37" s="97" t="s">
        <v>310</v>
      </c>
      <c r="G37" s="97" t="s">
        <v>2189</v>
      </c>
      <c r="H37" s="97" t="s">
        <v>0</v>
      </c>
      <c r="I37" s="97" t="s">
        <v>1211</v>
      </c>
      <c r="J37" s="97" t="b">
        <v>1</v>
      </c>
      <c r="N37" s="97"/>
      <c r="O37" s="97">
        <v>0.75700000000000001</v>
      </c>
      <c r="P37" s="97">
        <v>0.15</v>
      </c>
      <c r="Q37" s="97">
        <v>0</v>
      </c>
      <c r="R37" s="97">
        <v>0</v>
      </c>
      <c r="S37" s="97">
        <v>0</v>
      </c>
      <c r="T37" s="97">
        <v>0.60699999999999998</v>
      </c>
      <c r="U37" s="97">
        <v>0.16800000000000001</v>
      </c>
      <c r="W37" s="97" t="s">
        <v>2190</v>
      </c>
      <c r="X37" s="97">
        <v>7.6600000000000005E-5</v>
      </c>
      <c r="Y37" s="97">
        <v>8.7800000000000003E-2</v>
      </c>
      <c r="Z37" s="97" t="s">
        <v>0</v>
      </c>
      <c r="AB37" s="97" t="s">
        <v>2191</v>
      </c>
      <c r="AI37" s="97" t="s">
        <v>2192</v>
      </c>
      <c r="AJ37" s="97">
        <v>20</v>
      </c>
      <c r="AK37" s="97">
        <v>0.28000000000000003</v>
      </c>
      <c r="AP37" s="97">
        <v>0.82199999999999995</v>
      </c>
      <c r="AX37" s="97">
        <v>0</v>
      </c>
      <c r="AY37" s="97">
        <v>0</v>
      </c>
      <c r="AZ37" s="97">
        <v>0</v>
      </c>
      <c r="BA37" s="97">
        <v>6500</v>
      </c>
      <c r="BB37" s="97">
        <v>6500</v>
      </c>
      <c r="BC37" s="97">
        <v>0</v>
      </c>
      <c r="BD37" s="97">
        <v>0</v>
      </c>
      <c r="BE37" s="97">
        <v>0</v>
      </c>
      <c r="BF37" s="97">
        <v>0</v>
      </c>
      <c r="BG37" s="97">
        <v>0</v>
      </c>
      <c r="BH37" s="97">
        <v>0</v>
      </c>
      <c r="BI37" s="97">
        <v>0</v>
      </c>
      <c r="BJ37" s="97">
        <v>0</v>
      </c>
      <c r="BK37" s="97">
        <v>0</v>
      </c>
      <c r="BM37" s="97">
        <v>1625</v>
      </c>
      <c r="BN37" s="97">
        <v>1625</v>
      </c>
      <c r="BO37" s="97">
        <v>1625</v>
      </c>
      <c r="BP37" s="97">
        <v>1625</v>
      </c>
      <c r="BQ37" s="97">
        <v>1625</v>
      </c>
      <c r="BR37" s="97">
        <v>1625</v>
      </c>
      <c r="BS37" s="97">
        <v>1625</v>
      </c>
      <c r="BT37" s="97">
        <v>1625</v>
      </c>
      <c r="BY37" s="108"/>
      <c r="CA37" s="162" t="b">
        <v>1</v>
      </c>
      <c r="CB37" s="162" t="b">
        <v>1</v>
      </c>
      <c r="CC37" s="162" t="b">
        <v>1</v>
      </c>
      <c r="CD37" s="162" t="b">
        <v>1</v>
      </c>
    </row>
    <row r="38" spans="1:82" x14ac:dyDescent="0.2">
      <c r="A38" s="101">
        <v>33</v>
      </c>
      <c r="B38" s="97" t="s">
        <v>2201</v>
      </c>
      <c r="C38" s="97" t="s">
        <v>2206</v>
      </c>
      <c r="D38" s="97">
        <v>5</v>
      </c>
      <c r="E38" s="97" t="s">
        <v>311</v>
      </c>
      <c r="G38" s="97" t="s">
        <v>2189</v>
      </c>
      <c r="H38" s="97" t="s">
        <v>0</v>
      </c>
      <c r="I38" s="97" t="s">
        <v>1212</v>
      </c>
      <c r="J38" s="97" t="b">
        <v>1</v>
      </c>
      <c r="N38" s="97"/>
      <c r="O38" s="97">
        <v>45.96</v>
      </c>
      <c r="P38" s="97">
        <v>5</v>
      </c>
      <c r="Q38" s="97">
        <v>0</v>
      </c>
      <c r="R38" s="97">
        <v>0</v>
      </c>
      <c r="S38" s="97">
        <v>0</v>
      </c>
      <c r="T38" s="97">
        <v>40.96</v>
      </c>
      <c r="U38" s="97">
        <v>0</v>
      </c>
      <c r="W38" s="97" t="s">
        <v>2190</v>
      </c>
      <c r="X38" s="97">
        <v>0</v>
      </c>
      <c r="Y38" s="97">
        <v>10.4</v>
      </c>
      <c r="Z38" s="97" t="s">
        <v>0</v>
      </c>
      <c r="AB38" s="97" t="s">
        <v>2193</v>
      </c>
      <c r="AI38" s="97" t="s">
        <v>2192</v>
      </c>
      <c r="AJ38" s="97">
        <v>10</v>
      </c>
      <c r="AK38" s="97">
        <v>0.7</v>
      </c>
      <c r="AX38" s="97">
        <v>0</v>
      </c>
      <c r="AY38" s="97">
        <v>0</v>
      </c>
      <c r="AZ38" s="97">
        <v>0</v>
      </c>
      <c r="BA38" s="97">
        <v>6106</v>
      </c>
      <c r="BB38" s="97">
        <v>5867</v>
      </c>
      <c r="BC38" s="97">
        <v>0</v>
      </c>
      <c r="BD38" s="97">
        <v>0</v>
      </c>
      <c r="BE38" s="97">
        <v>0</v>
      </c>
      <c r="BF38" s="97">
        <v>0</v>
      </c>
      <c r="BG38" s="97">
        <v>0</v>
      </c>
      <c r="BH38" s="97">
        <v>0</v>
      </c>
      <c r="BI38" s="97">
        <v>0</v>
      </c>
      <c r="BJ38" s="97">
        <v>0</v>
      </c>
      <c r="BK38" s="97">
        <v>0</v>
      </c>
      <c r="BM38" s="97">
        <v>1526.5</v>
      </c>
      <c r="BN38" s="97">
        <v>1526.5</v>
      </c>
      <c r="BO38" s="97">
        <v>1526.5</v>
      </c>
      <c r="BP38" s="97">
        <v>1526.5</v>
      </c>
      <c r="BQ38" s="97">
        <v>1466.75</v>
      </c>
      <c r="BR38" s="97">
        <v>1466.75</v>
      </c>
      <c r="BS38" s="97">
        <v>1466.75</v>
      </c>
      <c r="BT38" s="97">
        <v>1466.75</v>
      </c>
      <c r="BY38" s="108"/>
      <c r="CA38" s="162" t="b">
        <v>1</v>
      </c>
      <c r="CB38" s="162" t="b">
        <v>1</v>
      </c>
      <c r="CC38" s="162" t="b">
        <v>1</v>
      </c>
      <c r="CD38" s="162" t="b">
        <v>1</v>
      </c>
    </row>
    <row r="39" spans="1:82" x14ac:dyDescent="0.2">
      <c r="A39" s="101">
        <v>34</v>
      </c>
      <c r="B39" s="97" t="s">
        <v>2201</v>
      </c>
      <c r="C39" s="97" t="s">
        <v>2206</v>
      </c>
      <c r="D39" s="97">
        <v>5</v>
      </c>
      <c r="E39" s="97" t="s">
        <v>313</v>
      </c>
      <c r="G39" s="97" t="s">
        <v>2189</v>
      </c>
      <c r="H39" s="97" t="s">
        <v>0</v>
      </c>
      <c r="I39" s="97" t="s">
        <v>1212</v>
      </c>
      <c r="J39" s="97" t="b">
        <v>1</v>
      </c>
      <c r="N39" s="97"/>
      <c r="O39" s="97">
        <v>6.54</v>
      </c>
      <c r="P39" s="97">
        <v>1.25</v>
      </c>
      <c r="Q39" s="97">
        <v>0</v>
      </c>
      <c r="R39" s="97">
        <v>0</v>
      </c>
      <c r="S39" s="97">
        <v>0</v>
      </c>
      <c r="T39" s="97">
        <v>5.29</v>
      </c>
      <c r="U39" s="97">
        <v>0</v>
      </c>
      <c r="W39" s="97" t="s">
        <v>2190</v>
      </c>
      <c r="X39" s="97">
        <v>0</v>
      </c>
      <c r="Y39" s="97">
        <v>5.3127000000000004</v>
      </c>
      <c r="Z39" s="97" t="s">
        <v>0</v>
      </c>
      <c r="AB39" s="97" t="s">
        <v>2193</v>
      </c>
      <c r="AI39" s="97" t="s">
        <v>2192</v>
      </c>
      <c r="AJ39" s="97">
        <v>10</v>
      </c>
      <c r="AK39" s="97">
        <v>0.65</v>
      </c>
      <c r="AX39" s="97">
        <v>0</v>
      </c>
      <c r="AY39" s="97">
        <v>0</v>
      </c>
      <c r="AZ39" s="97">
        <v>0</v>
      </c>
      <c r="BA39" s="97">
        <v>7789</v>
      </c>
      <c r="BB39" s="97">
        <v>7484</v>
      </c>
      <c r="BC39" s="97">
        <v>0</v>
      </c>
      <c r="BD39" s="97">
        <v>0</v>
      </c>
      <c r="BE39" s="97">
        <v>0</v>
      </c>
      <c r="BF39" s="97">
        <v>0</v>
      </c>
      <c r="BG39" s="97">
        <v>0</v>
      </c>
      <c r="BH39" s="97">
        <v>0</v>
      </c>
      <c r="BI39" s="97">
        <v>0</v>
      </c>
      <c r="BJ39" s="97">
        <v>0</v>
      </c>
      <c r="BK39" s="97">
        <v>0</v>
      </c>
      <c r="BM39" s="97">
        <v>1947.25</v>
      </c>
      <c r="BN39" s="97">
        <v>1947.25</v>
      </c>
      <c r="BO39" s="97">
        <v>1947.25</v>
      </c>
      <c r="BP39" s="97">
        <v>1947.25</v>
      </c>
      <c r="BQ39" s="97">
        <v>1871</v>
      </c>
      <c r="BR39" s="97">
        <v>1871</v>
      </c>
      <c r="BS39" s="97">
        <v>1871</v>
      </c>
      <c r="BT39" s="97">
        <v>1871</v>
      </c>
      <c r="BY39" s="108"/>
      <c r="CA39" s="162" t="b">
        <v>1</v>
      </c>
      <c r="CB39" s="162" t="b">
        <v>1</v>
      </c>
      <c r="CC39" s="162" t="b">
        <v>1</v>
      </c>
      <c r="CD39" s="162" t="b">
        <v>1</v>
      </c>
    </row>
    <row r="40" spans="1:82" x14ac:dyDescent="0.2">
      <c r="A40" s="101">
        <v>35</v>
      </c>
      <c r="B40" s="97" t="s">
        <v>2201</v>
      </c>
      <c r="C40" s="97" t="s">
        <v>2206</v>
      </c>
      <c r="D40" s="97">
        <v>5</v>
      </c>
      <c r="E40" s="97" t="s">
        <v>315</v>
      </c>
      <c r="G40" s="97" t="s">
        <v>2189</v>
      </c>
      <c r="H40" s="97" t="s">
        <v>0</v>
      </c>
      <c r="I40" s="97" t="s">
        <v>1210</v>
      </c>
      <c r="J40" s="97" t="b">
        <v>1</v>
      </c>
      <c r="N40" s="97"/>
      <c r="O40" s="97">
        <v>47.16</v>
      </c>
      <c r="P40" s="97">
        <v>30</v>
      </c>
      <c r="Q40" s="97">
        <v>0</v>
      </c>
      <c r="R40" s="97">
        <v>0</v>
      </c>
      <c r="S40" s="97">
        <v>0</v>
      </c>
      <c r="T40" s="97">
        <v>17.159999999999997</v>
      </c>
      <c r="U40" s="97">
        <v>57.5</v>
      </c>
      <c r="W40" s="97" t="s">
        <v>2190</v>
      </c>
      <c r="X40" s="97">
        <v>0</v>
      </c>
      <c r="Y40" s="97">
        <v>0</v>
      </c>
      <c r="Z40" s="97" t="s">
        <v>0</v>
      </c>
      <c r="AB40" s="97" t="s">
        <v>2191</v>
      </c>
      <c r="AI40" s="97" t="s">
        <v>2192</v>
      </c>
      <c r="AJ40" s="97">
        <v>16</v>
      </c>
      <c r="AK40" s="97">
        <v>0.55000000000000004</v>
      </c>
      <c r="AP40" s="97">
        <v>0.79900000000000004</v>
      </c>
      <c r="AX40" s="97">
        <v>0</v>
      </c>
      <c r="AY40" s="97">
        <v>0</v>
      </c>
      <c r="AZ40" s="97">
        <v>0</v>
      </c>
      <c r="BA40" s="97">
        <v>11181</v>
      </c>
      <c r="BB40" s="97">
        <v>10743</v>
      </c>
      <c r="BC40" s="97">
        <v>0</v>
      </c>
      <c r="BD40" s="97">
        <v>0</v>
      </c>
      <c r="BE40" s="97">
        <v>0</v>
      </c>
      <c r="BF40" s="97">
        <v>0</v>
      </c>
      <c r="BG40" s="97">
        <v>0</v>
      </c>
      <c r="BH40" s="97">
        <v>0</v>
      </c>
      <c r="BI40" s="97">
        <v>0</v>
      </c>
      <c r="BJ40" s="97">
        <v>0</v>
      </c>
      <c r="BK40" s="97">
        <v>0</v>
      </c>
      <c r="BM40" s="97">
        <v>2795.25</v>
      </c>
      <c r="BN40" s="97">
        <v>2795.25</v>
      </c>
      <c r="BO40" s="97">
        <v>2795.25</v>
      </c>
      <c r="BP40" s="97">
        <v>2795.25</v>
      </c>
      <c r="BQ40" s="97">
        <v>2685.75</v>
      </c>
      <c r="BR40" s="97">
        <v>2685.75</v>
      </c>
      <c r="BS40" s="97">
        <v>2685.75</v>
      </c>
      <c r="BT40" s="97">
        <v>2685.75</v>
      </c>
      <c r="BY40" s="108"/>
      <c r="CA40" s="162" t="b">
        <v>1</v>
      </c>
      <c r="CB40" s="162" t="b">
        <v>1</v>
      </c>
      <c r="CC40" s="162" t="b">
        <v>1</v>
      </c>
      <c r="CD40" s="162" t="b">
        <v>1</v>
      </c>
    </row>
    <row r="41" spans="1:82" x14ac:dyDescent="0.2">
      <c r="A41" s="101">
        <v>36</v>
      </c>
      <c r="B41" s="97" t="s">
        <v>2201</v>
      </c>
      <c r="C41" s="97" t="s">
        <v>2206</v>
      </c>
      <c r="D41" s="97">
        <v>5</v>
      </c>
      <c r="E41" s="97" t="s">
        <v>317</v>
      </c>
      <c r="G41" s="97" t="s">
        <v>2189</v>
      </c>
      <c r="H41" s="97" t="s">
        <v>0</v>
      </c>
      <c r="I41" s="97" t="s">
        <v>1210</v>
      </c>
      <c r="J41" s="97" t="b">
        <v>1</v>
      </c>
      <c r="N41" s="97"/>
      <c r="O41" s="97">
        <v>77.28</v>
      </c>
      <c r="P41" s="97">
        <v>10</v>
      </c>
      <c r="Q41" s="97">
        <v>0</v>
      </c>
      <c r="R41" s="97">
        <v>0</v>
      </c>
      <c r="S41" s="97">
        <v>0</v>
      </c>
      <c r="T41" s="97">
        <v>67.28</v>
      </c>
      <c r="U41" s="97">
        <v>128.2176</v>
      </c>
      <c r="W41" s="97" t="s">
        <v>2190</v>
      </c>
      <c r="X41" s="97">
        <v>3.0464639999999998E-2</v>
      </c>
      <c r="Y41" s="97">
        <v>-6.7543199999999998E-2</v>
      </c>
      <c r="Z41" s="97" t="s">
        <v>0</v>
      </c>
      <c r="AB41" s="97" t="s">
        <v>2191</v>
      </c>
      <c r="AI41" s="97" t="s">
        <v>2192</v>
      </c>
      <c r="AJ41" s="97">
        <v>15</v>
      </c>
      <c r="AK41" s="97">
        <v>0.6</v>
      </c>
      <c r="AX41" s="97">
        <v>0</v>
      </c>
      <c r="AY41" s="97">
        <v>0</v>
      </c>
      <c r="AZ41" s="97">
        <v>0</v>
      </c>
      <c r="BA41" s="97">
        <v>2</v>
      </c>
      <c r="BB41" s="97">
        <v>2</v>
      </c>
      <c r="BC41" s="97">
        <v>0</v>
      </c>
      <c r="BD41" s="97">
        <v>0</v>
      </c>
      <c r="BE41" s="97">
        <v>0</v>
      </c>
      <c r="BF41" s="97">
        <v>0</v>
      </c>
      <c r="BG41" s="97">
        <v>0</v>
      </c>
      <c r="BH41" s="97">
        <v>0</v>
      </c>
      <c r="BI41" s="97">
        <v>0</v>
      </c>
      <c r="BJ41" s="97">
        <v>0</v>
      </c>
      <c r="BK41" s="97">
        <v>0</v>
      </c>
      <c r="BM41" s="97">
        <v>0.5</v>
      </c>
      <c r="BN41" s="97">
        <v>0.5</v>
      </c>
      <c r="BO41" s="97">
        <v>0.5</v>
      </c>
      <c r="BP41" s="97">
        <v>0.5</v>
      </c>
      <c r="BQ41" s="97">
        <v>0.5</v>
      </c>
      <c r="BR41" s="97">
        <v>0.5</v>
      </c>
      <c r="BS41" s="97">
        <v>0.5</v>
      </c>
      <c r="BT41" s="97">
        <v>0.5</v>
      </c>
      <c r="BY41" s="108"/>
      <c r="CA41" s="162" t="b">
        <v>1</v>
      </c>
      <c r="CB41" s="162" t="b">
        <v>1</v>
      </c>
      <c r="CC41" s="162" t="b">
        <v>1</v>
      </c>
      <c r="CD41" s="162" t="b">
        <v>1</v>
      </c>
    </row>
    <row r="42" spans="1:82" x14ac:dyDescent="0.2">
      <c r="A42" s="101">
        <v>37</v>
      </c>
      <c r="B42" s="97" t="s">
        <v>2201</v>
      </c>
      <c r="C42" s="97" t="s">
        <v>2206</v>
      </c>
      <c r="D42" s="97">
        <v>5</v>
      </c>
      <c r="E42" s="97" t="s">
        <v>319</v>
      </c>
      <c r="G42" s="97" t="s">
        <v>2189</v>
      </c>
      <c r="H42" s="97" t="s">
        <v>0</v>
      </c>
      <c r="I42" s="97" t="s">
        <v>1212</v>
      </c>
      <c r="J42" s="97" t="b">
        <v>1</v>
      </c>
      <c r="N42" s="97"/>
      <c r="O42" s="97">
        <v>147.69</v>
      </c>
      <c r="P42" s="97">
        <v>75</v>
      </c>
      <c r="Q42" s="97">
        <v>0</v>
      </c>
      <c r="R42" s="97">
        <v>0</v>
      </c>
      <c r="S42" s="97">
        <v>0</v>
      </c>
      <c r="T42" s="97">
        <v>72.69</v>
      </c>
      <c r="U42" s="97">
        <v>-28.7</v>
      </c>
      <c r="W42" s="97" t="s">
        <v>2190</v>
      </c>
      <c r="X42" s="97">
        <v>1.3799999999999999E-4</v>
      </c>
      <c r="Y42" s="97">
        <v>10</v>
      </c>
      <c r="Z42" s="97" t="s">
        <v>0</v>
      </c>
      <c r="AB42" s="97" t="s">
        <v>2193</v>
      </c>
      <c r="AI42" s="97" t="s">
        <v>2192</v>
      </c>
      <c r="AJ42" s="97">
        <v>11</v>
      </c>
      <c r="AK42" s="97">
        <v>0.31</v>
      </c>
      <c r="AX42" s="97">
        <v>0</v>
      </c>
      <c r="AY42" s="97">
        <v>0</v>
      </c>
      <c r="AZ42" s="97">
        <v>0</v>
      </c>
      <c r="BA42" s="97">
        <v>2</v>
      </c>
      <c r="BB42" s="97">
        <v>2</v>
      </c>
      <c r="BC42" s="97">
        <v>0</v>
      </c>
      <c r="BD42" s="97">
        <v>0</v>
      </c>
      <c r="BE42" s="97">
        <v>0</v>
      </c>
      <c r="BF42" s="97">
        <v>0</v>
      </c>
      <c r="BG42" s="97">
        <v>0</v>
      </c>
      <c r="BH42" s="97">
        <v>0</v>
      </c>
      <c r="BI42" s="97">
        <v>0</v>
      </c>
      <c r="BJ42" s="97">
        <v>0</v>
      </c>
      <c r="BK42" s="97">
        <v>0</v>
      </c>
      <c r="BM42" s="97">
        <v>0.5</v>
      </c>
      <c r="BN42" s="97">
        <v>0.5</v>
      </c>
      <c r="BO42" s="97">
        <v>0.5</v>
      </c>
      <c r="BP42" s="97">
        <v>0.5</v>
      </c>
      <c r="BQ42" s="97">
        <v>0.5</v>
      </c>
      <c r="BR42" s="97">
        <v>0.5</v>
      </c>
      <c r="BS42" s="97">
        <v>0.5</v>
      </c>
      <c r="BT42" s="97">
        <v>0.5</v>
      </c>
      <c r="BY42" s="108"/>
      <c r="CA42" s="162" t="b">
        <v>1</v>
      </c>
      <c r="CB42" s="162" t="b">
        <v>1</v>
      </c>
      <c r="CC42" s="162" t="b">
        <v>1</v>
      </c>
      <c r="CD42" s="162" t="b">
        <v>1</v>
      </c>
    </row>
    <row r="43" spans="1:82" x14ac:dyDescent="0.2">
      <c r="A43" s="101">
        <v>38</v>
      </c>
      <c r="B43" s="97" t="s">
        <v>2201</v>
      </c>
      <c r="C43" s="97" t="s">
        <v>2206</v>
      </c>
      <c r="D43" s="97">
        <v>5</v>
      </c>
      <c r="E43" s="97" t="s">
        <v>321</v>
      </c>
      <c r="G43" s="97" t="s">
        <v>2189</v>
      </c>
      <c r="H43" s="97" t="s">
        <v>0</v>
      </c>
      <c r="I43" s="97" t="s">
        <v>1211</v>
      </c>
      <c r="J43" s="97" t="b">
        <v>1</v>
      </c>
      <c r="N43" s="97"/>
      <c r="O43" s="97">
        <v>50</v>
      </c>
      <c r="P43" s="97">
        <v>50</v>
      </c>
      <c r="Q43" s="97">
        <v>0</v>
      </c>
      <c r="R43" s="97">
        <v>0</v>
      </c>
      <c r="S43" s="97">
        <v>0</v>
      </c>
      <c r="T43" s="97">
        <v>0</v>
      </c>
      <c r="U43" s="97">
        <v>60</v>
      </c>
      <c r="W43" s="97" t="s">
        <v>2190</v>
      </c>
      <c r="X43" s="97">
        <v>6.3E-2</v>
      </c>
      <c r="Y43" s="97">
        <v>0</v>
      </c>
      <c r="Z43" s="97" t="s">
        <v>0</v>
      </c>
      <c r="AB43" s="97" t="s">
        <v>2191</v>
      </c>
      <c r="AI43" s="97" t="s">
        <v>2192</v>
      </c>
      <c r="AJ43" s="97">
        <v>15</v>
      </c>
      <c r="AK43" s="97">
        <v>0.36</v>
      </c>
      <c r="AX43" s="97">
        <v>0</v>
      </c>
      <c r="AY43" s="97">
        <v>0</v>
      </c>
      <c r="AZ43" s="97">
        <v>1</v>
      </c>
      <c r="BA43" s="97">
        <v>7</v>
      </c>
      <c r="BB43" s="97">
        <v>7</v>
      </c>
      <c r="BC43" s="97">
        <v>0</v>
      </c>
      <c r="BD43" s="97">
        <v>0</v>
      </c>
      <c r="BE43" s="97">
        <v>0</v>
      </c>
      <c r="BF43" s="97">
        <v>0</v>
      </c>
      <c r="BG43" s="97">
        <v>0</v>
      </c>
      <c r="BH43" s="97">
        <v>0</v>
      </c>
      <c r="BI43" s="97">
        <v>0</v>
      </c>
      <c r="BJ43" s="97">
        <v>0</v>
      </c>
      <c r="BK43" s="97">
        <v>0</v>
      </c>
      <c r="BM43" s="97">
        <v>1.75</v>
      </c>
      <c r="BN43" s="97">
        <v>1.75</v>
      </c>
      <c r="BO43" s="97">
        <v>1.75</v>
      </c>
      <c r="BP43" s="97">
        <v>1.75</v>
      </c>
      <c r="BQ43" s="97">
        <v>1.75</v>
      </c>
      <c r="BR43" s="97">
        <v>1.75</v>
      </c>
      <c r="BS43" s="97">
        <v>1.75</v>
      </c>
      <c r="BT43" s="97">
        <v>1.75</v>
      </c>
      <c r="BY43" s="108"/>
      <c r="CA43" s="162" t="b">
        <v>1</v>
      </c>
      <c r="CB43" s="162" t="b">
        <v>1</v>
      </c>
      <c r="CC43" s="162" t="b">
        <v>1</v>
      </c>
      <c r="CD43" s="162" t="b">
        <v>1</v>
      </c>
    </row>
    <row r="44" spans="1:82" x14ac:dyDescent="0.2">
      <c r="A44" s="101">
        <v>39</v>
      </c>
      <c r="B44" s="97" t="s">
        <v>2201</v>
      </c>
      <c r="C44" s="97" t="s">
        <v>2206</v>
      </c>
      <c r="D44" s="97">
        <v>5</v>
      </c>
      <c r="E44" s="97" t="s">
        <v>322</v>
      </c>
      <c r="G44" s="97" t="s">
        <v>2189</v>
      </c>
      <c r="H44" s="97" t="s">
        <v>0</v>
      </c>
      <c r="I44" s="97" t="s">
        <v>1212</v>
      </c>
      <c r="J44" s="97" t="b">
        <v>1</v>
      </c>
      <c r="N44" s="97"/>
      <c r="O44" s="97">
        <v>1701</v>
      </c>
      <c r="P44" s="97">
        <v>500</v>
      </c>
      <c r="Q44" s="97">
        <v>0</v>
      </c>
      <c r="R44" s="97">
        <v>0</v>
      </c>
      <c r="S44" s="97">
        <v>0</v>
      </c>
      <c r="T44" s="97">
        <v>1201</v>
      </c>
      <c r="U44" s="97">
        <v>0</v>
      </c>
      <c r="W44" s="97" t="s">
        <v>2190</v>
      </c>
      <c r="X44" s="97">
        <v>0</v>
      </c>
      <c r="Y44" s="97">
        <v>257</v>
      </c>
      <c r="Z44" s="97" t="s">
        <v>0</v>
      </c>
      <c r="AB44" s="97" t="s">
        <v>2193</v>
      </c>
      <c r="AI44" s="97" t="s">
        <v>2192</v>
      </c>
      <c r="AJ44" s="97">
        <v>15</v>
      </c>
      <c r="AK44" s="97">
        <v>0.55000000000000004</v>
      </c>
      <c r="AX44" s="97">
        <v>0</v>
      </c>
      <c r="AY44" s="97">
        <v>0</v>
      </c>
      <c r="AZ44" s="97">
        <v>0</v>
      </c>
      <c r="BA44" s="97">
        <v>1</v>
      </c>
      <c r="BB44" s="97">
        <v>1</v>
      </c>
      <c r="BC44" s="97">
        <v>0</v>
      </c>
      <c r="BD44" s="97">
        <v>0</v>
      </c>
      <c r="BE44" s="97">
        <v>0</v>
      </c>
      <c r="BF44" s="97">
        <v>0</v>
      </c>
      <c r="BG44" s="97">
        <v>0</v>
      </c>
      <c r="BH44" s="97">
        <v>0</v>
      </c>
      <c r="BI44" s="97">
        <v>0</v>
      </c>
      <c r="BJ44" s="97">
        <v>0</v>
      </c>
      <c r="BK44" s="97">
        <v>0</v>
      </c>
      <c r="BM44" s="97">
        <v>0.25</v>
      </c>
      <c r="BN44" s="97">
        <v>0.25</v>
      </c>
      <c r="BO44" s="97">
        <v>0.25</v>
      </c>
      <c r="BP44" s="97">
        <v>0.25</v>
      </c>
      <c r="BQ44" s="97">
        <v>0.25</v>
      </c>
      <c r="BR44" s="97">
        <v>0.25</v>
      </c>
      <c r="BS44" s="97">
        <v>0.25</v>
      </c>
      <c r="BT44" s="97">
        <v>0.25</v>
      </c>
      <c r="BY44" s="108"/>
      <c r="CA44" s="162" t="b">
        <v>1</v>
      </c>
      <c r="CB44" s="162" t="b">
        <v>1</v>
      </c>
      <c r="CC44" s="162" t="b">
        <v>1</v>
      </c>
      <c r="CD44" s="162" t="b">
        <v>1</v>
      </c>
    </row>
    <row r="45" spans="1:82" x14ac:dyDescent="0.2">
      <c r="A45" s="101">
        <v>40</v>
      </c>
      <c r="B45" s="97" t="s">
        <v>2201</v>
      </c>
      <c r="C45" s="97" t="s">
        <v>2206</v>
      </c>
      <c r="D45" s="97">
        <v>5</v>
      </c>
      <c r="E45" s="97" t="s">
        <v>324</v>
      </c>
      <c r="G45" s="97" t="s">
        <v>2189</v>
      </c>
      <c r="H45" s="97" t="s">
        <v>0</v>
      </c>
      <c r="I45" s="97" t="s">
        <v>1212</v>
      </c>
      <c r="J45" s="97" t="b">
        <v>1</v>
      </c>
      <c r="N45" s="97"/>
      <c r="O45" s="97">
        <v>2845</v>
      </c>
      <c r="P45" s="97">
        <v>1500</v>
      </c>
      <c r="Q45" s="97">
        <v>0</v>
      </c>
      <c r="R45" s="97">
        <v>0</v>
      </c>
      <c r="S45" s="97">
        <v>0</v>
      </c>
      <c r="T45" s="97">
        <v>1345</v>
      </c>
      <c r="U45" s="97">
        <v>0</v>
      </c>
      <c r="W45" s="97" t="s">
        <v>2190</v>
      </c>
      <c r="X45" s="97">
        <v>0</v>
      </c>
      <c r="Y45" s="97">
        <v>1430</v>
      </c>
      <c r="Z45" s="97" t="s">
        <v>0</v>
      </c>
      <c r="AB45" s="97" t="s">
        <v>2193</v>
      </c>
      <c r="AI45" s="97" t="s">
        <v>2192</v>
      </c>
      <c r="AJ45" s="97">
        <v>20</v>
      </c>
      <c r="AK45" s="97">
        <v>0.55000000000000004</v>
      </c>
      <c r="AX45" s="97">
        <v>0</v>
      </c>
      <c r="AY45" s="97">
        <v>0</v>
      </c>
      <c r="AZ45" s="97">
        <v>0</v>
      </c>
      <c r="BA45" s="97">
        <v>4</v>
      </c>
      <c r="BB45" s="97">
        <v>4</v>
      </c>
      <c r="BC45" s="97">
        <v>0</v>
      </c>
      <c r="BD45" s="97">
        <v>0</v>
      </c>
      <c r="BE45" s="97">
        <v>0</v>
      </c>
      <c r="BF45" s="97">
        <v>0</v>
      </c>
      <c r="BG45" s="97">
        <v>0</v>
      </c>
      <c r="BH45" s="97">
        <v>0</v>
      </c>
      <c r="BI45" s="97">
        <v>0</v>
      </c>
      <c r="BJ45" s="97">
        <v>0</v>
      </c>
      <c r="BK45" s="97">
        <v>0</v>
      </c>
      <c r="BM45" s="97">
        <v>1</v>
      </c>
      <c r="BN45" s="97">
        <v>1</v>
      </c>
      <c r="BO45" s="97">
        <v>1</v>
      </c>
      <c r="BP45" s="97">
        <v>1</v>
      </c>
      <c r="BQ45" s="97">
        <v>1</v>
      </c>
      <c r="BR45" s="97">
        <v>1</v>
      </c>
      <c r="BS45" s="97">
        <v>1</v>
      </c>
      <c r="BT45" s="97">
        <v>1</v>
      </c>
      <c r="BY45" s="108"/>
      <c r="CA45" s="162" t="b">
        <v>1</v>
      </c>
      <c r="CB45" s="162" t="b">
        <v>1</v>
      </c>
      <c r="CC45" s="162" t="b">
        <v>1</v>
      </c>
      <c r="CD45" s="162" t="b">
        <v>1</v>
      </c>
    </row>
    <row r="46" spans="1:82" x14ac:dyDescent="0.2">
      <c r="A46" s="101">
        <v>41</v>
      </c>
      <c r="B46" s="97" t="s">
        <v>2201</v>
      </c>
      <c r="C46" s="97" t="s">
        <v>2206</v>
      </c>
      <c r="D46" s="97">
        <v>5</v>
      </c>
      <c r="E46" s="97" t="s">
        <v>325</v>
      </c>
      <c r="G46" s="97" t="s">
        <v>2189</v>
      </c>
      <c r="H46" s="97" t="s">
        <v>0</v>
      </c>
      <c r="I46" s="97" t="s">
        <v>1210</v>
      </c>
      <c r="J46" s="97" t="b">
        <v>1</v>
      </c>
      <c r="N46" s="97"/>
      <c r="O46" s="97">
        <v>49.955100000000002</v>
      </c>
      <c r="P46" s="97">
        <v>30</v>
      </c>
      <c r="Q46" s="97">
        <v>0</v>
      </c>
      <c r="R46" s="97">
        <v>0</v>
      </c>
      <c r="S46" s="97">
        <v>0</v>
      </c>
      <c r="T46" s="97">
        <v>19.955100000000002</v>
      </c>
      <c r="U46" s="97">
        <v>92</v>
      </c>
      <c r="W46" s="97" t="s">
        <v>2190</v>
      </c>
      <c r="X46" s="97">
        <v>0</v>
      </c>
      <c r="Y46" s="97">
        <v>0</v>
      </c>
      <c r="Z46" s="97" t="s">
        <v>0</v>
      </c>
      <c r="AB46" s="97" t="s">
        <v>2191</v>
      </c>
      <c r="AI46" s="97" t="s">
        <v>2192</v>
      </c>
      <c r="AJ46" s="97">
        <v>16</v>
      </c>
      <c r="AK46" s="97">
        <v>0.55000000000000004</v>
      </c>
      <c r="AP46" s="97">
        <v>0.79900000000000004</v>
      </c>
      <c r="AX46" s="97">
        <v>0</v>
      </c>
      <c r="AY46" s="97">
        <v>0</v>
      </c>
      <c r="AZ46" s="97">
        <v>0</v>
      </c>
      <c r="BA46" s="97">
        <v>576</v>
      </c>
      <c r="BB46" s="97">
        <v>553</v>
      </c>
      <c r="BC46" s="97">
        <v>0</v>
      </c>
      <c r="BD46" s="97">
        <v>0</v>
      </c>
      <c r="BE46" s="97">
        <v>0</v>
      </c>
      <c r="BF46" s="97">
        <v>0</v>
      </c>
      <c r="BG46" s="97">
        <v>0</v>
      </c>
      <c r="BH46" s="97">
        <v>0</v>
      </c>
      <c r="BI46" s="97">
        <v>0</v>
      </c>
      <c r="BJ46" s="97">
        <v>0</v>
      </c>
      <c r="BK46" s="97">
        <v>0</v>
      </c>
      <c r="BM46" s="97">
        <v>144</v>
      </c>
      <c r="BN46" s="97">
        <v>144</v>
      </c>
      <c r="BO46" s="97">
        <v>144</v>
      </c>
      <c r="BP46" s="97">
        <v>144</v>
      </c>
      <c r="BQ46" s="97">
        <v>138.25</v>
      </c>
      <c r="BR46" s="97">
        <v>138.25</v>
      </c>
      <c r="BS46" s="97">
        <v>138.25</v>
      </c>
      <c r="BT46" s="97">
        <v>138.25</v>
      </c>
      <c r="BY46" s="108"/>
      <c r="CA46" s="162" t="b">
        <v>1</v>
      </c>
      <c r="CB46" s="162" t="b">
        <v>1</v>
      </c>
      <c r="CC46" s="162" t="b">
        <v>1</v>
      </c>
      <c r="CD46" s="162" t="b">
        <v>1</v>
      </c>
    </row>
    <row r="47" spans="1:82" x14ac:dyDescent="0.2">
      <c r="A47" s="101">
        <v>42</v>
      </c>
      <c r="B47" s="97" t="s">
        <v>2201</v>
      </c>
      <c r="C47" s="97" t="s">
        <v>2206</v>
      </c>
      <c r="D47" s="97">
        <v>5</v>
      </c>
      <c r="E47" s="97" t="s">
        <v>327</v>
      </c>
      <c r="G47" s="97" t="s">
        <v>2189</v>
      </c>
      <c r="H47" s="97" t="s">
        <v>0</v>
      </c>
      <c r="J47" s="97" t="s">
        <v>30</v>
      </c>
      <c r="N47" s="97"/>
      <c r="O47" s="97">
        <v>40</v>
      </c>
      <c r="P47" s="97">
        <v>30.7</v>
      </c>
      <c r="Q47" s="97">
        <v>0</v>
      </c>
      <c r="R47" s="97">
        <v>0</v>
      </c>
      <c r="S47" s="97">
        <v>0</v>
      </c>
      <c r="T47" s="97">
        <v>9.3000000000000007</v>
      </c>
      <c r="U47" s="97">
        <v>0</v>
      </c>
      <c r="W47" s="97" t="e">
        <v>#N/A</v>
      </c>
      <c r="X47" s="97">
        <v>0</v>
      </c>
      <c r="Y47" s="97">
        <v>34</v>
      </c>
      <c r="Z47" s="97" t="s">
        <v>0</v>
      </c>
      <c r="AB47" s="97" t="s">
        <v>2193</v>
      </c>
      <c r="AI47" s="97" t="s">
        <v>2192</v>
      </c>
      <c r="AJ47" s="97">
        <v>10</v>
      </c>
      <c r="AK47" s="97">
        <v>0.55000000000000004</v>
      </c>
      <c r="AX47" s="97">
        <v>0</v>
      </c>
      <c r="AY47" s="97">
        <v>0</v>
      </c>
      <c r="AZ47" s="97">
        <v>0</v>
      </c>
      <c r="BA47" s="97">
        <v>296</v>
      </c>
      <c r="BB47" s="97">
        <v>296</v>
      </c>
      <c r="BC47" s="97">
        <v>0</v>
      </c>
      <c r="BD47" s="97">
        <v>0</v>
      </c>
      <c r="BE47" s="97">
        <v>0</v>
      </c>
      <c r="BF47" s="97">
        <v>0</v>
      </c>
      <c r="BG47" s="97">
        <v>0</v>
      </c>
      <c r="BH47" s="97">
        <v>0</v>
      </c>
      <c r="BI47" s="97">
        <v>0</v>
      </c>
      <c r="BJ47" s="97">
        <v>0</v>
      </c>
      <c r="BK47" s="97">
        <v>0</v>
      </c>
      <c r="BM47" s="97">
        <v>74</v>
      </c>
      <c r="BN47" s="97">
        <v>74</v>
      </c>
      <c r="BO47" s="97">
        <v>74</v>
      </c>
      <c r="BP47" s="97">
        <v>74</v>
      </c>
      <c r="BQ47" s="97">
        <v>74</v>
      </c>
      <c r="BR47" s="97">
        <v>74</v>
      </c>
      <c r="BS47" s="97">
        <v>74</v>
      </c>
      <c r="BT47" s="97">
        <v>74</v>
      </c>
      <c r="BY47" s="108"/>
      <c r="CA47" s="162" t="b">
        <v>1</v>
      </c>
      <c r="CB47" s="162" t="b">
        <v>1</v>
      </c>
      <c r="CC47" s="162" t="b">
        <v>1</v>
      </c>
      <c r="CD47" s="162" t="b">
        <v>1</v>
      </c>
    </row>
    <row r="48" spans="1:82" x14ac:dyDescent="0.2">
      <c r="A48" s="101">
        <v>43</v>
      </c>
      <c r="B48" s="97" t="s">
        <v>2201</v>
      </c>
      <c r="C48" s="97" t="s">
        <v>2206</v>
      </c>
      <c r="D48" s="97">
        <v>5</v>
      </c>
      <c r="E48" s="97" t="s">
        <v>329</v>
      </c>
      <c r="G48" s="97" t="s">
        <v>2189</v>
      </c>
      <c r="H48" s="97" t="s">
        <v>0</v>
      </c>
      <c r="J48" s="97" t="s">
        <v>30</v>
      </c>
      <c r="N48" s="97"/>
      <c r="O48" s="97">
        <v>40</v>
      </c>
      <c r="P48" s="97">
        <v>21.34</v>
      </c>
      <c r="Q48" s="97">
        <v>0</v>
      </c>
      <c r="R48" s="97">
        <v>0</v>
      </c>
      <c r="S48" s="97">
        <v>0</v>
      </c>
      <c r="T48" s="97">
        <v>18.66</v>
      </c>
      <c r="U48" s="97">
        <v>0</v>
      </c>
      <c r="W48" s="97" t="e">
        <v>#N/A</v>
      </c>
      <c r="X48" s="97">
        <v>0</v>
      </c>
      <c r="Y48" s="97">
        <v>34</v>
      </c>
      <c r="Z48" s="97" t="s">
        <v>0</v>
      </c>
      <c r="AB48" s="97" t="s">
        <v>2193</v>
      </c>
      <c r="AI48" s="97" t="s">
        <v>2192</v>
      </c>
      <c r="AJ48" s="97">
        <v>10</v>
      </c>
      <c r="AK48" s="97">
        <v>0.55000000000000004</v>
      </c>
      <c r="AX48" s="97">
        <v>0</v>
      </c>
      <c r="AY48" s="97">
        <v>0</v>
      </c>
      <c r="AZ48" s="97">
        <v>0</v>
      </c>
      <c r="BA48" s="97">
        <v>66</v>
      </c>
      <c r="BB48" s="97">
        <v>66</v>
      </c>
      <c r="BC48" s="97">
        <v>0</v>
      </c>
      <c r="BD48" s="97">
        <v>0</v>
      </c>
      <c r="BE48" s="97">
        <v>0</v>
      </c>
      <c r="BF48" s="97">
        <v>0</v>
      </c>
      <c r="BG48" s="97">
        <v>0</v>
      </c>
      <c r="BH48" s="97">
        <v>0</v>
      </c>
      <c r="BI48" s="97">
        <v>0</v>
      </c>
      <c r="BJ48" s="97">
        <v>0</v>
      </c>
      <c r="BK48" s="97">
        <v>0</v>
      </c>
      <c r="BM48" s="97">
        <v>16.5</v>
      </c>
      <c r="BN48" s="97">
        <v>16.5</v>
      </c>
      <c r="BO48" s="97">
        <v>16.5</v>
      </c>
      <c r="BP48" s="97">
        <v>16.5</v>
      </c>
      <c r="BQ48" s="97">
        <v>16.5</v>
      </c>
      <c r="BR48" s="97">
        <v>16.5</v>
      </c>
      <c r="BS48" s="97">
        <v>16.5</v>
      </c>
      <c r="BT48" s="97">
        <v>16.5</v>
      </c>
      <c r="BY48" s="108"/>
      <c r="CA48" s="162" t="b">
        <v>1</v>
      </c>
      <c r="CB48" s="162" t="b">
        <v>1</v>
      </c>
      <c r="CC48" s="162" t="b">
        <v>1</v>
      </c>
      <c r="CD48" s="162" t="b">
        <v>1</v>
      </c>
    </row>
    <row r="49" spans="1:82" x14ac:dyDescent="0.2">
      <c r="A49" s="101">
        <v>44</v>
      </c>
      <c r="B49" s="97" t="s">
        <v>2201</v>
      </c>
      <c r="C49" s="97" t="s">
        <v>2207</v>
      </c>
      <c r="D49" s="97">
        <v>6</v>
      </c>
      <c r="E49" s="97" t="s">
        <v>330</v>
      </c>
      <c r="G49" s="97" t="s">
        <v>2189</v>
      </c>
      <c r="H49" s="97" t="s">
        <v>0</v>
      </c>
      <c r="I49" s="97" t="s">
        <v>1203</v>
      </c>
      <c r="J49" s="97" t="b">
        <v>1</v>
      </c>
      <c r="N49" s="97"/>
      <c r="O49" s="97">
        <v>4000</v>
      </c>
      <c r="P49" s="97">
        <v>1271.19</v>
      </c>
      <c r="Q49" s="97">
        <v>0</v>
      </c>
      <c r="R49" s="97">
        <v>0</v>
      </c>
      <c r="S49" s="97">
        <v>0</v>
      </c>
      <c r="T49" s="97">
        <v>2728.81</v>
      </c>
      <c r="U49" s="97">
        <v>625</v>
      </c>
      <c r="W49" s="97" t="s">
        <v>2190</v>
      </c>
      <c r="X49" s="97">
        <v>0.5</v>
      </c>
      <c r="Y49" s="97">
        <v>143</v>
      </c>
      <c r="Z49" s="97" t="s">
        <v>0</v>
      </c>
      <c r="AB49" s="97" t="s">
        <v>2191</v>
      </c>
      <c r="AI49" s="97" t="s">
        <v>2192</v>
      </c>
      <c r="AJ49" s="97">
        <v>20</v>
      </c>
      <c r="AK49" s="97">
        <v>0.85</v>
      </c>
      <c r="AQ49" s="97">
        <v>0.9</v>
      </c>
      <c r="AX49" s="97">
        <v>0</v>
      </c>
      <c r="AY49" s="97">
        <v>0</v>
      </c>
      <c r="AZ49" s="97">
        <v>0</v>
      </c>
      <c r="BA49" s="97">
        <v>2207</v>
      </c>
      <c r="BB49" s="97">
        <v>2252</v>
      </c>
      <c r="BC49" s="97">
        <v>0</v>
      </c>
      <c r="BD49" s="97">
        <v>0</v>
      </c>
      <c r="BE49" s="97">
        <v>0</v>
      </c>
      <c r="BF49" s="97">
        <v>0</v>
      </c>
      <c r="BG49" s="97">
        <v>0</v>
      </c>
      <c r="BH49" s="97">
        <v>0</v>
      </c>
      <c r="BI49" s="97">
        <v>0</v>
      </c>
      <c r="BJ49" s="97">
        <v>0</v>
      </c>
      <c r="BK49" s="97">
        <v>0</v>
      </c>
      <c r="BM49" s="97">
        <v>551.75</v>
      </c>
      <c r="BN49" s="97">
        <v>551.75</v>
      </c>
      <c r="BO49" s="97">
        <v>551.75</v>
      </c>
      <c r="BP49" s="97">
        <v>551.75</v>
      </c>
      <c r="BQ49" s="97">
        <v>563</v>
      </c>
      <c r="BR49" s="97">
        <v>563</v>
      </c>
      <c r="BS49" s="97">
        <v>563</v>
      </c>
      <c r="BT49" s="97">
        <v>563</v>
      </c>
      <c r="BY49" s="108"/>
      <c r="CA49" s="162" t="b">
        <v>1</v>
      </c>
      <c r="CB49" s="162" t="b">
        <v>1</v>
      </c>
      <c r="CC49" s="162" t="b">
        <v>1</v>
      </c>
      <c r="CD49" s="162" t="b">
        <v>1</v>
      </c>
    </row>
    <row r="50" spans="1:82" x14ac:dyDescent="0.2">
      <c r="A50" s="101">
        <v>45</v>
      </c>
      <c r="B50" s="97" t="s">
        <v>2201</v>
      </c>
      <c r="C50" s="97" t="s">
        <v>2208</v>
      </c>
      <c r="D50" s="97">
        <v>7</v>
      </c>
      <c r="E50" s="97" t="s">
        <v>331</v>
      </c>
      <c r="G50" s="97" t="s">
        <v>2189</v>
      </c>
      <c r="H50" s="97" t="s">
        <v>0</v>
      </c>
      <c r="I50" s="97" t="s">
        <v>1209</v>
      </c>
      <c r="J50" s="97" t="b">
        <v>1</v>
      </c>
      <c r="N50" s="97"/>
      <c r="O50" s="97">
        <v>3.15</v>
      </c>
      <c r="P50" s="97">
        <v>0</v>
      </c>
      <c r="Q50" s="97">
        <v>0</v>
      </c>
      <c r="R50" s="97">
        <v>0</v>
      </c>
      <c r="S50" s="97">
        <v>3.15</v>
      </c>
      <c r="T50" s="97">
        <v>0</v>
      </c>
      <c r="U50" s="97">
        <v>66.459999999999994</v>
      </c>
      <c r="W50" s="97" t="s">
        <v>2190</v>
      </c>
      <c r="X50" s="97">
        <v>0</v>
      </c>
      <c r="Y50" s="97">
        <v>0</v>
      </c>
      <c r="Z50" s="97" t="s">
        <v>0</v>
      </c>
      <c r="AI50" s="97" t="s">
        <v>2192</v>
      </c>
      <c r="AJ50" s="97">
        <v>16</v>
      </c>
      <c r="AK50" s="97">
        <v>0.85</v>
      </c>
      <c r="AX50" s="97">
        <v>0</v>
      </c>
      <c r="AY50" s="97">
        <v>0</v>
      </c>
      <c r="AZ50" s="97">
        <v>0</v>
      </c>
      <c r="BA50" s="97">
        <v>2035</v>
      </c>
      <c r="BB50" s="97">
        <v>2035</v>
      </c>
      <c r="BC50" s="97">
        <v>0</v>
      </c>
      <c r="BD50" s="97">
        <v>0</v>
      </c>
      <c r="BE50" s="97">
        <v>0</v>
      </c>
      <c r="BF50" s="97">
        <v>0</v>
      </c>
      <c r="BG50" s="97">
        <v>0</v>
      </c>
      <c r="BH50" s="97">
        <v>0</v>
      </c>
      <c r="BI50" s="97">
        <v>0</v>
      </c>
      <c r="BJ50" s="97">
        <v>0</v>
      </c>
      <c r="BK50" s="97">
        <v>0</v>
      </c>
      <c r="BM50" s="97">
        <v>508.75</v>
      </c>
      <c r="BN50" s="97">
        <v>508.75</v>
      </c>
      <c r="BO50" s="97">
        <v>508.75</v>
      </c>
      <c r="BP50" s="97">
        <v>508.75</v>
      </c>
      <c r="BQ50" s="97">
        <v>508.75</v>
      </c>
      <c r="BR50" s="97">
        <v>508.75</v>
      </c>
      <c r="BS50" s="97">
        <v>508.75</v>
      </c>
      <c r="BT50" s="97">
        <v>508.75</v>
      </c>
      <c r="BY50" s="108"/>
      <c r="CA50" s="162" t="b">
        <v>1</v>
      </c>
      <c r="CB50" s="162" t="b">
        <v>1</v>
      </c>
      <c r="CC50" s="162" t="b">
        <v>1</v>
      </c>
      <c r="CD50" s="162" t="b">
        <v>1</v>
      </c>
    </row>
    <row r="51" spans="1:82" x14ac:dyDescent="0.2">
      <c r="A51" s="101">
        <v>46</v>
      </c>
      <c r="B51" s="97" t="s">
        <v>2201</v>
      </c>
      <c r="C51" s="97" t="s">
        <v>2208</v>
      </c>
      <c r="D51" s="97">
        <v>7</v>
      </c>
      <c r="E51" s="97" t="s">
        <v>333</v>
      </c>
      <c r="G51" s="97" t="s">
        <v>2189</v>
      </c>
      <c r="H51" s="97" t="s">
        <v>0</v>
      </c>
      <c r="I51" s="97" t="s">
        <v>1201</v>
      </c>
      <c r="J51" s="97" t="b">
        <v>1</v>
      </c>
      <c r="N51" s="97"/>
      <c r="O51" s="97">
        <v>3</v>
      </c>
      <c r="P51" s="97">
        <v>0</v>
      </c>
      <c r="Q51" s="97">
        <v>0</v>
      </c>
      <c r="R51" s="97">
        <v>0</v>
      </c>
      <c r="S51" s="97">
        <v>3</v>
      </c>
      <c r="T51" s="97">
        <v>0</v>
      </c>
      <c r="U51" s="97">
        <v>19.3</v>
      </c>
      <c r="W51" s="97" t="s">
        <v>2190</v>
      </c>
      <c r="X51" s="97">
        <v>1.9300000000000001E-3</v>
      </c>
      <c r="Y51" s="97">
        <v>-0.33700000000000002</v>
      </c>
      <c r="Z51" s="97" t="s">
        <v>0</v>
      </c>
      <c r="AB51" s="97" t="s">
        <v>2191</v>
      </c>
      <c r="AF51" s="97">
        <v>19.3</v>
      </c>
      <c r="AG51" s="97">
        <v>1.9300000000000001E-3</v>
      </c>
      <c r="AH51" s="97">
        <v>-0.33700000000000002</v>
      </c>
      <c r="AI51" s="97" t="s">
        <v>2192</v>
      </c>
      <c r="AJ51" s="97">
        <v>5.3</v>
      </c>
      <c r="AK51" s="97">
        <v>0.85</v>
      </c>
      <c r="AX51" s="97">
        <v>0</v>
      </c>
      <c r="AY51" s="97">
        <v>0</v>
      </c>
      <c r="AZ51" s="97">
        <v>0</v>
      </c>
      <c r="BA51" s="97">
        <v>10000</v>
      </c>
      <c r="BB51" s="97">
        <v>10000</v>
      </c>
      <c r="BC51" s="97">
        <v>0</v>
      </c>
      <c r="BD51" s="97">
        <v>0</v>
      </c>
      <c r="BE51" s="97">
        <v>0</v>
      </c>
      <c r="BF51" s="97">
        <v>0</v>
      </c>
      <c r="BG51" s="97">
        <v>0</v>
      </c>
      <c r="BH51" s="97">
        <v>0</v>
      </c>
      <c r="BI51" s="97">
        <v>0</v>
      </c>
      <c r="BJ51" s="97">
        <v>0</v>
      </c>
      <c r="BK51" s="97">
        <v>0</v>
      </c>
      <c r="BM51" s="97">
        <v>2500</v>
      </c>
      <c r="BN51" s="97">
        <v>2500</v>
      </c>
      <c r="BO51" s="97">
        <v>2500</v>
      </c>
      <c r="BP51" s="97">
        <v>2500</v>
      </c>
      <c r="BQ51" s="97">
        <v>2500</v>
      </c>
      <c r="BR51" s="97">
        <v>2500</v>
      </c>
      <c r="BS51" s="97">
        <v>2500</v>
      </c>
      <c r="BT51" s="97">
        <v>2500</v>
      </c>
      <c r="BY51" s="108"/>
      <c r="CA51" s="162" t="b">
        <v>1</v>
      </c>
      <c r="CB51" s="162" t="b">
        <v>1</v>
      </c>
      <c r="CC51" s="162" t="b">
        <v>1</v>
      </c>
      <c r="CD51" s="162" t="b">
        <v>1</v>
      </c>
    </row>
    <row r="52" spans="1:82" x14ac:dyDescent="0.2">
      <c r="A52" s="101">
        <v>47</v>
      </c>
      <c r="B52" s="97" t="s">
        <v>2201</v>
      </c>
      <c r="C52" s="97" t="s">
        <v>2208</v>
      </c>
      <c r="D52" s="97">
        <v>7</v>
      </c>
      <c r="E52" s="97" t="s">
        <v>335</v>
      </c>
      <c r="G52" s="97" t="s">
        <v>2189</v>
      </c>
      <c r="H52" s="97" t="s">
        <v>0</v>
      </c>
      <c r="I52" s="97" t="s">
        <v>1201</v>
      </c>
      <c r="J52" s="97" t="b">
        <v>1</v>
      </c>
      <c r="N52" s="97"/>
      <c r="O52" s="97">
        <v>3</v>
      </c>
      <c r="P52" s="97">
        <v>0</v>
      </c>
      <c r="Q52" s="97">
        <v>0</v>
      </c>
      <c r="R52" s="97">
        <v>0</v>
      </c>
      <c r="S52" s="97">
        <v>3</v>
      </c>
      <c r="T52" s="97">
        <v>0</v>
      </c>
      <c r="U52" s="97">
        <v>37.330655999999998</v>
      </c>
      <c r="W52" s="97" t="s">
        <v>2190</v>
      </c>
      <c r="X52" s="97">
        <v>4.9861200000000001E-3</v>
      </c>
      <c r="Y52" s="97">
        <v>-0.73010832000000003</v>
      </c>
      <c r="Z52" s="97" t="s">
        <v>0</v>
      </c>
      <c r="AB52" s="97" t="s">
        <v>2191</v>
      </c>
      <c r="AI52" s="97" t="s">
        <v>2192</v>
      </c>
      <c r="AJ52" s="97">
        <v>5.3</v>
      </c>
      <c r="AK52" s="97">
        <v>0.85</v>
      </c>
      <c r="AX52" s="97">
        <v>0</v>
      </c>
      <c r="AY52" s="97">
        <v>0</v>
      </c>
      <c r="AZ52" s="97">
        <v>0</v>
      </c>
      <c r="BA52" s="97">
        <v>10000</v>
      </c>
      <c r="BB52" s="97">
        <v>10000</v>
      </c>
      <c r="BC52" s="97">
        <v>0</v>
      </c>
      <c r="BD52" s="97">
        <v>0</v>
      </c>
      <c r="BE52" s="97">
        <v>0</v>
      </c>
      <c r="BF52" s="97">
        <v>0</v>
      </c>
      <c r="BG52" s="97">
        <v>0</v>
      </c>
      <c r="BH52" s="97">
        <v>0</v>
      </c>
      <c r="BI52" s="97">
        <v>0</v>
      </c>
      <c r="BJ52" s="97">
        <v>0</v>
      </c>
      <c r="BK52" s="97">
        <v>0</v>
      </c>
      <c r="BM52" s="97">
        <v>2500</v>
      </c>
      <c r="BN52" s="97">
        <v>2500</v>
      </c>
      <c r="BO52" s="97">
        <v>2500</v>
      </c>
      <c r="BP52" s="97">
        <v>2500</v>
      </c>
      <c r="BQ52" s="97">
        <v>2500</v>
      </c>
      <c r="BR52" s="97">
        <v>2500</v>
      </c>
      <c r="BS52" s="97">
        <v>2500</v>
      </c>
      <c r="BT52" s="97">
        <v>2500</v>
      </c>
      <c r="BY52" s="108"/>
      <c r="CA52" s="162" t="b">
        <v>1</v>
      </c>
      <c r="CB52" s="162" t="b">
        <v>1</v>
      </c>
      <c r="CC52" s="162" t="b">
        <v>1</v>
      </c>
      <c r="CD52" s="162" t="b">
        <v>1</v>
      </c>
    </row>
    <row r="53" spans="1:82" x14ac:dyDescent="0.2">
      <c r="A53" s="101">
        <v>48</v>
      </c>
      <c r="B53" s="97" t="s">
        <v>2201</v>
      </c>
      <c r="C53" s="97" t="s">
        <v>2208</v>
      </c>
      <c r="D53" s="97">
        <v>7</v>
      </c>
      <c r="E53" s="97" t="s">
        <v>337</v>
      </c>
      <c r="G53" s="97" t="s">
        <v>2189</v>
      </c>
      <c r="H53" s="97" t="s">
        <v>0</v>
      </c>
      <c r="I53" s="97" t="s">
        <v>1201</v>
      </c>
      <c r="J53" s="97" t="b">
        <v>1</v>
      </c>
      <c r="N53" s="97"/>
      <c r="O53" s="97">
        <v>5</v>
      </c>
      <c r="P53" s="97">
        <v>0</v>
      </c>
      <c r="Q53" s="97">
        <v>0</v>
      </c>
      <c r="R53" s="97">
        <v>2</v>
      </c>
      <c r="S53" s="97">
        <v>3</v>
      </c>
      <c r="T53" s="97">
        <v>0</v>
      </c>
      <c r="U53" s="97">
        <v>31.7</v>
      </c>
      <c r="W53" s="97" t="s">
        <v>2190</v>
      </c>
      <c r="X53" s="97">
        <v>3.1700000000000001E-3</v>
      </c>
      <c r="Y53" s="97">
        <v>-0.55300000000000005</v>
      </c>
      <c r="Z53" s="97" t="s">
        <v>0</v>
      </c>
      <c r="AB53" s="97" t="s">
        <v>2191</v>
      </c>
      <c r="AI53" s="97" t="s">
        <v>2192</v>
      </c>
      <c r="AJ53" s="97">
        <v>5.3</v>
      </c>
      <c r="AK53" s="97">
        <v>0.85</v>
      </c>
      <c r="AX53" s="97">
        <v>0</v>
      </c>
      <c r="AY53" s="97">
        <v>0</v>
      </c>
      <c r="AZ53" s="97">
        <v>0</v>
      </c>
      <c r="BA53" s="97">
        <v>10000</v>
      </c>
      <c r="BB53" s="97">
        <v>10000</v>
      </c>
      <c r="BC53" s="97">
        <v>0</v>
      </c>
      <c r="BD53" s="97">
        <v>0</v>
      </c>
      <c r="BE53" s="97">
        <v>0</v>
      </c>
      <c r="BF53" s="97">
        <v>0</v>
      </c>
      <c r="BG53" s="97">
        <v>0</v>
      </c>
      <c r="BH53" s="97">
        <v>0</v>
      </c>
      <c r="BI53" s="97">
        <v>0</v>
      </c>
      <c r="BJ53" s="97">
        <v>0</v>
      </c>
      <c r="BK53" s="97">
        <v>0</v>
      </c>
      <c r="BM53" s="97">
        <v>2500</v>
      </c>
      <c r="BN53" s="97">
        <v>2500</v>
      </c>
      <c r="BO53" s="97">
        <v>2500</v>
      </c>
      <c r="BP53" s="97">
        <v>2500</v>
      </c>
      <c r="BQ53" s="97">
        <v>2500</v>
      </c>
      <c r="BR53" s="97">
        <v>2500</v>
      </c>
      <c r="BS53" s="97">
        <v>2500</v>
      </c>
      <c r="BT53" s="97">
        <v>2500</v>
      </c>
      <c r="BY53" s="108"/>
      <c r="CA53" s="162" t="b">
        <v>1</v>
      </c>
      <c r="CB53" s="162" t="b">
        <v>1</v>
      </c>
      <c r="CC53" s="162" t="b">
        <v>1</v>
      </c>
      <c r="CD53" s="162" t="b">
        <v>1</v>
      </c>
    </row>
    <row r="54" spans="1:82" x14ac:dyDescent="0.2">
      <c r="A54" s="101">
        <v>49</v>
      </c>
      <c r="B54" s="97" t="s">
        <v>2201</v>
      </c>
      <c r="C54" s="97" t="s">
        <v>2208</v>
      </c>
      <c r="D54" s="97">
        <v>7</v>
      </c>
      <c r="E54" s="97" t="s">
        <v>339</v>
      </c>
      <c r="G54" s="97" t="s">
        <v>2189</v>
      </c>
      <c r="H54" s="97" t="s">
        <v>0</v>
      </c>
      <c r="I54" s="97" t="s">
        <v>1201</v>
      </c>
      <c r="J54" s="97" t="b">
        <v>1</v>
      </c>
      <c r="N54" s="97"/>
      <c r="O54" s="97">
        <v>60.51</v>
      </c>
      <c r="P54" s="97">
        <v>0</v>
      </c>
      <c r="Q54" s="97">
        <v>0</v>
      </c>
      <c r="R54" s="97">
        <v>0</v>
      </c>
      <c r="S54" s="97">
        <v>60.51</v>
      </c>
      <c r="T54" s="97">
        <v>0</v>
      </c>
      <c r="U54" s="97">
        <v>25.4</v>
      </c>
      <c r="W54" s="97" t="s">
        <v>2190</v>
      </c>
      <c r="X54" s="97">
        <v>2.5400000000000002E-3</v>
      </c>
      <c r="Y54" s="97">
        <v>-0.443</v>
      </c>
      <c r="Z54" s="97" t="s">
        <v>0</v>
      </c>
      <c r="AB54" s="97" t="s">
        <v>2191</v>
      </c>
      <c r="AI54" s="97" t="s">
        <v>2192</v>
      </c>
      <c r="AJ54" s="97">
        <v>15</v>
      </c>
      <c r="AK54" s="97">
        <v>0.85</v>
      </c>
      <c r="AX54" s="97">
        <v>0</v>
      </c>
      <c r="AY54" s="97">
        <v>0</v>
      </c>
      <c r="AZ54" s="97">
        <v>0</v>
      </c>
      <c r="BA54" s="97">
        <v>271</v>
      </c>
      <c r="BB54" s="97">
        <v>271</v>
      </c>
      <c r="BC54" s="97">
        <v>0</v>
      </c>
      <c r="BD54" s="97">
        <v>0</v>
      </c>
      <c r="BE54" s="97">
        <v>0</v>
      </c>
      <c r="BF54" s="97">
        <v>0</v>
      </c>
      <c r="BG54" s="97">
        <v>0</v>
      </c>
      <c r="BH54" s="97">
        <v>0</v>
      </c>
      <c r="BI54" s="97">
        <v>0</v>
      </c>
      <c r="BJ54" s="97">
        <v>0</v>
      </c>
      <c r="BK54" s="97">
        <v>0</v>
      </c>
      <c r="BM54" s="97">
        <v>67.75</v>
      </c>
      <c r="BN54" s="97">
        <v>67.75</v>
      </c>
      <c r="BO54" s="97">
        <v>67.75</v>
      </c>
      <c r="BP54" s="97">
        <v>67.75</v>
      </c>
      <c r="BQ54" s="97">
        <v>67.75</v>
      </c>
      <c r="BR54" s="97">
        <v>67.75</v>
      </c>
      <c r="BS54" s="97">
        <v>67.75</v>
      </c>
      <c r="BT54" s="97">
        <v>67.75</v>
      </c>
      <c r="BY54" s="108"/>
      <c r="CA54" s="162" t="b">
        <v>1</v>
      </c>
      <c r="CB54" s="162" t="b">
        <v>1</v>
      </c>
      <c r="CC54" s="162" t="b">
        <v>1</v>
      </c>
      <c r="CD54" s="162" t="b">
        <v>1</v>
      </c>
    </row>
    <row r="55" spans="1:82" x14ac:dyDescent="0.2">
      <c r="A55" s="101">
        <v>50</v>
      </c>
      <c r="B55" s="97" t="s">
        <v>2201</v>
      </c>
      <c r="C55" s="97" t="s">
        <v>2208</v>
      </c>
      <c r="D55" s="97">
        <v>7</v>
      </c>
      <c r="E55" s="97" t="s">
        <v>341</v>
      </c>
      <c r="G55" s="97" t="s">
        <v>2189</v>
      </c>
      <c r="H55" s="97" t="s">
        <v>0</v>
      </c>
      <c r="I55" s="97" t="s">
        <v>1201</v>
      </c>
      <c r="J55" s="97" t="b">
        <v>1</v>
      </c>
      <c r="N55" s="97"/>
      <c r="O55" s="97">
        <v>60.51</v>
      </c>
      <c r="P55" s="97">
        <v>0</v>
      </c>
      <c r="Q55" s="97">
        <v>0</v>
      </c>
      <c r="R55" s="97">
        <v>0</v>
      </c>
      <c r="S55" s="97">
        <v>60.51</v>
      </c>
      <c r="T55" s="97">
        <v>0</v>
      </c>
      <c r="U55" s="97">
        <v>70.731716000000006</v>
      </c>
      <c r="W55" s="97" t="s">
        <v>2190</v>
      </c>
      <c r="X55" s="97">
        <v>9.4475800000000006E-3</v>
      </c>
      <c r="Y55" s="97">
        <v>-1.3833671999999999</v>
      </c>
      <c r="Z55" s="97" t="s">
        <v>0</v>
      </c>
      <c r="AB55" s="97" t="s">
        <v>2191</v>
      </c>
      <c r="AI55" s="97" t="s">
        <v>2192</v>
      </c>
      <c r="AJ55" s="97">
        <v>15</v>
      </c>
      <c r="AK55" s="97">
        <v>0.85</v>
      </c>
      <c r="AX55" s="97">
        <v>0</v>
      </c>
      <c r="AY55" s="97">
        <v>0</v>
      </c>
      <c r="AZ55" s="97">
        <v>0</v>
      </c>
      <c r="BA55" s="97">
        <v>271</v>
      </c>
      <c r="BB55" s="97">
        <v>271</v>
      </c>
      <c r="BC55" s="97">
        <v>0</v>
      </c>
      <c r="BD55" s="97">
        <v>0</v>
      </c>
      <c r="BE55" s="97">
        <v>0</v>
      </c>
      <c r="BF55" s="97">
        <v>0</v>
      </c>
      <c r="BG55" s="97">
        <v>0</v>
      </c>
      <c r="BH55" s="97">
        <v>0</v>
      </c>
      <c r="BI55" s="97">
        <v>0</v>
      </c>
      <c r="BJ55" s="97">
        <v>0</v>
      </c>
      <c r="BK55" s="97">
        <v>0</v>
      </c>
      <c r="BM55" s="97">
        <v>67.75</v>
      </c>
      <c r="BN55" s="97">
        <v>67.75</v>
      </c>
      <c r="BO55" s="97">
        <v>67.75</v>
      </c>
      <c r="BP55" s="97">
        <v>67.75</v>
      </c>
      <c r="BQ55" s="97">
        <v>67.75</v>
      </c>
      <c r="BR55" s="97">
        <v>67.75</v>
      </c>
      <c r="BS55" s="97">
        <v>67.75</v>
      </c>
      <c r="BT55" s="97">
        <v>67.75</v>
      </c>
      <c r="BY55" s="108"/>
      <c r="CA55" s="162" t="b">
        <v>1</v>
      </c>
      <c r="CB55" s="162" t="b">
        <v>1</v>
      </c>
      <c r="CC55" s="162" t="b">
        <v>1</v>
      </c>
      <c r="CD55" s="162" t="b">
        <v>1</v>
      </c>
    </row>
    <row r="56" spans="1:82" x14ac:dyDescent="0.2">
      <c r="A56" s="101">
        <v>51</v>
      </c>
      <c r="B56" s="97" t="s">
        <v>2201</v>
      </c>
      <c r="C56" s="97" t="s">
        <v>2208</v>
      </c>
      <c r="D56" s="97">
        <v>7</v>
      </c>
      <c r="E56" s="97" t="s">
        <v>343</v>
      </c>
      <c r="G56" s="97" t="s">
        <v>2189</v>
      </c>
      <c r="H56" s="97" t="s">
        <v>0</v>
      </c>
      <c r="I56" s="97" t="s">
        <v>1201</v>
      </c>
      <c r="J56" s="97" t="b">
        <v>1</v>
      </c>
      <c r="N56" s="97"/>
      <c r="O56" s="97">
        <v>44.53</v>
      </c>
      <c r="P56" s="97">
        <v>0</v>
      </c>
      <c r="Q56" s="97">
        <v>0</v>
      </c>
      <c r="R56" s="97">
        <v>0</v>
      </c>
      <c r="S56" s="97">
        <v>44.53</v>
      </c>
      <c r="T56" s="97">
        <v>0</v>
      </c>
      <c r="U56" s="97">
        <v>0</v>
      </c>
      <c r="W56" s="97" t="s">
        <v>2190</v>
      </c>
      <c r="X56" s="97">
        <v>0</v>
      </c>
      <c r="Y56" s="97">
        <v>0</v>
      </c>
      <c r="Z56" s="97" t="s">
        <v>0</v>
      </c>
      <c r="AB56" s="97" t="s">
        <v>2191</v>
      </c>
      <c r="AI56" s="97" t="s">
        <v>2192</v>
      </c>
      <c r="AJ56" s="97">
        <v>15</v>
      </c>
      <c r="AK56" s="97">
        <v>0.85</v>
      </c>
      <c r="AX56" s="97">
        <v>0</v>
      </c>
      <c r="AY56" s="97">
        <v>0</v>
      </c>
      <c r="AZ56" s="97">
        <v>0</v>
      </c>
      <c r="BA56" s="97">
        <v>34</v>
      </c>
      <c r="BB56" s="97">
        <v>34</v>
      </c>
      <c r="BC56" s="97">
        <v>0</v>
      </c>
      <c r="BD56" s="97">
        <v>0</v>
      </c>
      <c r="BE56" s="97">
        <v>0</v>
      </c>
      <c r="BF56" s="97">
        <v>0</v>
      </c>
      <c r="BG56" s="97">
        <v>0</v>
      </c>
      <c r="BH56" s="97">
        <v>0</v>
      </c>
      <c r="BI56" s="97">
        <v>0</v>
      </c>
      <c r="BJ56" s="97">
        <v>0</v>
      </c>
      <c r="BK56" s="97">
        <v>0</v>
      </c>
      <c r="BM56" s="97">
        <v>8.5</v>
      </c>
      <c r="BN56" s="97">
        <v>8.5</v>
      </c>
      <c r="BO56" s="97">
        <v>8.5</v>
      </c>
      <c r="BP56" s="97">
        <v>8.5</v>
      </c>
      <c r="BQ56" s="97">
        <v>8.5</v>
      </c>
      <c r="BR56" s="97">
        <v>8.5</v>
      </c>
      <c r="BS56" s="97">
        <v>8.5</v>
      </c>
      <c r="BT56" s="97">
        <v>8.5</v>
      </c>
      <c r="BY56" s="108"/>
      <c r="CA56" s="162" t="b">
        <v>1</v>
      </c>
      <c r="CB56" s="162" t="b">
        <v>1</v>
      </c>
      <c r="CC56" s="162" t="b">
        <v>1</v>
      </c>
      <c r="CD56" s="162" t="b">
        <v>1</v>
      </c>
    </row>
    <row r="57" spans="1:82" x14ac:dyDescent="0.2">
      <c r="A57" s="101">
        <v>52</v>
      </c>
      <c r="B57" s="97" t="s">
        <v>2201</v>
      </c>
      <c r="C57" s="97" t="s">
        <v>2208</v>
      </c>
      <c r="D57" s="97">
        <v>7</v>
      </c>
      <c r="E57" s="97" t="s">
        <v>345</v>
      </c>
      <c r="G57" s="97" t="s">
        <v>2189</v>
      </c>
      <c r="H57" s="97" t="s">
        <v>0</v>
      </c>
      <c r="I57" s="97" t="s">
        <v>1201</v>
      </c>
      <c r="J57" s="97" t="b">
        <v>1</v>
      </c>
      <c r="N57" s="97"/>
      <c r="O57" s="97">
        <v>77.819999999999993</v>
      </c>
      <c r="P57" s="97">
        <v>0</v>
      </c>
      <c r="Q57" s="97">
        <v>0</v>
      </c>
      <c r="R57" s="97">
        <v>0</v>
      </c>
      <c r="S57" s="97">
        <v>77.819999999999993</v>
      </c>
      <c r="T57" s="97">
        <v>0</v>
      </c>
      <c r="U57" s="97">
        <v>84.6</v>
      </c>
      <c r="W57" s="97" t="s">
        <v>2190</v>
      </c>
      <c r="X57" s="97">
        <v>8.4600000000000005E-3</v>
      </c>
      <c r="Y57" s="97">
        <v>-1.48</v>
      </c>
      <c r="Z57" s="97" t="s">
        <v>0</v>
      </c>
      <c r="AB57" s="97" t="s">
        <v>2191</v>
      </c>
      <c r="AI57" s="97" t="s">
        <v>2192</v>
      </c>
      <c r="AJ57" s="97">
        <v>15</v>
      </c>
      <c r="AK57" s="97">
        <v>0.85</v>
      </c>
      <c r="AX57" s="97">
        <v>0</v>
      </c>
      <c r="AY57" s="97">
        <v>0</v>
      </c>
      <c r="AZ57" s="97">
        <v>0</v>
      </c>
      <c r="BA57" s="97">
        <v>136</v>
      </c>
      <c r="BB57" s="97">
        <v>136</v>
      </c>
      <c r="BC57" s="97">
        <v>0</v>
      </c>
      <c r="BD57" s="97">
        <v>0</v>
      </c>
      <c r="BE57" s="97">
        <v>0</v>
      </c>
      <c r="BF57" s="97">
        <v>0</v>
      </c>
      <c r="BG57" s="97">
        <v>0</v>
      </c>
      <c r="BH57" s="97">
        <v>0</v>
      </c>
      <c r="BI57" s="97">
        <v>0</v>
      </c>
      <c r="BJ57" s="97">
        <v>0</v>
      </c>
      <c r="BK57" s="97">
        <v>0</v>
      </c>
      <c r="BM57" s="97">
        <v>34</v>
      </c>
      <c r="BN57" s="97">
        <v>34</v>
      </c>
      <c r="BO57" s="97">
        <v>34</v>
      </c>
      <c r="BP57" s="97">
        <v>34</v>
      </c>
      <c r="BQ57" s="97">
        <v>34</v>
      </c>
      <c r="BR57" s="97">
        <v>34</v>
      </c>
      <c r="BS57" s="97">
        <v>34</v>
      </c>
      <c r="BT57" s="97">
        <v>34</v>
      </c>
      <c r="BY57" s="108"/>
      <c r="CA57" s="162" t="b">
        <v>1</v>
      </c>
      <c r="CB57" s="162" t="b">
        <v>1</v>
      </c>
      <c r="CC57" s="162" t="b">
        <v>1</v>
      </c>
      <c r="CD57" s="162" t="b">
        <v>1</v>
      </c>
    </row>
    <row r="58" spans="1:82" x14ac:dyDescent="0.2">
      <c r="A58" s="101">
        <v>53</v>
      </c>
      <c r="B58" s="97" t="s">
        <v>2201</v>
      </c>
      <c r="C58" s="97" t="s">
        <v>2208</v>
      </c>
      <c r="D58" s="97">
        <v>7</v>
      </c>
      <c r="E58" s="97" t="s">
        <v>346</v>
      </c>
      <c r="G58" s="97" t="s">
        <v>2189</v>
      </c>
      <c r="H58" s="97" t="s">
        <v>0</v>
      </c>
      <c r="I58" s="97" t="s">
        <v>1203</v>
      </c>
      <c r="J58" s="97" t="b">
        <v>1</v>
      </c>
      <c r="N58" s="97"/>
      <c r="O58" s="97">
        <v>0.89</v>
      </c>
      <c r="P58" s="97">
        <v>0</v>
      </c>
      <c r="Q58" s="97">
        <v>0</v>
      </c>
      <c r="R58" s="97">
        <v>0</v>
      </c>
      <c r="S58" s="97">
        <v>0.89</v>
      </c>
      <c r="T58" s="97">
        <v>0</v>
      </c>
      <c r="U58" s="97">
        <v>7.9248447900000005E-2</v>
      </c>
      <c r="W58" s="97" t="s">
        <v>2190</v>
      </c>
      <c r="X58" s="97">
        <v>9.6322418999999996E-5</v>
      </c>
      <c r="Y58" s="97">
        <v>2.2667148299999999E-2</v>
      </c>
      <c r="Z58" s="97" t="s">
        <v>0</v>
      </c>
      <c r="AB58" s="97" t="s">
        <v>2191</v>
      </c>
      <c r="AI58" s="97" t="s">
        <v>2192</v>
      </c>
      <c r="AJ58" s="97">
        <v>20</v>
      </c>
      <c r="AK58" s="97">
        <v>0.85</v>
      </c>
      <c r="AX58" s="97">
        <v>0</v>
      </c>
      <c r="AY58" s="97">
        <v>0</v>
      </c>
      <c r="AZ58" s="97">
        <v>0</v>
      </c>
      <c r="BA58" s="97">
        <v>37303</v>
      </c>
      <c r="BB58" s="97">
        <v>37303</v>
      </c>
      <c r="BC58" s="97">
        <v>0</v>
      </c>
      <c r="BD58" s="97">
        <v>0</v>
      </c>
      <c r="BE58" s="97">
        <v>0</v>
      </c>
      <c r="BF58" s="97">
        <v>0</v>
      </c>
      <c r="BG58" s="97">
        <v>0</v>
      </c>
      <c r="BH58" s="97">
        <v>0</v>
      </c>
      <c r="BI58" s="97">
        <v>0</v>
      </c>
      <c r="BJ58" s="97">
        <v>0</v>
      </c>
      <c r="BK58" s="97">
        <v>0</v>
      </c>
      <c r="BM58" s="97">
        <v>9325.75</v>
      </c>
      <c r="BN58" s="97">
        <v>9325.75</v>
      </c>
      <c r="BO58" s="97">
        <v>9325.75</v>
      </c>
      <c r="BP58" s="97">
        <v>9325.75</v>
      </c>
      <c r="BQ58" s="97">
        <v>9325.75</v>
      </c>
      <c r="BR58" s="97">
        <v>9325.75</v>
      </c>
      <c r="BS58" s="97">
        <v>9325.75</v>
      </c>
      <c r="BT58" s="97">
        <v>9325.75</v>
      </c>
      <c r="BY58" s="108"/>
      <c r="CA58" s="162" t="b">
        <v>1</v>
      </c>
      <c r="CB58" s="162" t="b">
        <v>1</v>
      </c>
      <c r="CC58" s="162" t="b">
        <v>1</v>
      </c>
      <c r="CD58" s="162" t="b">
        <v>1</v>
      </c>
    </row>
    <row r="59" spans="1:82" x14ac:dyDescent="0.2">
      <c r="A59" s="101">
        <v>54</v>
      </c>
      <c r="B59" s="97" t="s">
        <v>2201</v>
      </c>
      <c r="C59" s="97" t="s">
        <v>2208</v>
      </c>
      <c r="D59" s="97">
        <v>7</v>
      </c>
      <c r="E59" s="97" t="s">
        <v>347</v>
      </c>
      <c r="G59" s="97" t="s">
        <v>2189</v>
      </c>
      <c r="H59" s="97" t="s">
        <v>0</v>
      </c>
      <c r="I59" s="97" t="s">
        <v>1203</v>
      </c>
      <c r="J59" s="97" t="b">
        <v>1</v>
      </c>
      <c r="N59" s="97"/>
      <c r="O59" s="97">
        <v>0.99</v>
      </c>
      <c r="P59" s="97">
        <v>0</v>
      </c>
      <c r="Q59" s="97">
        <v>0</v>
      </c>
      <c r="R59" s="97">
        <v>0</v>
      </c>
      <c r="S59" s="97">
        <v>0.99</v>
      </c>
      <c r="T59" s="97">
        <v>0</v>
      </c>
      <c r="U59" s="97">
        <v>7.9248447900000005E-2</v>
      </c>
      <c r="W59" s="97" t="s">
        <v>2190</v>
      </c>
      <c r="X59" s="97">
        <v>9.6322418999999996E-5</v>
      </c>
      <c r="Y59" s="97">
        <v>2.2667148299999999E-2</v>
      </c>
      <c r="Z59" s="97" t="s">
        <v>0</v>
      </c>
      <c r="AB59" s="97" t="s">
        <v>2191</v>
      </c>
      <c r="AI59" s="97" t="s">
        <v>2192</v>
      </c>
      <c r="AJ59" s="97">
        <v>20</v>
      </c>
      <c r="AK59" s="97">
        <v>0.85</v>
      </c>
      <c r="AX59" s="97">
        <v>0</v>
      </c>
      <c r="AY59" s="97">
        <v>0</v>
      </c>
      <c r="AZ59" s="97">
        <v>0</v>
      </c>
      <c r="BA59" s="97">
        <v>67826</v>
      </c>
      <c r="BB59" s="97">
        <v>67826</v>
      </c>
      <c r="BC59" s="97">
        <v>0</v>
      </c>
      <c r="BD59" s="97">
        <v>0</v>
      </c>
      <c r="BE59" s="97">
        <v>0</v>
      </c>
      <c r="BF59" s="97">
        <v>0</v>
      </c>
      <c r="BG59" s="97">
        <v>0</v>
      </c>
      <c r="BH59" s="97">
        <v>0</v>
      </c>
      <c r="BI59" s="97">
        <v>0</v>
      </c>
      <c r="BJ59" s="97">
        <v>0</v>
      </c>
      <c r="BK59" s="97">
        <v>0</v>
      </c>
      <c r="BM59" s="97">
        <v>16956.5</v>
      </c>
      <c r="BN59" s="97">
        <v>16956.5</v>
      </c>
      <c r="BO59" s="97">
        <v>16956.5</v>
      </c>
      <c r="BP59" s="97">
        <v>16956.5</v>
      </c>
      <c r="BQ59" s="97">
        <v>16956.5</v>
      </c>
      <c r="BR59" s="97">
        <v>16956.5</v>
      </c>
      <c r="BS59" s="97">
        <v>16956.5</v>
      </c>
      <c r="BT59" s="97">
        <v>16956.5</v>
      </c>
      <c r="BY59" s="108"/>
      <c r="CA59" s="162" t="b">
        <v>1</v>
      </c>
      <c r="CB59" s="162" t="b">
        <v>1</v>
      </c>
      <c r="CC59" s="162" t="b">
        <v>1</v>
      </c>
      <c r="CD59" s="162" t="b">
        <v>1</v>
      </c>
    </row>
    <row r="60" spans="1:82" x14ac:dyDescent="0.2">
      <c r="A60" s="101">
        <v>55</v>
      </c>
      <c r="B60" s="97" t="s">
        <v>2201</v>
      </c>
      <c r="C60" s="97" t="s">
        <v>2208</v>
      </c>
      <c r="D60" s="97">
        <v>7</v>
      </c>
      <c r="E60" s="97" t="s">
        <v>348</v>
      </c>
      <c r="G60" s="97" t="s">
        <v>2189</v>
      </c>
      <c r="H60" s="97" t="s">
        <v>0</v>
      </c>
      <c r="I60" s="97" t="s">
        <v>1203</v>
      </c>
      <c r="J60" s="97" t="b">
        <v>1</v>
      </c>
      <c r="N60" s="97"/>
      <c r="O60" s="97">
        <v>1.1200000000000001</v>
      </c>
      <c r="P60" s="97">
        <v>0</v>
      </c>
      <c r="Q60" s="97">
        <v>0</v>
      </c>
      <c r="R60" s="97">
        <v>0</v>
      </c>
      <c r="S60" s="97">
        <v>1.1200000000000001</v>
      </c>
      <c r="T60" s="97">
        <v>0</v>
      </c>
      <c r="U60" s="97">
        <v>0.3364535192</v>
      </c>
      <c r="W60" s="97" t="s">
        <v>2190</v>
      </c>
      <c r="X60" s="97">
        <v>2.8637741999999999E-4</v>
      </c>
      <c r="Y60" s="97">
        <v>0.100805732</v>
      </c>
      <c r="Z60" s="97" t="s">
        <v>0</v>
      </c>
      <c r="AB60" s="97" t="s">
        <v>2191</v>
      </c>
      <c r="AI60" s="97" t="s">
        <v>2192</v>
      </c>
      <c r="AJ60" s="97">
        <v>20</v>
      </c>
      <c r="AK60" s="97">
        <v>0.85</v>
      </c>
      <c r="AX60" s="97">
        <v>0</v>
      </c>
      <c r="AY60" s="97">
        <v>0</v>
      </c>
      <c r="AZ60" s="97">
        <v>0</v>
      </c>
      <c r="BA60" s="97">
        <v>135647</v>
      </c>
      <c r="BB60" s="97">
        <v>135647</v>
      </c>
      <c r="BC60" s="97">
        <v>0</v>
      </c>
      <c r="BD60" s="97">
        <v>0</v>
      </c>
      <c r="BE60" s="97">
        <v>0</v>
      </c>
      <c r="BF60" s="97">
        <v>0</v>
      </c>
      <c r="BG60" s="97">
        <v>0</v>
      </c>
      <c r="BH60" s="97">
        <v>0</v>
      </c>
      <c r="BI60" s="97">
        <v>0</v>
      </c>
      <c r="BJ60" s="97">
        <v>0</v>
      </c>
      <c r="BK60" s="97">
        <v>0</v>
      </c>
      <c r="BM60" s="97">
        <v>33911.75</v>
      </c>
      <c r="BN60" s="97">
        <v>33911.75</v>
      </c>
      <c r="BO60" s="97">
        <v>33911.75</v>
      </c>
      <c r="BP60" s="97">
        <v>33911.75</v>
      </c>
      <c r="BQ60" s="97">
        <v>33911.75</v>
      </c>
      <c r="BR60" s="97">
        <v>33911.75</v>
      </c>
      <c r="BS60" s="97">
        <v>33911.75</v>
      </c>
      <c r="BT60" s="97">
        <v>33911.75</v>
      </c>
      <c r="BY60" s="108"/>
      <c r="CA60" s="162" t="b">
        <v>1</v>
      </c>
      <c r="CB60" s="162" t="b">
        <v>1</v>
      </c>
      <c r="CC60" s="162" t="b">
        <v>1</v>
      </c>
      <c r="CD60" s="162" t="b">
        <v>1</v>
      </c>
    </row>
    <row r="61" spans="1:82" x14ac:dyDescent="0.2">
      <c r="A61" s="101">
        <v>56</v>
      </c>
      <c r="B61" s="97" t="s">
        <v>2201</v>
      </c>
      <c r="C61" s="97" t="s">
        <v>2208</v>
      </c>
      <c r="D61" s="97">
        <v>7</v>
      </c>
      <c r="E61" s="97" t="s">
        <v>349</v>
      </c>
      <c r="G61" s="97" t="s">
        <v>2189</v>
      </c>
      <c r="H61" s="97" t="s">
        <v>0</v>
      </c>
      <c r="I61" s="97" t="s">
        <v>1203</v>
      </c>
      <c r="J61" s="97" t="b">
        <v>1</v>
      </c>
      <c r="N61" s="97"/>
      <c r="O61" s="97">
        <v>1.1200000000000001</v>
      </c>
      <c r="P61" s="97">
        <v>0</v>
      </c>
      <c r="Q61" s="97">
        <v>0</v>
      </c>
      <c r="R61" s="97">
        <v>0</v>
      </c>
      <c r="S61" s="97">
        <v>1.1200000000000001</v>
      </c>
      <c r="T61" s="97">
        <v>0</v>
      </c>
      <c r="U61" s="97">
        <v>7.9248447900000005E-2</v>
      </c>
      <c r="W61" s="97" t="s">
        <v>2190</v>
      </c>
      <c r="X61" s="97">
        <v>9.6322418999999996E-5</v>
      </c>
      <c r="Y61" s="97">
        <v>2.2667148299999999E-2</v>
      </c>
      <c r="Z61" s="97" t="s">
        <v>0</v>
      </c>
      <c r="AB61" s="97" t="s">
        <v>2191</v>
      </c>
      <c r="AI61" s="97" t="s">
        <v>2192</v>
      </c>
      <c r="AJ61" s="97">
        <v>20</v>
      </c>
      <c r="AK61" s="97">
        <v>0.85</v>
      </c>
      <c r="AX61" s="97">
        <v>0</v>
      </c>
      <c r="AY61" s="97">
        <v>0</v>
      </c>
      <c r="AZ61" s="97">
        <v>0</v>
      </c>
      <c r="BA61" s="97">
        <v>20347</v>
      </c>
      <c r="BB61" s="97">
        <v>20347</v>
      </c>
      <c r="BC61" s="97">
        <v>0</v>
      </c>
      <c r="BD61" s="97">
        <v>0</v>
      </c>
      <c r="BE61" s="97">
        <v>0</v>
      </c>
      <c r="BF61" s="97">
        <v>0</v>
      </c>
      <c r="BG61" s="97">
        <v>0</v>
      </c>
      <c r="BH61" s="97">
        <v>0</v>
      </c>
      <c r="BI61" s="97">
        <v>0</v>
      </c>
      <c r="BJ61" s="97">
        <v>0</v>
      </c>
      <c r="BK61" s="97">
        <v>0</v>
      </c>
      <c r="BM61" s="97">
        <v>5086.75</v>
      </c>
      <c r="BN61" s="97">
        <v>5086.75</v>
      </c>
      <c r="BO61" s="97">
        <v>5086.75</v>
      </c>
      <c r="BP61" s="97">
        <v>5086.75</v>
      </c>
      <c r="BQ61" s="97">
        <v>5086.75</v>
      </c>
      <c r="BR61" s="97">
        <v>5086.75</v>
      </c>
      <c r="BS61" s="97">
        <v>5086.75</v>
      </c>
      <c r="BT61" s="97">
        <v>5086.75</v>
      </c>
      <c r="BY61" s="108"/>
      <c r="CA61" s="162" t="b">
        <v>1</v>
      </c>
      <c r="CB61" s="162" t="b">
        <v>1</v>
      </c>
      <c r="CC61" s="162" t="b">
        <v>1</v>
      </c>
      <c r="CD61" s="162" t="b">
        <v>1</v>
      </c>
    </row>
    <row r="62" spans="1:82" x14ac:dyDescent="0.2">
      <c r="A62" s="101">
        <v>57</v>
      </c>
      <c r="B62" s="97" t="s">
        <v>2201</v>
      </c>
      <c r="C62" s="97" t="s">
        <v>2208</v>
      </c>
      <c r="D62" s="97">
        <v>7</v>
      </c>
      <c r="E62" s="97" t="s">
        <v>350</v>
      </c>
      <c r="G62" s="97" t="s">
        <v>2189</v>
      </c>
      <c r="H62" s="97" t="s">
        <v>0</v>
      </c>
      <c r="I62" s="97" t="s">
        <v>1213</v>
      </c>
      <c r="J62" s="97" t="b">
        <v>1</v>
      </c>
      <c r="N62" s="97"/>
      <c r="O62" s="97">
        <v>290</v>
      </c>
      <c r="P62" s="97">
        <v>0</v>
      </c>
      <c r="Q62" s="97">
        <v>0</v>
      </c>
      <c r="R62" s="97">
        <v>290</v>
      </c>
      <c r="S62" s="97">
        <v>0</v>
      </c>
      <c r="T62" s="97">
        <v>0</v>
      </c>
      <c r="U62" s="97">
        <v>2.4403299999999999</v>
      </c>
      <c r="W62" s="97" t="s">
        <v>2190</v>
      </c>
      <c r="X62" s="97">
        <v>0</v>
      </c>
      <c r="Y62" s="97">
        <v>5.8534300000000004</v>
      </c>
      <c r="Z62" s="97" t="s">
        <v>0</v>
      </c>
      <c r="AB62" s="97" t="s">
        <v>2191</v>
      </c>
      <c r="AI62" s="97" t="s">
        <v>2192</v>
      </c>
      <c r="AJ62" s="97">
        <v>18</v>
      </c>
      <c r="AK62" s="97">
        <v>0.85</v>
      </c>
      <c r="AX62" s="97">
        <v>0</v>
      </c>
      <c r="AY62" s="97">
        <v>0</v>
      </c>
      <c r="AZ62" s="97">
        <v>0</v>
      </c>
      <c r="BA62" s="97">
        <v>31</v>
      </c>
      <c r="BB62" s="97">
        <v>31</v>
      </c>
      <c r="BC62" s="97">
        <v>0</v>
      </c>
      <c r="BD62" s="97">
        <v>0</v>
      </c>
      <c r="BE62" s="97">
        <v>0</v>
      </c>
      <c r="BF62" s="97">
        <v>0</v>
      </c>
      <c r="BG62" s="97">
        <v>0</v>
      </c>
      <c r="BH62" s="97">
        <v>0</v>
      </c>
      <c r="BI62" s="97">
        <v>0</v>
      </c>
      <c r="BJ62" s="97">
        <v>0</v>
      </c>
      <c r="BK62" s="97">
        <v>0</v>
      </c>
      <c r="BM62" s="97">
        <v>7.75</v>
      </c>
      <c r="BN62" s="97">
        <v>7.75</v>
      </c>
      <c r="BO62" s="97">
        <v>7.75</v>
      </c>
      <c r="BP62" s="97">
        <v>7.75</v>
      </c>
      <c r="BQ62" s="97">
        <v>7.75</v>
      </c>
      <c r="BR62" s="97">
        <v>7.75</v>
      </c>
      <c r="BS62" s="97">
        <v>7.75</v>
      </c>
      <c r="BT62" s="97">
        <v>7.75</v>
      </c>
      <c r="BY62" s="108"/>
      <c r="CA62" s="162" t="b">
        <v>1</v>
      </c>
      <c r="CB62" s="162" t="b">
        <v>1</v>
      </c>
      <c r="CC62" s="162" t="b">
        <v>1</v>
      </c>
      <c r="CD62" s="162" t="b">
        <v>1</v>
      </c>
    </row>
    <row r="63" spans="1:82" x14ac:dyDescent="0.2">
      <c r="A63" s="101">
        <v>58</v>
      </c>
      <c r="B63" s="97" t="s">
        <v>2201</v>
      </c>
      <c r="C63" s="97" t="s">
        <v>2208</v>
      </c>
      <c r="D63" s="97">
        <v>7</v>
      </c>
      <c r="E63" s="97" t="s">
        <v>351</v>
      </c>
      <c r="G63" s="97" t="s">
        <v>2189</v>
      </c>
      <c r="H63" s="97" t="s">
        <v>0</v>
      </c>
      <c r="I63" s="97" t="s">
        <v>1213</v>
      </c>
      <c r="J63" s="97" t="b">
        <v>1</v>
      </c>
      <c r="N63" s="97"/>
      <c r="O63" s="97">
        <v>290</v>
      </c>
      <c r="P63" s="97">
        <v>0</v>
      </c>
      <c r="Q63" s="97">
        <v>0</v>
      </c>
      <c r="R63" s="97">
        <v>290</v>
      </c>
      <c r="S63" s="97">
        <v>0</v>
      </c>
      <c r="T63" s="97">
        <v>0</v>
      </c>
      <c r="U63" s="97">
        <v>68.537700000000001</v>
      </c>
      <c r="W63" s="97" t="s">
        <v>2190</v>
      </c>
      <c r="X63" s="97">
        <v>9.7292000000000003E-2</v>
      </c>
      <c r="Y63" s="97">
        <v>8.2519500000000008</v>
      </c>
      <c r="Z63" s="97" t="s">
        <v>0</v>
      </c>
      <c r="AB63" s="97" t="s">
        <v>2191</v>
      </c>
      <c r="AI63" s="97" t="s">
        <v>2192</v>
      </c>
      <c r="AJ63" s="97">
        <v>18</v>
      </c>
      <c r="AK63" s="97">
        <v>0.85</v>
      </c>
      <c r="AX63" s="97">
        <v>0</v>
      </c>
      <c r="AY63" s="97">
        <v>0</v>
      </c>
      <c r="AZ63" s="97">
        <v>0</v>
      </c>
      <c r="BA63" s="97">
        <v>421</v>
      </c>
      <c r="BB63" s="97">
        <v>421</v>
      </c>
      <c r="BC63" s="97">
        <v>0</v>
      </c>
      <c r="BD63" s="97">
        <v>0</v>
      </c>
      <c r="BE63" s="97">
        <v>0</v>
      </c>
      <c r="BF63" s="97">
        <v>0</v>
      </c>
      <c r="BG63" s="97">
        <v>0</v>
      </c>
      <c r="BH63" s="97">
        <v>0</v>
      </c>
      <c r="BI63" s="97">
        <v>0</v>
      </c>
      <c r="BJ63" s="97">
        <v>0</v>
      </c>
      <c r="BK63" s="97">
        <v>0</v>
      </c>
      <c r="BM63" s="97">
        <v>105.25</v>
      </c>
      <c r="BN63" s="97">
        <v>105.25</v>
      </c>
      <c r="BO63" s="97">
        <v>105.25</v>
      </c>
      <c r="BP63" s="97">
        <v>105.25</v>
      </c>
      <c r="BQ63" s="97">
        <v>105.25</v>
      </c>
      <c r="BR63" s="97">
        <v>105.25</v>
      </c>
      <c r="BS63" s="97">
        <v>105.25</v>
      </c>
      <c r="BT63" s="97">
        <v>105.25</v>
      </c>
      <c r="BY63" s="108"/>
      <c r="CA63" s="162" t="b">
        <v>1</v>
      </c>
      <c r="CB63" s="162" t="b">
        <v>1</v>
      </c>
      <c r="CC63" s="162" t="b">
        <v>1</v>
      </c>
      <c r="CD63" s="162" t="b">
        <v>1</v>
      </c>
    </row>
    <row r="64" spans="1:82" x14ac:dyDescent="0.2">
      <c r="A64" s="101">
        <v>59</v>
      </c>
      <c r="B64" s="97" t="s">
        <v>2201</v>
      </c>
      <c r="C64" s="97" t="s">
        <v>2208</v>
      </c>
      <c r="D64" s="97">
        <v>7</v>
      </c>
      <c r="E64" s="97" t="s">
        <v>352</v>
      </c>
      <c r="G64" s="97" t="s">
        <v>2189</v>
      </c>
      <c r="H64" s="97" t="s">
        <v>0</v>
      </c>
      <c r="I64" s="97" t="s">
        <v>1213</v>
      </c>
      <c r="J64" s="97" t="b">
        <v>1</v>
      </c>
      <c r="N64" s="97"/>
      <c r="O64" s="97">
        <v>290</v>
      </c>
      <c r="P64" s="97">
        <v>0</v>
      </c>
      <c r="Q64" s="97">
        <v>0</v>
      </c>
      <c r="R64" s="97">
        <v>290</v>
      </c>
      <c r="S64" s="97">
        <v>0</v>
      </c>
      <c r="T64" s="97">
        <v>0</v>
      </c>
      <c r="U64" s="97">
        <v>6.0472000000000001</v>
      </c>
      <c r="W64" s="97" t="s">
        <v>2190</v>
      </c>
      <c r="X64" s="97">
        <v>9.9999999999999995E-7</v>
      </c>
      <c r="Y64" s="97">
        <v>14.3371</v>
      </c>
      <c r="Z64" s="97" t="s">
        <v>0</v>
      </c>
      <c r="AB64" s="97" t="s">
        <v>2191</v>
      </c>
      <c r="AI64" s="97" t="s">
        <v>2192</v>
      </c>
      <c r="AJ64" s="97">
        <v>18</v>
      </c>
      <c r="AK64" s="97">
        <v>0.85</v>
      </c>
      <c r="AX64" s="97">
        <v>0</v>
      </c>
      <c r="AY64" s="97">
        <v>0</v>
      </c>
      <c r="AZ64" s="97">
        <v>0</v>
      </c>
      <c r="BA64" s="97">
        <v>31</v>
      </c>
      <c r="BB64" s="97">
        <v>31</v>
      </c>
      <c r="BC64" s="97">
        <v>0</v>
      </c>
      <c r="BD64" s="97">
        <v>0</v>
      </c>
      <c r="BE64" s="97">
        <v>0</v>
      </c>
      <c r="BF64" s="97">
        <v>0</v>
      </c>
      <c r="BG64" s="97">
        <v>0</v>
      </c>
      <c r="BH64" s="97">
        <v>0</v>
      </c>
      <c r="BI64" s="97">
        <v>0</v>
      </c>
      <c r="BJ64" s="97">
        <v>0</v>
      </c>
      <c r="BK64" s="97">
        <v>0</v>
      </c>
      <c r="BM64" s="97">
        <v>7.75</v>
      </c>
      <c r="BN64" s="97">
        <v>7.75</v>
      </c>
      <c r="BO64" s="97">
        <v>7.75</v>
      </c>
      <c r="BP64" s="97">
        <v>7.75</v>
      </c>
      <c r="BQ64" s="97">
        <v>7.75</v>
      </c>
      <c r="BR64" s="97">
        <v>7.75</v>
      </c>
      <c r="BS64" s="97">
        <v>7.75</v>
      </c>
      <c r="BT64" s="97">
        <v>7.75</v>
      </c>
      <c r="BY64" s="108"/>
      <c r="CA64" s="162" t="b">
        <v>1</v>
      </c>
      <c r="CB64" s="162" t="b">
        <v>1</v>
      </c>
      <c r="CC64" s="162" t="b">
        <v>1</v>
      </c>
      <c r="CD64" s="162" t="b">
        <v>1</v>
      </c>
    </row>
    <row r="65" spans="1:82" x14ac:dyDescent="0.2">
      <c r="A65" s="101">
        <v>60</v>
      </c>
      <c r="B65" s="97" t="s">
        <v>2201</v>
      </c>
      <c r="C65" s="97" t="s">
        <v>2208</v>
      </c>
      <c r="D65" s="97">
        <v>7</v>
      </c>
      <c r="E65" s="97" t="s">
        <v>353</v>
      </c>
      <c r="G65" s="97" t="s">
        <v>2189</v>
      </c>
      <c r="H65" s="97" t="s">
        <v>0</v>
      </c>
      <c r="I65" s="97" t="s">
        <v>1213</v>
      </c>
      <c r="J65" s="97" t="b">
        <v>1</v>
      </c>
      <c r="N65" s="97"/>
      <c r="O65" s="97">
        <v>290</v>
      </c>
      <c r="P65" s="97">
        <v>0</v>
      </c>
      <c r="Q65" s="97">
        <v>0</v>
      </c>
      <c r="R65" s="97">
        <v>290</v>
      </c>
      <c r="S65" s="97">
        <v>0</v>
      </c>
      <c r="T65" s="97">
        <v>0</v>
      </c>
      <c r="U65" s="97">
        <v>165.70099999999999</v>
      </c>
      <c r="W65" s="97" t="s">
        <v>2190</v>
      </c>
      <c r="X65" s="97">
        <v>0.23883099999999999</v>
      </c>
      <c r="Y65" s="97">
        <v>20.234400000000001</v>
      </c>
      <c r="Z65" s="97" t="s">
        <v>0</v>
      </c>
      <c r="AB65" s="97" t="s">
        <v>2191</v>
      </c>
      <c r="AI65" s="97" t="s">
        <v>2192</v>
      </c>
      <c r="AJ65" s="97">
        <v>18</v>
      </c>
      <c r="AK65" s="97">
        <v>0.85</v>
      </c>
      <c r="AX65" s="97">
        <v>0</v>
      </c>
      <c r="AY65" s="97">
        <v>0</v>
      </c>
      <c r="AZ65" s="97">
        <v>0</v>
      </c>
      <c r="BA65" s="97">
        <v>421</v>
      </c>
      <c r="BB65" s="97">
        <v>421</v>
      </c>
      <c r="BC65" s="97">
        <v>0</v>
      </c>
      <c r="BD65" s="97">
        <v>0</v>
      </c>
      <c r="BE65" s="97">
        <v>0</v>
      </c>
      <c r="BF65" s="97">
        <v>0</v>
      </c>
      <c r="BG65" s="97">
        <v>0</v>
      </c>
      <c r="BH65" s="97">
        <v>0</v>
      </c>
      <c r="BI65" s="97">
        <v>0</v>
      </c>
      <c r="BJ65" s="97">
        <v>0</v>
      </c>
      <c r="BK65" s="97">
        <v>0</v>
      </c>
      <c r="BM65" s="97">
        <v>105.25</v>
      </c>
      <c r="BN65" s="97">
        <v>105.25</v>
      </c>
      <c r="BO65" s="97">
        <v>105.25</v>
      </c>
      <c r="BP65" s="97">
        <v>105.25</v>
      </c>
      <c r="BQ65" s="97">
        <v>105.25</v>
      </c>
      <c r="BR65" s="97">
        <v>105.25</v>
      </c>
      <c r="BS65" s="97">
        <v>105.25</v>
      </c>
      <c r="BT65" s="97">
        <v>105.25</v>
      </c>
      <c r="BY65" s="108"/>
      <c r="CA65" s="162" t="b">
        <v>1</v>
      </c>
      <c r="CB65" s="162" t="b">
        <v>1</v>
      </c>
      <c r="CC65" s="162" t="b">
        <v>1</v>
      </c>
      <c r="CD65" s="162" t="b">
        <v>1</v>
      </c>
    </row>
    <row r="66" spans="1:82" x14ac:dyDescent="0.2">
      <c r="A66" s="101">
        <v>61</v>
      </c>
      <c r="B66" s="97" t="s">
        <v>2201</v>
      </c>
      <c r="C66" s="97" t="s">
        <v>2208</v>
      </c>
      <c r="D66" s="97">
        <v>7</v>
      </c>
      <c r="E66" s="97" t="s">
        <v>354</v>
      </c>
      <c r="G66" s="97" t="s">
        <v>2189</v>
      </c>
      <c r="H66" s="97" t="s">
        <v>0</v>
      </c>
      <c r="I66" s="97" t="s">
        <v>1213</v>
      </c>
      <c r="J66" s="97" t="b">
        <v>1</v>
      </c>
      <c r="N66" s="97"/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7">
        <v>0</v>
      </c>
      <c r="U66" s="97">
        <v>0</v>
      </c>
      <c r="W66" s="97" t="s">
        <v>2190</v>
      </c>
      <c r="X66" s="97">
        <v>1.173894E-2</v>
      </c>
      <c r="Y66" s="97">
        <v>12.969659999999999</v>
      </c>
      <c r="Z66" s="97" t="s">
        <v>0</v>
      </c>
      <c r="AB66" s="97" t="s">
        <v>2191</v>
      </c>
      <c r="AI66" s="97" t="s">
        <v>2192</v>
      </c>
      <c r="AJ66" s="97">
        <v>10</v>
      </c>
      <c r="AK66" s="97">
        <v>0.85</v>
      </c>
      <c r="AX66" s="97">
        <v>0</v>
      </c>
      <c r="AY66" s="97">
        <v>0</v>
      </c>
      <c r="AZ66" s="97">
        <v>0</v>
      </c>
      <c r="BA66" s="97">
        <v>610</v>
      </c>
      <c r="BB66" s="97">
        <v>610</v>
      </c>
      <c r="BC66" s="97">
        <v>0</v>
      </c>
      <c r="BD66" s="97">
        <v>0</v>
      </c>
      <c r="BE66" s="97">
        <v>0</v>
      </c>
      <c r="BF66" s="97">
        <v>0</v>
      </c>
      <c r="BG66" s="97">
        <v>0</v>
      </c>
      <c r="BH66" s="97">
        <v>0</v>
      </c>
      <c r="BI66" s="97">
        <v>0</v>
      </c>
      <c r="BJ66" s="97">
        <v>0</v>
      </c>
      <c r="BK66" s="97">
        <v>0</v>
      </c>
      <c r="BM66" s="97">
        <v>152.5</v>
      </c>
      <c r="BN66" s="97">
        <v>152.5</v>
      </c>
      <c r="BO66" s="97">
        <v>152.5</v>
      </c>
      <c r="BP66" s="97">
        <v>152.5</v>
      </c>
      <c r="BQ66" s="97">
        <v>152.5</v>
      </c>
      <c r="BR66" s="97">
        <v>152.5</v>
      </c>
      <c r="BS66" s="97">
        <v>152.5</v>
      </c>
      <c r="BT66" s="97">
        <v>152.5</v>
      </c>
      <c r="BY66" s="108"/>
      <c r="CA66" s="162" t="b">
        <v>1</v>
      </c>
      <c r="CB66" s="162" t="b">
        <v>1</v>
      </c>
      <c r="CC66" s="162" t="b">
        <v>1</v>
      </c>
      <c r="CD66" s="162" t="b">
        <v>1</v>
      </c>
    </row>
    <row r="67" spans="1:82" x14ac:dyDescent="0.2">
      <c r="A67" s="101">
        <v>62</v>
      </c>
      <c r="B67" s="97" t="s">
        <v>2201</v>
      </c>
      <c r="C67" s="97" t="s">
        <v>2208</v>
      </c>
      <c r="D67" s="97">
        <v>7</v>
      </c>
      <c r="E67" s="97" t="s">
        <v>355</v>
      </c>
      <c r="G67" s="97" t="s">
        <v>2189</v>
      </c>
      <c r="H67" s="97" t="s">
        <v>0</v>
      </c>
      <c r="I67" s="97" t="s">
        <v>1213</v>
      </c>
      <c r="J67" s="97" t="b">
        <v>1</v>
      </c>
      <c r="N67" s="97"/>
      <c r="O67" s="97">
        <v>0</v>
      </c>
      <c r="P67" s="97">
        <v>0</v>
      </c>
      <c r="Q67" s="97">
        <v>0</v>
      </c>
      <c r="R67" s="97">
        <v>0</v>
      </c>
      <c r="S67" s="97">
        <v>0</v>
      </c>
      <c r="T67" s="97">
        <v>0</v>
      </c>
      <c r="U67" s="97">
        <v>-18.33315</v>
      </c>
      <c r="W67" s="97" t="s">
        <v>2190</v>
      </c>
      <c r="X67" s="97">
        <v>1.173894E-2</v>
      </c>
      <c r="Y67" s="97">
        <v>12.969659999999999</v>
      </c>
      <c r="Z67" s="97" t="s">
        <v>0</v>
      </c>
      <c r="AB67" s="97" t="s">
        <v>2191</v>
      </c>
      <c r="AI67" s="97" t="s">
        <v>2192</v>
      </c>
      <c r="AJ67" s="97">
        <v>10</v>
      </c>
      <c r="AK67" s="97">
        <v>0.85</v>
      </c>
      <c r="AX67" s="97">
        <v>0</v>
      </c>
      <c r="AY67" s="97">
        <v>0</v>
      </c>
      <c r="AZ67" s="97">
        <v>0</v>
      </c>
      <c r="BA67" s="97">
        <v>610</v>
      </c>
      <c r="BB67" s="97">
        <v>610</v>
      </c>
      <c r="BC67" s="97">
        <v>0</v>
      </c>
      <c r="BD67" s="97">
        <v>0</v>
      </c>
      <c r="BE67" s="97">
        <v>0</v>
      </c>
      <c r="BF67" s="97">
        <v>0</v>
      </c>
      <c r="BG67" s="97">
        <v>0</v>
      </c>
      <c r="BH67" s="97">
        <v>0</v>
      </c>
      <c r="BI67" s="97">
        <v>0</v>
      </c>
      <c r="BJ67" s="97">
        <v>0</v>
      </c>
      <c r="BK67" s="97">
        <v>0</v>
      </c>
      <c r="BM67" s="97">
        <v>152.5</v>
      </c>
      <c r="BN67" s="97">
        <v>152.5</v>
      </c>
      <c r="BO67" s="97">
        <v>152.5</v>
      </c>
      <c r="BP67" s="97">
        <v>152.5</v>
      </c>
      <c r="BQ67" s="97">
        <v>152.5</v>
      </c>
      <c r="BR67" s="97">
        <v>152.5</v>
      </c>
      <c r="BS67" s="97">
        <v>152.5</v>
      </c>
      <c r="BT67" s="97">
        <v>152.5</v>
      </c>
      <c r="BY67" s="108"/>
      <c r="CA67" s="162" t="b">
        <v>1</v>
      </c>
      <c r="CB67" s="162" t="b">
        <v>1</v>
      </c>
      <c r="CC67" s="162" t="b">
        <v>1</v>
      </c>
      <c r="CD67" s="162" t="b">
        <v>1</v>
      </c>
    </row>
    <row r="68" spans="1:82" x14ac:dyDescent="0.2">
      <c r="A68" s="101">
        <v>63</v>
      </c>
      <c r="B68" s="97" t="s">
        <v>2201</v>
      </c>
      <c r="C68" s="97" t="s">
        <v>2208</v>
      </c>
      <c r="D68" s="97">
        <v>7</v>
      </c>
      <c r="E68" s="97" t="s">
        <v>356</v>
      </c>
      <c r="G68" s="97" t="s">
        <v>2189</v>
      </c>
      <c r="H68" s="97" t="s">
        <v>0</v>
      </c>
      <c r="J68" s="97" t="s">
        <v>30</v>
      </c>
      <c r="N68" s="97"/>
      <c r="O68" s="97">
        <v>5.15</v>
      </c>
      <c r="P68" s="97">
        <v>0</v>
      </c>
      <c r="Q68" s="97">
        <v>0</v>
      </c>
      <c r="R68" s="97">
        <v>0</v>
      </c>
      <c r="S68" s="97">
        <v>5.15</v>
      </c>
      <c r="T68" s="97">
        <v>0</v>
      </c>
      <c r="U68" s="97">
        <v>0</v>
      </c>
      <c r="W68" s="97" t="e">
        <v>#N/A</v>
      </c>
      <c r="X68" s="97">
        <v>0</v>
      </c>
      <c r="Y68" s="97">
        <v>5.5650000000000004</v>
      </c>
      <c r="Z68" s="97" t="s">
        <v>0</v>
      </c>
      <c r="AB68" s="97" t="s">
        <v>2193</v>
      </c>
      <c r="AI68" s="97" t="s">
        <v>2197</v>
      </c>
      <c r="AJ68" s="97">
        <v>10</v>
      </c>
      <c r="AK68" s="97">
        <v>0.85</v>
      </c>
      <c r="AX68" s="97">
        <v>0</v>
      </c>
      <c r="AY68" s="97">
        <v>0</v>
      </c>
      <c r="AZ68" s="97">
        <v>0</v>
      </c>
      <c r="BA68" s="97">
        <v>2713</v>
      </c>
      <c r="BB68" s="97">
        <v>273</v>
      </c>
      <c r="BC68" s="97">
        <v>0</v>
      </c>
      <c r="BD68" s="97">
        <v>0</v>
      </c>
      <c r="BE68" s="97">
        <v>0</v>
      </c>
      <c r="BF68" s="97">
        <v>0</v>
      </c>
      <c r="BG68" s="97">
        <v>0</v>
      </c>
      <c r="BH68" s="97">
        <v>0</v>
      </c>
      <c r="BI68" s="97">
        <v>0</v>
      </c>
      <c r="BJ68" s="97">
        <v>0</v>
      </c>
      <c r="BK68" s="97">
        <v>0</v>
      </c>
      <c r="BM68" s="97">
        <v>678.25</v>
      </c>
      <c r="BN68" s="97">
        <v>678.25</v>
      </c>
      <c r="BO68" s="97">
        <v>678.25</v>
      </c>
      <c r="BP68" s="97">
        <v>678.25</v>
      </c>
      <c r="BQ68" s="97">
        <v>68.25</v>
      </c>
      <c r="BR68" s="97">
        <v>68.25</v>
      </c>
      <c r="BS68" s="97">
        <v>68.25</v>
      </c>
      <c r="BT68" s="97">
        <v>68.25</v>
      </c>
      <c r="BY68" s="108"/>
      <c r="CA68" s="162" t="b">
        <v>1</v>
      </c>
      <c r="CB68" s="162" t="b">
        <v>1</v>
      </c>
      <c r="CC68" s="162" t="b">
        <v>1</v>
      </c>
      <c r="CD68" s="162" t="b">
        <v>1</v>
      </c>
    </row>
    <row r="69" spans="1:82" x14ac:dyDescent="0.2">
      <c r="A69" s="101">
        <v>64</v>
      </c>
      <c r="B69" s="97" t="s">
        <v>2201</v>
      </c>
      <c r="C69" s="97" t="s">
        <v>2208</v>
      </c>
      <c r="D69" s="97">
        <v>7</v>
      </c>
      <c r="E69" s="97" t="s">
        <v>357</v>
      </c>
      <c r="G69" s="97" t="s">
        <v>2189</v>
      </c>
      <c r="H69" s="97" t="s">
        <v>0</v>
      </c>
      <c r="J69" s="97" t="s">
        <v>30</v>
      </c>
      <c r="N69" s="97"/>
      <c r="O69" s="97">
        <v>28.16</v>
      </c>
      <c r="P69" s="97">
        <v>0</v>
      </c>
      <c r="Q69" s="97">
        <v>0</v>
      </c>
      <c r="R69" s="97">
        <v>0</v>
      </c>
      <c r="S69" s="97">
        <v>28.16</v>
      </c>
      <c r="T69" s="97">
        <v>0</v>
      </c>
      <c r="U69" s="97">
        <v>0</v>
      </c>
      <c r="W69" s="97" t="e">
        <v>#N/A</v>
      </c>
      <c r="X69" s="97">
        <v>0</v>
      </c>
      <c r="Y69" s="97">
        <v>7.42</v>
      </c>
      <c r="Z69" s="97" t="s">
        <v>0</v>
      </c>
      <c r="AB69" s="97" t="s">
        <v>2193</v>
      </c>
      <c r="AI69" s="97" t="s">
        <v>2197</v>
      </c>
      <c r="AJ69" s="97">
        <v>10</v>
      </c>
      <c r="AK69" s="97">
        <v>0.85</v>
      </c>
      <c r="AX69" s="97">
        <v>0</v>
      </c>
      <c r="AY69" s="97">
        <v>0</v>
      </c>
      <c r="AZ69" s="97">
        <v>0</v>
      </c>
      <c r="BA69" s="97">
        <v>678</v>
      </c>
      <c r="BB69" s="97">
        <v>678</v>
      </c>
      <c r="BC69" s="97">
        <v>0</v>
      </c>
      <c r="BD69" s="97">
        <v>0</v>
      </c>
      <c r="BE69" s="97">
        <v>0</v>
      </c>
      <c r="BF69" s="97">
        <v>0</v>
      </c>
      <c r="BG69" s="97">
        <v>0</v>
      </c>
      <c r="BH69" s="97">
        <v>0</v>
      </c>
      <c r="BI69" s="97">
        <v>0</v>
      </c>
      <c r="BJ69" s="97">
        <v>0</v>
      </c>
      <c r="BK69" s="97">
        <v>0</v>
      </c>
      <c r="BM69" s="97">
        <v>169.5</v>
      </c>
      <c r="BN69" s="97">
        <v>169.5</v>
      </c>
      <c r="BO69" s="97">
        <v>169.5</v>
      </c>
      <c r="BP69" s="97">
        <v>169.5</v>
      </c>
      <c r="BQ69" s="97">
        <v>169.5</v>
      </c>
      <c r="BR69" s="97">
        <v>169.5</v>
      </c>
      <c r="BS69" s="97">
        <v>169.5</v>
      </c>
      <c r="BT69" s="97">
        <v>169.5</v>
      </c>
      <c r="BY69" s="108"/>
      <c r="CA69" s="162" t="b">
        <v>1</v>
      </c>
      <c r="CB69" s="162" t="b">
        <v>1</v>
      </c>
      <c r="CC69" s="162" t="b">
        <v>1</v>
      </c>
      <c r="CD69" s="162" t="b">
        <v>1</v>
      </c>
    </row>
    <row r="70" spans="1:82" x14ac:dyDescent="0.2">
      <c r="A70" s="101">
        <v>65</v>
      </c>
      <c r="B70" s="97" t="s">
        <v>2201</v>
      </c>
      <c r="C70" s="97" t="s">
        <v>2208</v>
      </c>
      <c r="D70" s="97">
        <v>7</v>
      </c>
      <c r="E70" s="97" t="s">
        <v>358</v>
      </c>
      <c r="G70" s="97" t="s">
        <v>2189</v>
      </c>
      <c r="H70" s="97" t="s">
        <v>0</v>
      </c>
      <c r="J70" s="97" t="s">
        <v>30</v>
      </c>
      <c r="N70" s="97"/>
      <c r="O70" s="97">
        <v>36.83</v>
      </c>
      <c r="P70" s="97">
        <v>0</v>
      </c>
      <c r="Q70" s="97">
        <v>0</v>
      </c>
      <c r="R70" s="97">
        <v>0</v>
      </c>
      <c r="S70" s="97">
        <v>36.83</v>
      </c>
      <c r="T70" s="97">
        <v>0</v>
      </c>
      <c r="U70" s="97">
        <v>0</v>
      </c>
      <c r="W70" s="97" t="e">
        <v>#N/A</v>
      </c>
      <c r="X70" s="97">
        <v>0</v>
      </c>
      <c r="Y70" s="97">
        <v>7.42</v>
      </c>
      <c r="Z70" s="97" t="s">
        <v>0</v>
      </c>
      <c r="AB70" s="97" t="s">
        <v>2193</v>
      </c>
      <c r="AI70" s="97" t="s">
        <v>2197</v>
      </c>
      <c r="AJ70" s="97">
        <v>10</v>
      </c>
      <c r="AK70" s="97">
        <v>0.85</v>
      </c>
      <c r="AX70" s="97">
        <v>0</v>
      </c>
      <c r="AY70" s="97">
        <v>0</v>
      </c>
      <c r="AZ70" s="97">
        <v>0</v>
      </c>
      <c r="BA70" s="97">
        <v>136</v>
      </c>
      <c r="BB70" s="97">
        <v>136</v>
      </c>
      <c r="BC70" s="97">
        <v>0</v>
      </c>
      <c r="BD70" s="97">
        <v>0</v>
      </c>
      <c r="BE70" s="97">
        <v>0</v>
      </c>
      <c r="BF70" s="97">
        <v>0</v>
      </c>
      <c r="BG70" s="97">
        <v>0</v>
      </c>
      <c r="BH70" s="97">
        <v>0</v>
      </c>
      <c r="BI70" s="97">
        <v>0</v>
      </c>
      <c r="BJ70" s="97">
        <v>0</v>
      </c>
      <c r="BK70" s="97">
        <v>0</v>
      </c>
      <c r="BM70" s="97">
        <v>34</v>
      </c>
      <c r="BN70" s="97">
        <v>34</v>
      </c>
      <c r="BO70" s="97">
        <v>34</v>
      </c>
      <c r="BP70" s="97">
        <v>34</v>
      </c>
      <c r="BQ70" s="97">
        <v>34</v>
      </c>
      <c r="BR70" s="97">
        <v>34</v>
      </c>
      <c r="BS70" s="97">
        <v>34</v>
      </c>
      <c r="BT70" s="97">
        <v>34</v>
      </c>
      <c r="BY70" s="108"/>
      <c r="CA70" s="162" t="b">
        <v>1</v>
      </c>
      <c r="CB70" s="162" t="b">
        <v>1</v>
      </c>
      <c r="CC70" s="162" t="b">
        <v>1</v>
      </c>
      <c r="CD70" s="162" t="b">
        <v>1</v>
      </c>
    </row>
    <row r="71" spans="1:82" x14ac:dyDescent="0.2">
      <c r="A71" s="101">
        <v>66</v>
      </c>
      <c r="B71" s="97" t="s">
        <v>2201</v>
      </c>
      <c r="C71" s="97" t="s">
        <v>2208</v>
      </c>
      <c r="D71" s="97">
        <v>7</v>
      </c>
      <c r="E71" s="97" t="s">
        <v>359</v>
      </c>
      <c r="G71" s="97" t="s">
        <v>2189</v>
      </c>
      <c r="H71" s="97" t="s">
        <v>0</v>
      </c>
      <c r="J71" s="97" t="s">
        <v>30</v>
      </c>
      <c r="N71" s="97"/>
      <c r="O71" s="97">
        <v>42.23</v>
      </c>
      <c r="P71" s="97">
        <v>0</v>
      </c>
      <c r="Q71" s="97">
        <v>0</v>
      </c>
      <c r="R71" s="97">
        <v>0</v>
      </c>
      <c r="S71" s="97">
        <v>42.23</v>
      </c>
      <c r="T71" s="97">
        <v>0</v>
      </c>
      <c r="U71" s="97">
        <v>0</v>
      </c>
      <c r="W71" s="97" t="e">
        <v>#N/A</v>
      </c>
      <c r="X71" s="97">
        <v>0</v>
      </c>
      <c r="Y71" s="97">
        <v>0</v>
      </c>
      <c r="Z71" s="97" t="s">
        <v>0</v>
      </c>
      <c r="AB71" s="97" t="s">
        <v>2193</v>
      </c>
      <c r="AI71" s="97" t="s">
        <v>2197</v>
      </c>
      <c r="AJ71" s="97">
        <v>10</v>
      </c>
      <c r="AK71" s="97">
        <v>0.85</v>
      </c>
      <c r="AX71" s="97">
        <v>0</v>
      </c>
      <c r="AY71" s="97">
        <v>0</v>
      </c>
      <c r="AZ71" s="97">
        <v>0</v>
      </c>
      <c r="BA71" s="97">
        <v>14</v>
      </c>
      <c r="BB71" s="97">
        <v>14</v>
      </c>
      <c r="BC71" s="97">
        <v>0</v>
      </c>
      <c r="BD71" s="97">
        <v>0</v>
      </c>
      <c r="BE71" s="97">
        <v>0</v>
      </c>
      <c r="BF71" s="97">
        <v>0</v>
      </c>
      <c r="BG71" s="97">
        <v>0</v>
      </c>
      <c r="BH71" s="97">
        <v>0</v>
      </c>
      <c r="BI71" s="97">
        <v>0</v>
      </c>
      <c r="BJ71" s="97">
        <v>0</v>
      </c>
      <c r="BK71" s="97">
        <v>0</v>
      </c>
      <c r="BM71" s="97">
        <v>3.5</v>
      </c>
      <c r="BN71" s="97">
        <v>3.5</v>
      </c>
      <c r="BO71" s="97">
        <v>3.5</v>
      </c>
      <c r="BP71" s="97">
        <v>3.5</v>
      </c>
      <c r="BQ71" s="97">
        <v>3.5</v>
      </c>
      <c r="BR71" s="97">
        <v>3.5</v>
      </c>
      <c r="BS71" s="97">
        <v>3.5</v>
      </c>
      <c r="BT71" s="97">
        <v>3.5</v>
      </c>
      <c r="BY71" s="108"/>
      <c r="CA71" s="162" t="b">
        <v>1</v>
      </c>
      <c r="CB71" s="162" t="b">
        <v>1</v>
      </c>
      <c r="CC71" s="162" t="b">
        <v>1</v>
      </c>
      <c r="CD71" s="162" t="b">
        <v>1</v>
      </c>
    </row>
    <row r="72" spans="1:82" x14ac:dyDescent="0.2">
      <c r="A72" s="101">
        <v>67</v>
      </c>
      <c r="B72" s="97" t="s">
        <v>2201</v>
      </c>
      <c r="C72" s="97" t="s">
        <v>2208</v>
      </c>
      <c r="D72" s="97">
        <v>7</v>
      </c>
      <c r="E72" s="97" t="s">
        <v>360</v>
      </c>
      <c r="G72" s="97" t="s">
        <v>2189</v>
      </c>
      <c r="H72" s="97" t="s">
        <v>0</v>
      </c>
      <c r="J72" s="97" t="s">
        <v>30</v>
      </c>
      <c r="N72" s="97"/>
      <c r="O72" s="97">
        <v>52.5</v>
      </c>
      <c r="P72" s="97">
        <v>0</v>
      </c>
      <c r="Q72" s="97">
        <v>0</v>
      </c>
      <c r="R72" s="97">
        <v>0</v>
      </c>
      <c r="S72" s="97">
        <v>52.5</v>
      </c>
      <c r="T72" s="97">
        <v>0</v>
      </c>
      <c r="U72" s="97">
        <v>0</v>
      </c>
      <c r="W72" s="97" t="e">
        <v>#N/A</v>
      </c>
      <c r="X72" s="97">
        <v>0</v>
      </c>
      <c r="Y72" s="97">
        <v>0</v>
      </c>
      <c r="Z72" s="97" t="s">
        <v>0</v>
      </c>
      <c r="AB72" s="97" t="s">
        <v>2193</v>
      </c>
      <c r="AI72" s="97" t="s">
        <v>2194</v>
      </c>
      <c r="AJ72" s="97">
        <v>10</v>
      </c>
      <c r="AK72" s="97">
        <v>0.85</v>
      </c>
      <c r="AX72" s="97">
        <v>0</v>
      </c>
      <c r="AY72" s="97">
        <v>0</v>
      </c>
      <c r="AZ72" s="97">
        <v>0</v>
      </c>
      <c r="BA72" s="97">
        <v>136</v>
      </c>
      <c r="BB72" s="97">
        <v>136</v>
      </c>
      <c r="BC72" s="97">
        <v>0</v>
      </c>
      <c r="BD72" s="97">
        <v>0</v>
      </c>
      <c r="BE72" s="97">
        <v>0</v>
      </c>
      <c r="BF72" s="97">
        <v>0</v>
      </c>
      <c r="BG72" s="97">
        <v>0</v>
      </c>
      <c r="BH72" s="97">
        <v>0</v>
      </c>
      <c r="BI72" s="97">
        <v>0</v>
      </c>
      <c r="BJ72" s="97">
        <v>0</v>
      </c>
      <c r="BK72" s="97">
        <v>0</v>
      </c>
      <c r="BM72" s="97">
        <v>34</v>
      </c>
      <c r="BN72" s="97">
        <v>34</v>
      </c>
      <c r="BO72" s="97">
        <v>34</v>
      </c>
      <c r="BP72" s="97">
        <v>34</v>
      </c>
      <c r="BQ72" s="97">
        <v>34</v>
      </c>
      <c r="BR72" s="97">
        <v>34</v>
      </c>
      <c r="BS72" s="97">
        <v>34</v>
      </c>
      <c r="BT72" s="97">
        <v>34</v>
      </c>
      <c r="BY72" s="108"/>
      <c r="CA72" s="162" t="b">
        <v>1</v>
      </c>
      <c r="CB72" s="162" t="b">
        <v>1</v>
      </c>
      <c r="CC72" s="162" t="b">
        <v>1</v>
      </c>
      <c r="CD72" s="162" t="b">
        <v>1</v>
      </c>
    </row>
    <row r="73" spans="1:82" x14ac:dyDescent="0.2">
      <c r="A73" s="101">
        <v>68</v>
      </c>
      <c r="B73" s="97" t="s">
        <v>2201</v>
      </c>
      <c r="C73" s="97" t="s">
        <v>2208</v>
      </c>
      <c r="D73" s="97">
        <v>7</v>
      </c>
      <c r="E73" s="97" t="s">
        <v>361</v>
      </c>
      <c r="G73" s="97" t="s">
        <v>2189</v>
      </c>
      <c r="H73" s="97" t="s">
        <v>0</v>
      </c>
      <c r="J73" s="97" t="s">
        <v>30</v>
      </c>
      <c r="N73" s="97"/>
      <c r="O73" s="97">
        <v>3.24</v>
      </c>
      <c r="P73" s="97">
        <v>0</v>
      </c>
      <c r="Q73" s="97">
        <v>0</v>
      </c>
      <c r="R73" s="97">
        <v>0</v>
      </c>
      <c r="S73" s="97">
        <v>3.24</v>
      </c>
      <c r="T73" s="97">
        <v>0</v>
      </c>
      <c r="U73" s="97">
        <v>0</v>
      </c>
      <c r="W73" s="97" t="e">
        <v>#N/A</v>
      </c>
      <c r="X73" s="97">
        <v>0</v>
      </c>
      <c r="Y73" s="97">
        <v>7.42</v>
      </c>
      <c r="Z73" s="97" t="s">
        <v>0</v>
      </c>
      <c r="AB73" s="97" t="s">
        <v>2193</v>
      </c>
      <c r="AI73" s="97" t="s">
        <v>2197</v>
      </c>
      <c r="AJ73" s="97">
        <v>11</v>
      </c>
      <c r="AK73" s="97">
        <v>0.85</v>
      </c>
      <c r="AX73" s="97">
        <v>0</v>
      </c>
      <c r="AY73" s="97">
        <v>0</v>
      </c>
      <c r="AZ73" s="97">
        <v>0</v>
      </c>
      <c r="BA73" s="97">
        <v>6782</v>
      </c>
      <c r="BB73" s="97">
        <v>6782</v>
      </c>
      <c r="BC73" s="97">
        <v>0</v>
      </c>
      <c r="BD73" s="97">
        <v>0</v>
      </c>
      <c r="BE73" s="97">
        <v>0</v>
      </c>
      <c r="BF73" s="97">
        <v>0</v>
      </c>
      <c r="BG73" s="97">
        <v>0</v>
      </c>
      <c r="BH73" s="97">
        <v>0</v>
      </c>
      <c r="BI73" s="97">
        <v>0</v>
      </c>
      <c r="BJ73" s="97">
        <v>0</v>
      </c>
      <c r="BK73" s="97">
        <v>0</v>
      </c>
      <c r="BM73" s="97">
        <v>1695.5</v>
      </c>
      <c r="BN73" s="97">
        <v>1695.5</v>
      </c>
      <c r="BO73" s="97">
        <v>1695.5</v>
      </c>
      <c r="BP73" s="97">
        <v>1695.5</v>
      </c>
      <c r="BQ73" s="97">
        <v>1695.5</v>
      </c>
      <c r="BR73" s="97">
        <v>1695.5</v>
      </c>
      <c r="BS73" s="97">
        <v>1695.5</v>
      </c>
      <c r="BT73" s="97">
        <v>1695.5</v>
      </c>
      <c r="BY73" s="108"/>
      <c r="CA73" s="162" t="b">
        <v>1</v>
      </c>
      <c r="CB73" s="162" t="b">
        <v>1</v>
      </c>
      <c r="CC73" s="162" t="b">
        <v>1</v>
      </c>
      <c r="CD73" s="162" t="b">
        <v>1</v>
      </c>
    </row>
    <row r="74" spans="1:82" x14ac:dyDescent="0.2">
      <c r="A74" s="101">
        <v>69</v>
      </c>
      <c r="B74" s="97" t="s">
        <v>2201</v>
      </c>
      <c r="C74" s="97" t="s">
        <v>2208</v>
      </c>
      <c r="D74" s="97">
        <v>7</v>
      </c>
      <c r="E74" s="97" t="s">
        <v>362</v>
      </c>
      <c r="G74" s="97" t="s">
        <v>2189</v>
      </c>
      <c r="H74" s="97" t="s">
        <v>0</v>
      </c>
      <c r="J74" s="97" t="s">
        <v>30</v>
      </c>
      <c r="N74" s="97"/>
      <c r="O74" s="97">
        <v>30.32</v>
      </c>
      <c r="P74" s="97">
        <v>0</v>
      </c>
      <c r="Q74" s="97">
        <v>0</v>
      </c>
      <c r="R74" s="97">
        <v>0</v>
      </c>
      <c r="S74" s="97">
        <v>30.32</v>
      </c>
      <c r="T74" s="97">
        <v>0</v>
      </c>
      <c r="U74" s="97">
        <v>0</v>
      </c>
      <c r="W74" s="97" t="e">
        <v>#N/A</v>
      </c>
      <c r="X74" s="97">
        <v>0</v>
      </c>
      <c r="Y74" s="97">
        <v>7.42</v>
      </c>
      <c r="Z74" s="97" t="s">
        <v>0</v>
      </c>
      <c r="AB74" s="97" t="s">
        <v>2193</v>
      </c>
      <c r="AI74" s="97" t="s">
        <v>2197</v>
      </c>
      <c r="AJ74" s="97">
        <v>10</v>
      </c>
      <c r="AK74" s="97">
        <v>0.85</v>
      </c>
      <c r="AX74" s="97">
        <v>0</v>
      </c>
      <c r="AY74" s="97">
        <v>0</v>
      </c>
      <c r="AZ74" s="97">
        <v>0</v>
      </c>
      <c r="BA74" s="97">
        <v>54</v>
      </c>
      <c r="BB74" s="97">
        <v>54</v>
      </c>
      <c r="BC74" s="97">
        <v>0</v>
      </c>
      <c r="BD74" s="97">
        <v>0</v>
      </c>
      <c r="BE74" s="97">
        <v>0</v>
      </c>
      <c r="BF74" s="97">
        <v>0</v>
      </c>
      <c r="BG74" s="97">
        <v>0</v>
      </c>
      <c r="BH74" s="97">
        <v>0</v>
      </c>
      <c r="BI74" s="97">
        <v>0</v>
      </c>
      <c r="BJ74" s="97">
        <v>0</v>
      </c>
      <c r="BK74" s="97">
        <v>0</v>
      </c>
      <c r="BM74" s="97">
        <v>13.5</v>
      </c>
      <c r="BN74" s="97">
        <v>13.5</v>
      </c>
      <c r="BO74" s="97">
        <v>13.5</v>
      </c>
      <c r="BP74" s="97">
        <v>13.5</v>
      </c>
      <c r="BQ74" s="97">
        <v>13.5</v>
      </c>
      <c r="BR74" s="97">
        <v>13.5</v>
      </c>
      <c r="BS74" s="97">
        <v>13.5</v>
      </c>
      <c r="BT74" s="97">
        <v>13.5</v>
      </c>
      <c r="BY74" s="108"/>
      <c r="CA74" s="162" t="b">
        <v>1</v>
      </c>
      <c r="CB74" s="162" t="b">
        <v>1</v>
      </c>
      <c r="CC74" s="162" t="b">
        <v>1</v>
      </c>
      <c r="CD74" s="162" t="b">
        <v>1</v>
      </c>
    </row>
    <row r="75" spans="1:82" x14ac:dyDescent="0.2">
      <c r="A75" s="101">
        <v>70</v>
      </c>
      <c r="B75" s="97" t="s">
        <v>2201</v>
      </c>
      <c r="C75" s="97" t="s">
        <v>2208</v>
      </c>
      <c r="D75" s="97">
        <v>7</v>
      </c>
      <c r="E75" s="97" t="s">
        <v>363</v>
      </c>
      <c r="G75" s="97" t="s">
        <v>2189</v>
      </c>
      <c r="H75" s="97" t="s">
        <v>0</v>
      </c>
      <c r="J75" s="97" t="s">
        <v>30</v>
      </c>
      <c r="N75" s="97"/>
      <c r="O75" s="97">
        <v>38.99</v>
      </c>
      <c r="P75" s="97">
        <v>0</v>
      </c>
      <c r="Q75" s="97">
        <v>0</v>
      </c>
      <c r="R75" s="97">
        <v>0</v>
      </c>
      <c r="S75" s="97">
        <v>38.99</v>
      </c>
      <c r="T75" s="97">
        <v>0</v>
      </c>
      <c r="U75" s="97">
        <v>0</v>
      </c>
      <c r="W75" s="97" t="e">
        <v>#N/A</v>
      </c>
      <c r="X75" s="97">
        <v>0</v>
      </c>
      <c r="Y75" s="97">
        <v>7.42</v>
      </c>
      <c r="Z75" s="97" t="s">
        <v>0</v>
      </c>
      <c r="AB75" s="97" t="s">
        <v>2193</v>
      </c>
      <c r="AI75" s="97" t="s">
        <v>2197</v>
      </c>
      <c r="AJ75" s="97">
        <v>10</v>
      </c>
      <c r="AK75" s="97">
        <v>0.85</v>
      </c>
      <c r="AX75" s="97">
        <v>0</v>
      </c>
      <c r="AY75" s="97">
        <v>0</v>
      </c>
      <c r="AZ75" s="97">
        <v>0</v>
      </c>
      <c r="BA75" s="97">
        <v>27</v>
      </c>
      <c r="BB75" s="97">
        <v>27</v>
      </c>
      <c r="BC75" s="97">
        <v>0</v>
      </c>
      <c r="BD75" s="97">
        <v>0</v>
      </c>
      <c r="BE75" s="97">
        <v>0</v>
      </c>
      <c r="BF75" s="97">
        <v>0</v>
      </c>
      <c r="BG75" s="97">
        <v>0</v>
      </c>
      <c r="BH75" s="97">
        <v>0</v>
      </c>
      <c r="BI75" s="97">
        <v>0</v>
      </c>
      <c r="BJ75" s="97">
        <v>0</v>
      </c>
      <c r="BK75" s="97">
        <v>0</v>
      </c>
      <c r="BM75" s="97">
        <v>6.75</v>
      </c>
      <c r="BN75" s="97">
        <v>6.75</v>
      </c>
      <c r="BO75" s="97">
        <v>6.75</v>
      </c>
      <c r="BP75" s="97">
        <v>6.75</v>
      </c>
      <c r="BQ75" s="97">
        <v>6.75</v>
      </c>
      <c r="BR75" s="97">
        <v>6.75</v>
      </c>
      <c r="BS75" s="97">
        <v>6.75</v>
      </c>
      <c r="BT75" s="97">
        <v>6.75</v>
      </c>
      <c r="BY75" s="108"/>
      <c r="CA75" s="162" t="b">
        <v>1</v>
      </c>
      <c r="CB75" s="162" t="b">
        <v>1</v>
      </c>
      <c r="CC75" s="162" t="b">
        <v>1</v>
      </c>
      <c r="CD75" s="162" t="b">
        <v>1</v>
      </c>
    </row>
    <row r="76" spans="1:82" x14ac:dyDescent="0.2">
      <c r="A76" s="101">
        <v>71</v>
      </c>
      <c r="B76" s="97" t="s">
        <v>2201</v>
      </c>
      <c r="C76" s="97" t="s">
        <v>2208</v>
      </c>
      <c r="D76" s="97">
        <v>7</v>
      </c>
      <c r="E76" s="97" t="s">
        <v>364</v>
      </c>
      <c r="G76" s="97" t="s">
        <v>2189</v>
      </c>
      <c r="H76" s="97" t="s">
        <v>0</v>
      </c>
      <c r="J76" s="97" t="s">
        <v>30</v>
      </c>
      <c r="N76" s="97"/>
      <c r="O76" s="97">
        <v>32.5</v>
      </c>
      <c r="P76" s="97">
        <v>0</v>
      </c>
      <c r="Q76" s="97">
        <v>0</v>
      </c>
      <c r="R76" s="97">
        <v>32.5</v>
      </c>
      <c r="S76" s="97">
        <v>0</v>
      </c>
      <c r="T76" s="97">
        <v>0</v>
      </c>
      <c r="U76" s="97">
        <v>0</v>
      </c>
      <c r="W76" s="97" t="e">
        <v>#N/A</v>
      </c>
      <c r="X76" s="97">
        <v>0</v>
      </c>
      <c r="Y76" s="97">
        <v>0</v>
      </c>
      <c r="Z76" s="97" t="s">
        <v>0</v>
      </c>
      <c r="AJ76" s="97">
        <v>0</v>
      </c>
      <c r="AK76" s="97">
        <v>0.85</v>
      </c>
      <c r="AX76" s="97">
        <v>0</v>
      </c>
      <c r="AY76" s="97">
        <v>0</v>
      </c>
      <c r="AZ76" s="97">
        <v>0</v>
      </c>
      <c r="BA76" s="97">
        <v>678</v>
      </c>
      <c r="BB76" s="97">
        <v>678</v>
      </c>
      <c r="BC76" s="97">
        <v>0</v>
      </c>
      <c r="BD76" s="97">
        <v>0</v>
      </c>
      <c r="BE76" s="97">
        <v>0</v>
      </c>
      <c r="BF76" s="97">
        <v>0</v>
      </c>
      <c r="BG76" s="97">
        <v>0</v>
      </c>
      <c r="BH76" s="97">
        <v>0</v>
      </c>
      <c r="BI76" s="97">
        <v>0</v>
      </c>
      <c r="BJ76" s="97">
        <v>0</v>
      </c>
      <c r="BK76" s="97">
        <v>0</v>
      </c>
      <c r="BM76" s="97">
        <v>169.5</v>
      </c>
      <c r="BN76" s="97">
        <v>169.5</v>
      </c>
      <c r="BO76" s="97">
        <v>169.5</v>
      </c>
      <c r="BP76" s="97">
        <v>169.5</v>
      </c>
      <c r="BQ76" s="97">
        <v>169.5</v>
      </c>
      <c r="BR76" s="97">
        <v>169.5</v>
      </c>
      <c r="BS76" s="97">
        <v>169.5</v>
      </c>
      <c r="BT76" s="97">
        <v>169.5</v>
      </c>
      <c r="BY76" s="108"/>
      <c r="CA76" s="162" t="b">
        <v>1</v>
      </c>
      <c r="CB76" s="162" t="b">
        <v>1</v>
      </c>
      <c r="CC76" s="162" t="b">
        <v>1</v>
      </c>
      <c r="CD76" s="162" t="b">
        <v>1</v>
      </c>
    </row>
    <row r="77" spans="1:82" x14ac:dyDescent="0.2">
      <c r="A77" s="101">
        <v>72</v>
      </c>
      <c r="B77" s="97" t="s">
        <v>2201</v>
      </c>
      <c r="C77" s="97" t="s">
        <v>2208</v>
      </c>
      <c r="D77" s="97">
        <v>7</v>
      </c>
      <c r="E77" s="97" t="s">
        <v>365</v>
      </c>
      <c r="G77" s="97" t="s">
        <v>2189</v>
      </c>
      <c r="H77" s="97" t="s">
        <v>0</v>
      </c>
      <c r="J77" s="97" t="s">
        <v>30</v>
      </c>
      <c r="N77" s="97"/>
      <c r="O77" s="97">
        <v>82.4</v>
      </c>
      <c r="P77" s="97">
        <v>0</v>
      </c>
      <c r="Q77" s="97">
        <v>0</v>
      </c>
      <c r="R77" s="97">
        <v>0</v>
      </c>
      <c r="S77" s="97">
        <v>82.4</v>
      </c>
      <c r="T77" s="97">
        <v>0</v>
      </c>
      <c r="U77" s="97">
        <v>0</v>
      </c>
      <c r="W77" s="97" t="e">
        <v>#N/A</v>
      </c>
      <c r="X77" s="97">
        <v>0</v>
      </c>
      <c r="Y77" s="97">
        <v>0</v>
      </c>
      <c r="Z77" s="97" t="s">
        <v>0</v>
      </c>
      <c r="AJ77" s="97">
        <v>0</v>
      </c>
      <c r="AK77" s="97">
        <v>0.85</v>
      </c>
      <c r="AX77" s="97">
        <v>0</v>
      </c>
      <c r="AY77" s="97">
        <v>0</v>
      </c>
      <c r="AZ77" s="97">
        <v>0</v>
      </c>
      <c r="BA77" s="97">
        <v>14</v>
      </c>
      <c r="BB77" s="97">
        <v>14</v>
      </c>
      <c r="BC77" s="97">
        <v>0</v>
      </c>
      <c r="BD77" s="97">
        <v>0</v>
      </c>
      <c r="BE77" s="97">
        <v>0</v>
      </c>
      <c r="BF77" s="97">
        <v>0</v>
      </c>
      <c r="BG77" s="97">
        <v>0</v>
      </c>
      <c r="BH77" s="97">
        <v>0</v>
      </c>
      <c r="BI77" s="97">
        <v>0</v>
      </c>
      <c r="BJ77" s="97">
        <v>0</v>
      </c>
      <c r="BK77" s="97">
        <v>0</v>
      </c>
      <c r="BM77" s="97">
        <v>3.5</v>
      </c>
      <c r="BN77" s="97">
        <v>3.5</v>
      </c>
      <c r="BO77" s="97">
        <v>3.5</v>
      </c>
      <c r="BP77" s="97">
        <v>3.5</v>
      </c>
      <c r="BQ77" s="97">
        <v>3.5</v>
      </c>
      <c r="BR77" s="97">
        <v>3.5</v>
      </c>
      <c r="BS77" s="97">
        <v>3.5</v>
      </c>
      <c r="BT77" s="97">
        <v>3.5</v>
      </c>
      <c r="BY77" s="108"/>
      <c r="CA77" s="162" t="b">
        <v>1</v>
      </c>
      <c r="CB77" s="162" t="b">
        <v>1</v>
      </c>
      <c r="CC77" s="162" t="b">
        <v>1</v>
      </c>
      <c r="CD77" s="162" t="b">
        <v>1</v>
      </c>
    </row>
    <row r="78" spans="1:82" x14ac:dyDescent="0.2">
      <c r="A78" s="101">
        <v>73</v>
      </c>
      <c r="B78" s="97" t="s">
        <v>2201</v>
      </c>
      <c r="C78" s="97" t="s">
        <v>2208</v>
      </c>
      <c r="D78" s="97">
        <v>7</v>
      </c>
      <c r="E78" s="97" t="s">
        <v>366</v>
      </c>
      <c r="G78" s="97" t="s">
        <v>2189</v>
      </c>
      <c r="H78" s="97" t="s">
        <v>0</v>
      </c>
      <c r="J78" s="97" t="s">
        <v>30</v>
      </c>
      <c r="N78" s="97"/>
      <c r="O78" s="97">
        <v>49.44</v>
      </c>
      <c r="P78" s="97">
        <v>0</v>
      </c>
      <c r="Q78" s="97">
        <v>0</v>
      </c>
      <c r="R78" s="97">
        <v>0</v>
      </c>
      <c r="S78" s="97">
        <v>49.44</v>
      </c>
      <c r="T78" s="97">
        <v>0</v>
      </c>
      <c r="U78" s="97">
        <v>0</v>
      </c>
      <c r="W78" s="97" t="e">
        <v>#N/A</v>
      </c>
      <c r="X78" s="97">
        <v>0</v>
      </c>
      <c r="Y78" s="97">
        <v>0</v>
      </c>
      <c r="Z78" s="97" t="s">
        <v>0</v>
      </c>
      <c r="AJ78" s="97">
        <v>0</v>
      </c>
      <c r="AK78" s="97">
        <v>0.85</v>
      </c>
      <c r="AX78" s="97">
        <v>0</v>
      </c>
      <c r="AY78" s="97">
        <v>0</v>
      </c>
      <c r="AZ78" s="97">
        <v>0</v>
      </c>
      <c r="BA78" s="97">
        <v>34</v>
      </c>
      <c r="BB78" s="97">
        <v>34</v>
      </c>
      <c r="BC78" s="97">
        <v>0</v>
      </c>
      <c r="BD78" s="97">
        <v>0</v>
      </c>
      <c r="BE78" s="97">
        <v>0</v>
      </c>
      <c r="BF78" s="97">
        <v>0</v>
      </c>
      <c r="BG78" s="97">
        <v>0</v>
      </c>
      <c r="BH78" s="97">
        <v>0</v>
      </c>
      <c r="BI78" s="97">
        <v>0</v>
      </c>
      <c r="BJ78" s="97">
        <v>0</v>
      </c>
      <c r="BK78" s="97">
        <v>0</v>
      </c>
      <c r="BM78" s="97">
        <v>8.5</v>
      </c>
      <c r="BN78" s="97">
        <v>8.5</v>
      </c>
      <c r="BO78" s="97">
        <v>8.5</v>
      </c>
      <c r="BP78" s="97">
        <v>8.5</v>
      </c>
      <c r="BQ78" s="97">
        <v>8.5</v>
      </c>
      <c r="BR78" s="97">
        <v>8.5</v>
      </c>
      <c r="BS78" s="97">
        <v>8.5</v>
      </c>
      <c r="BT78" s="97">
        <v>8.5</v>
      </c>
      <c r="BY78" s="108"/>
      <c r="CA78" s="162" t="b">
        <v>1</v>
      </c>
      <c r="CB78" s="162" t="b">
        <v>1</v>
      </c>
      <c r="CC78" s="162" t="b">
        <v>1</v>
      </c>
      <c r="CD78" s="162" t="b">
        <v>1</v>
      </c>
    </row>
    <row r="79" spans="1:82" x14ac:dyDescent="0.2">
      <c r="A79" s="101">
        <v>74</v>
      </c>
      <c r="B79" s="97" t="s">
        <v>2201</v>
      </c>
      <c r="C79" s="97" t="s">
        <v>2208</v>
      </c>
      <c r="D79" s="97">
        <v>7</v>
      </c>
      <c r="E79" s="97" t="s">
        <v>367</v>
      </c>
      <c r="G79" s="97" t="s">
        <v>2189</v>
      </c>
      <c r="H79" s="97" t="s">
        <v>0</v>
      </c>
      <c r="J79" s="97" t="s">
        <v>30</v>
      </c>
      <c r="N79" s="97"/>
      <c r="O79" s="97">
        <v>43.26</v>
      </c>
      <c r="P79" s="97">
        <v>0</v>
      </c>
      <c r="Q79" s="97">
        <v>0</v>
      </c>
      <c r="R79" s="97">
        <v>0</v>
      </c>
      <c r="S79" s="97">
        <v>43.26</v>
      </c>
      <c r="T79" s="97">
        <v>0</v>
      </c>
      <c r="U79" s="97">
        <v>0</v>
      </c>
      <c r="W79" s="97" t="e">
        <v>#N/A</v>
      </c>
      <c r="X79" s="97">
        <v>0</v>
      </c>
      <c r="Y79" s="97">
        <v>0</v>
      </c>
      <c r="Z79" s="97" t="s">
        <v>0</v>
      </c>
      <c r="AJ79" s="97">
        <v>0</v>
      </c>
      <c r="AK79" s="97">
        <v>0.85</v>
      </c>
      <c r="AX79" s="97">
        <v>0</v>
      </c>
      <c r="AY79" s="97">
        <v>0</v>
      </c>
      <c r="AZ79" s="97">
        <v>0</v>
      </c>
      <c r="BA79" s="97">
        <v>34</v>
      </c>
      <c r="BB79" s="97">
        <v>34</v>
      </c>
      <c r="BC79" s="97">
        <v>0</v>
      </c>
      <c r="BD79" s="97">
        <v>0</v>
      </c>
      <c r="BE79" s="97">
        <v>0</v>
      </c>
      <c r="BF79" s="97">
        <v>0</v>
      </c>
      <c r="BG79" s="97">
        <v>0</v>
      </c>
      <c r="BH79" s="97">
        <v>0</v>
      </c>
      <c r="BI79" s="97">
        <v>0</v>
      </c>
      <c r="BJ79" s="97">
        <v>0</v>
      </c>
      <c r="BK79" s="97">
        <v>0</v>
      </c>
      <c r="BM79" s="97">
        <v>8.5</v>
      </c>
      <c r="BN79" s="97">
        <v>8.5</v>
      </c>
      <c r="BO79" s="97">
        <v>8.5</v>
      </c>
      <c r="BP79" s="97">
        <v>8.5</v>
      </c>
      <c r="BQ79" s="97">
        <v>8.5</v>
      </c>
      <c r="BR79" s="97">
        <v>8.5</v>
      </c>
      <c r="BS79" s="97">
        <v>8.5</v>
      </c>
      <c r="BT79" s="97">
        <v>8.5</v>
      </c>
      <c r="BY79" s="108"/>
      <c r="CA79" s="162" t="b">
        <v>1</v>
      </c>
      <c r="CB79" s="162" t="b">
        <v>1</v>
      </c>
      <c r="CC79" s="162" t="b">
        <v>1</v>
      </c>
      <c r="CD79" s="162" t="b">
        <v>1</v>
      </c>
    </row>
    <row r="80" spans="1:82" x14ac:dyDescent="0.2">
      <c r="A80" s="101">
        <v>75</v>
      </c>
      <c r="B80" s="97" t="s">
        <v>2201</v>
      </c>
      <c r="C80" s="97" t="s">
        <v>2208</v>
      </c>
      <c r="D80" s="97">
        <v>7</v>
      </c>
      <c r="E80" s="97" t="s">
        <v>368</v>
      </c>
      <c r="G80" s="97" t="s">
        <v>2189</v>
      </c>
      <c r="H80" s="97" t="s">
        <v>0</v>
      </c>
      <c r="J80" s="97" t="s">
        <v>30</v>
      </c>
      <c r="N80" s="97"/>
      <c r="O80" s="97">
        <v>16.22</v>
      </c>
      <c r="P80" s="97">
        <v>0</v>
      </c>
      <c r="Q80" s="97">
        <v>0</v>
      </c>
      <c r="R80" s="97">
        <v>0</v>
      </c>
      <c r="S80" s="97">
        <v>16.22</v>
      </c>
      <c r="T80" s="97">
        <v>0</v>
      </c>
      <c r="U80" s="97">
        <v>0</v>
      </c>
      <c r="W80" s="97" t="e">
        <v>#N/A</v>
      </c>
      <c r="X80" s="97">
        <v>0</v>
      </c>
      <c r="Y80" s="97">
        <v>0</v>
      </c>
      <c r="Z80" s="97" t="s">
        <v>0</v>
      </c>
      <c r="AJ80" s="97">
        <v>0</v>
      </c>
      <c r="AK80" s="97">
        <v>0.85</v>
      </c>
      <c r="AX80" s="97">
        <v>0</v>
      </c>
      <c r="AY80" s="97">
        <v>0</v>
      </c>
      <c r="AZ80" s="97">
        <v>0</v>
      </c>
      <c r="BA80" s="97">
        <v>34</v>
      </c>
      <c r="BB80" s="97">
        <v>34</v>
      </c>
      <c r="BC80" s="97">
        <v>0</v>
      </c>
      <c r="BD80" s="97">
        <v>0</v>
      </c>
      <c r="BE80" s="97">
        <v>0</v>
      </c>
      <c r="BF80" s="97">
        <v>0</v>
      </c>
      <c r="BG80" s="97">
        <v>0</v>
      </c>
      <c r="BH80" s="97">
        <v>0</v>
      </c>
      <c r="BI80" s="97">
        <v>0</v>
      </c>
      <c r="BJ80" s="97">
        <v>0</v>
      </c>
      <c r="BK80" s="97">
        <v>0</v>
      </c>
      <c r="BM80" s="97">
        <v>8.5</v>
      </c>
      <c r="BN80" s="97">
        <v>8.5</v>
      </c>
      <c r="BO80" s="97">
        <v>8.5</v>
      </c>
      <c r="BP80" s="97">
        <v>8.5</v>
      </c>
      <c r="BQ80" s="97">
        <v>8.5</v>
      </c>
      <c r="BR80" s="97">
        <v>8.5</v>
      </c>
      <c r="BS80" s="97">
        <v>8.5</v>
      </c>
      <c r="BT80" s="97">
        <v>8.5</v>
      </c>
      <c r="BY80" s="108"/>
      <c r="CA80" s="162" t="b">
        <v>1</v>
      </c>
      <c r="CB80" s="162" t="b">
        <v>1</v>
      </c>
      <c r="CC80" s="162" t="b">
        <v>1</v>
      </c>
      <c r="CD80" s="162" t="b">
        <v>1</v>
      </c>
    </row>
    <row r="81" spans="1:82" x14ac:dyDescent="0.2">
      <c r="A81" s="101">
        <v>76</v>
      </c>
      <c r="B81" s="97" t="s">
        <v>2201</v>
      </c>
      <c r="C81" s="97" t="s">
        <v>2208</v>
      </c>
      <c r="D81" s="97">
        <v>7</v>
      </c>
      <c r="E81" s="97" t="s">
        <v>369</v>
      </c>
      <c r="G81" s="97" t="s">
        <v>2189</v>
      </c>
      <c r="H81" s="97" t="s">
        <v>0</v>
      </c>
      <c r="J81" s="97" t="s">
        <v>30</v>
      </c>
      <c r="N81" s="97"/>
      <c r="O81" s="97">
        <v>16.22</v>
      </c>
      <c r="P81" s="97">
        <v>0</v>
      </c>
      <c r="Q81" s="97">
        <v>0</v>
      </c>
      <c r="R81" s="97">
        <v>16.22</v>
      </c>
      <c r="S81" s="97">
        <v>0</v>
      </c>
      <c r="T81" s="97">
        <v>0</v>
      </c>
      <c r="U81" s="97">
        <v>0</v>
      </c>
      <c r="W81" s="97" t="e">
        <v>#N/A</v>
      </c>
      <c r="X81" s="97">
        <v>0</v>
      </c>
      <c r="Y81" s="97">
        <v>0</v>
      </c>
      <c r="Z81" s="97" t="s">
        <v>0</v>
      </c>
      <c r="AJ81" s="97">
        <v>0</v>
      </c>
      <c r="AK81" s="97">
        <v>0.85</v>
      </c>
      <c r="AX81" s="97">
        <v>0</v>
      </c>
      <c r="AY81" s="97">
        <v>0</v>
      </c>
      <c r="AZ81" s="97">
        <v>0</v>
      </c>
      <c r="BA81" s="97">
        <v>34</v>
      </c>
      <c r="BB81" s="97">
        <v>34</v>
      </c>
      <c r="BC81" s="97">
        <v>0</v>
      </c>
      <c r="BD81" s="97">
        <v>0</v>
      </c>
      <c r="BE81" s="97">
        <v>0</v>
      </c>
      <c r="BF81" s="97">
        <v>0</v>
      </c>
      <c r="BG81" s="97">
        <v>0</v>
      </c>
      <c r="BH81" s="97">
        <v>0</v>
      </c>
      <c r="BI81" s="97">
        <v>0</v>
      </c>
      <c r="BJ81" s="97">
        <v>0</v>
      </c>
      <c r="BK81" s="97">
        <v>0</v>
      </c>
      <c r="BM81" s="97">
        <v>8.5</v>
      </c>
      <c r="BN81" s="97">
        <v>8.5</v>
      </c>
      <c r="BO81" s="97">
        <v>8.5</v>
      </c>
      <c r="BP81" s="97">
        <v>8.5</v>
      </c>
      <c r="BQ81" s="97">
        <v>8.5</v>
      </c>
      <c r="BR81" s="97">
        <v>8.5</v>
      </c>
      <c r="BS81" s="97">
        <v>8.5</v>
      </c>
      <c r="BT81" s="97">
        <v>8.5</v>
      </c>
      <c r="BY81" s="108"/>
      <c r="CA81" s="162" t="b">
        <v>1</v>
      </c>
      <c r="CB81" s="162" t="b">
        <v>1</v>
      </c>
      <c r="CC81" s="162" t="b">
        <v>1</v>
      </c>
      <c r="CD81" s="162" t="b">
        <v>1</v>
      </c>
    </row>
    <row r="82" spans="1:82" x14ac:dyDescent="0.2">
      <c r="A82" s="101">
        <v>77</v>
      </c>
      <c r="B82" s="97" t="s">
        <v>2201</v>
      </c>
      <c r="C82" s="97" t="s">
        <v>2208</v>
      </c>
      <c r="D82" s="97">
        <v>7</v>
      </c>
      <c r="E82" s="97" t="s">
        <v>370</v>
      </c>
      <c r="G82" s="97" t="s">
        <v>2189</v>
      </c>
      <c r="H82" s="97" t="s">
        <v>0</v>
      </c>
      <c r="J82" s="97" t="s">
        <v>30</v>
      </c>
      <c r="N82" s="97"/>
      <c r="O82" s="97">
        <v>56.65</v>
      </c>
      <c r="P82" s="97">
        <v>0</v>
      </c>
      <c r="Q82" s="97">
        <v>0</v>
      </c>
      <c r="R82" s="97">
        <v>56.65</v>
      </c>
      <c r="S82" s="97">
        <v>0</v>
      </c>
      <c r="T82" s="97">
        <v>0</v>
      </c>
      <c r="U82" s="97">
        <v>0</v>
      </c>
      <c r="W82" s="97" t="e">
        <v>#N/A</v>
      </c>
      <c r="X82" s="97">
        <v>0</v>
      </c>
      <c r="Y82" s="97">
        <v>0</v>
      </c>
      <c r="Z82" s="97" t="s">
        <v>0</v>
      </c>
      <c r="AJ82" s="97">
        <v>0</v>
      </c>
      <c r="AK82" s="97">
        <v>0.85</v>
      </c>
      <c r="AX82" s="97">
        <v>0</v>
      </c>
      <c r="AY82" s="97">
        <v>0</v>
      </c>
      <c r="AZ82" s="97">
        <v>0</v>
      </c>
      <c r="BA82" s="97">
        <v>34</v>
      </c>
      <c r="BB82" s="97">
        <v>34</v>
      </c>
      <c r="BC82" s="97">
        <v>0</v>
      </c>
      <c r="BD82" s="97">
        <v>0</v>
      </c>
      <c r="BE82" s="97">
        <v>0</v>
      </c>
      <c r="BF82" s="97">
        <v>0</v>
      </c>
      <c r="BG82" s="97">
        <v>0</v>
      </c>
      <c r="BH82" s="97">
        <v>0</v>
      </c>
      <c r="BI82" s="97">
        <v>0</v>
      </c>
      <c r="BJ82" s="97">
        <v>0</v>
      </c>
      <c r="BK82" s="97">
        <v>0</v>
      </c>
      <c r="BM82" s="97">
        <v>8.5</v>
      </c>
      <c r="BN82" s="97">
        <v>8.5</v>
      </c>
      <c r="BO82" s="97">
        <v>8.5</v>
      </c>
      <c r="BP82" s="97">
        <v>8.5</v>
      </c>
      <c r="BQ82" s="97">
        <v>8.5</v>
      </c>
      <c r="BR82" s="97">
        <v>8.5</v>
      </c>
      <c r="BS82" s="97">
        <v>8.5</v>
      </c>
      <c r="BT82" s="97">
        <v>8.5</v>
      </c>
      <c r="BY82" s="108"/>
      <c r="CA82" s="162" t="b">
        <v>1</v>
      </c>
      <c r="CB82" s="162" t="b">
        <v>1</v>
      </c>
      <c r="CC82" s="162" t="b">
        <v>1</v>
      </c>
      <c r="CD82" s="162" t="b">
        <v>1</v>
      </c>
    </row>
    <row r="83" spans="1:82" x14ac:dyDescent="0.2">
      <c r="A83" s="101">
        <v>78</v>
      </c>
      <c r="B83" s="97" t="s">
        <v>2201</v>
      </c>
      <c r="C83" s="97" t="s">
        <v>2208</v>
      </c>
      <c r="D83" s="97">
        <v>7</v>
      </c>
      <c r="E83" s="97" t="s">
        <v>371</v>
      </c>
      <c r="G83" s="97" t="s">
        <v>2189</v>
      </c>
      <c r="H83" s="97" t="s">
        <v>0</v>
      </c>
      <c r="J83" s="97" t="s">
        <v>30</v>
      </c>
      <c r="N83" s="97"/>
      <c r="O83" s="97">
        <v>54.59</v>
      </c>
      <c r="P83" s="97">
        <v>0</v>
      </c>
      <c r="Q83" s="97">
        <v>0</v>
      </c>
      <c r="R83" s="97">
        <v>54.59</v>
      </c>
      <c r="S83" s="97">
        <v>0</v>
      </c>
      <c r="T83" s="97">
        <v>0</v>
      </c>
      <c r="U83" s="97">
        <v>0</v>
      </c>
      <c r="W83" s="97" t="e">
        <v>#N/A</v>
      </c>
      <c r="X83" s="97">
        <v>0</v>
      </c>
      <c r="Y83" s="97">
        <v>0</v>
      </c>
      <c r="Z83" s="97" t="s">
        <v>0</v>
      </c>
      <c r="AJ83" s="97">
        <v>0</v>
      </c>
      <c r="AK83" s="97">
        <v>0.85</v>
      </c>
      <c r="AX83" s="97">
        <v>0</v>
      </c>
      <c r="AY83" s="97">
        <v>0</v>
      </c>
      <c r="AZ83" s="97">
        <v>0</v>
      </c>
      <c r="BA83" s="97">
        <v>34</v>
      </c>
      <c r="BB83" s="97">
        <v>34</v>
      </c>
      <c r="BC83" s="97">
        <v>0</v>
      </c>
      <c r="BD83" s="97">
        <v>0</v>
      </c>
      <c r="BE83" s="97">
        <v>0</v>
      </c>
      <c r="BF83" s="97">
        <v>0</v>
      </c>
      <c r="BG83" s="97">
        <v>0</v>
      </c>
      <c r="BH83" s="97">
        <v>0</v>
      </c>
      <c r="BI83" s="97">
        <v>0</v>
      </c>
      <c r="BJ83" s="97">
        <v>0</v>
      </c>
      <c r="BK83" s="97">
        <v>0</v>
      </c>
      <c r="BM83" s="97">
        <v>8.5</v>
      </c>
      <c r="BN83" s="97">
        <v>8.5</v>
      </c>
      <c r="BO83" s="97">
        <v>8.5</v>
      </c>
      <c r="BP83" s="97">
        <v>8.5</v>
      </c>
      <c r="BQ83" s="97">
        <v>8.5</v>
      </c>
      <c r="BR83" s="97">
        <v>8.5</v>
      </c>
      <c r="BS83" s="97">
        <v>8.5</v>
      </c>
      <c r="BT83" s="97">
        <v>8.5</v>
      </c>
      <c r="BY83" s="108"/>
      <c r="CA83" s="162" t="b">
        <v>1</v>
      </c>
      <c r="CB83" s="162" t="b">
        <v>1</v>
      </c>
      <c r="CC83" s="162" t="b">
        <v>1</v>
      </c>
      <c r="CD83" s="162" t="b">
        <v>1</v>
      </c>
    </row>
    <row r="84" spans="1:82" x14ac:dyDescent="0.2">
      <c r="A84" s="101">
        <v>79</v>
      </c>
      <c r="B84" s="97" t="s">
        <v>2201</v>
      </c>
      <c r="C84" s="97" t="s">
        <v>2208</v>
      </c>
      <c r="D84" s="97">
        <v>7</v>
      </c>
      <c r="E84" s="97" t="s">
        <v>372</v>
      </c>
      <c r="G84" s="97" t="s">
        <v>2189</v>
      </c>
      <c r="H84" s="97" t="s">
        <v>0</v>
      </c>
      <c r="J84" s="97" t="s">
        <v>30</v>
      </c>
      <c r="N84" s="97"/>
      <c r="O84" s="97">
        <v>52.53</v>
      </c>
      <c r="P84" s="97">
        <v>0</v>
      </c>
      <c r="Q84" s="97">
        <v>0</v>
      </c>
      <c r="R84" s="97">
        <v>52.53</v>
      </c>
      <c r="S84" s="97">
        <v>0</v>
      </c>
      <c r="T84" s="97">
        <v>0</v>
      </c>
      <c r="U84" s="97">
        <v>0</v>
      </c>
      <c r="W84" s="97" t="e">
        <v>#N/A</v>
      </c>
      <c r="X84" s="97">
        <v>0</v>
      </c>
      <c r="Y84" s="97">
        <v>0</v>
      </c>
      <c r="Z84" s="97" t="s">
        <v>0</v>
      </c>
      <c r="AJ84" s="97">
        <v>0</v>
      </c>
      <c r="AK84" s="97">
        <v>0.85</v>
      </c>
      <c r="AX84" s="97">
        <v>0</v>
      </c>
      <c r="AY84" s="97">
        <v>0</v>
      </c>
      <c r="AZ84" s="97">
        <v>0</v>
      </c>
      <c r="BA84" s="97">
        <v>34</v>
      </c>
      <c r="BB84" s="97">
        <v>34</v>
      </c>
      <c r="BC84" s="97">
        <v>0</v>
      </c>
      <c r="BD84" s="97">
        <v>0</v>
      </c>
      <c r="BE84" s="97">
        <v>0</v>
      </c>
      <c r="BF84" s="97">
        <v>0</v>
      </c>
      <c r="BG84" s="97">
        <v>0</v>
      </c>
      <c r="BH84" s="97">
        <v>0</v>
      </c>
      <c r="BI84" s="97">
        <v>0</v>
      </c>
      <c r="BJ84" s="97">
        <v>0</v>
      </c>
      <c r="BK84" s="97">
        <v>0</v>
      </c>
      <c r="BM84" s="97">
        <v>8.5</v>
      </c>
      <c r="BN84" s="97">
        <v>8.5</v>
      </c>
      <c r="BO84" s="97">
        <v>8.5</v>
      </c>
      <c r="BP84" s="97">
        <v>8.5</v>
      </c>
      <c r="BQ84" s="97">
        <v>8.5</v>
      </c>
      <c r="BR84" s="97">
        <v>8.5</v>
      </c>
      <c r="BS84" s="97">
        <v>8.5</v>
      </c>
      <c r="BT84" s="97">
        <v>8.5</v>
      </c>
      <c r="BY84" s="108"/>
      <c r="CA84" s="162" t="b">
        <v>1</v>
      </c>
      <c r="CB84" s="162" t="b">
        <v>1</v>
      </c>
      <c r="CC84" s="162" t="b">
        <v>1</v>
      </c>
      <c r="CD84" s="162" t="b">
        <v>1</v>
      </c>
    </row>
    <row r="85" spans="1:82" x14ac:dyDescent="0.2">
      <c r="A85" s="101">
        <v>80</v>
      </c>
      <c r="B85" s="97" t="s">
        <v>2201</v>
      </c>
      <c r="C85" s="97" t="s">
        <v>2208</v>
      </c>
      <c r="D85" s="97">
        <v>7</v>
      </c>
      <c r="E85" s="97" t="s">
        <v>373</v>
      </c>
      <c r="G85" s="97" t="s">
        <v>2189</v>
      </c>
      <c r="H85" s="97" t="s">
        <v>0</v>
      </c>
      <c r="J85" s="97" t="s">
        <v>30</v>
      </c>
      <c r="N85" s="97"/>
      <c r="O85" s="97">
        <v>61.29</v>
      </c>
      <c r="P85" s="97">
        <v>0</v>
      </c>
      <c r="Q85" s="97">
        <v>0</v>
      </c>
      <c r="R85" s="97">
        <v>61.29</v>
      </c>
      <c r="S85" s="97">
        <v>0</v>
      </c>
      <c r="T85" s="97">
        <v>0</v>
      </c>
      <c r="U85" s="97">
        <v>0</v>
      </c>
      <c r="W85" s="97" t="e">
        <v>#N/A</v>
      </c>
      <c r="X85" s="97">
        <v>0</v>
      </c>
      <c r="Y85" s="97">
        <v>0</v>
      </c>
      <c r="Z85" s="97" t="s">
        <v>0</v>
      </c>
      <c r="AJ85" s="97">
        <v>0</v>
      </c>
      <c r="AK85" s="97">
        <v>0.85</v>
      </c>
      <c r="AX85" s="97">
        <v>0</v>
      </c>
      <c r="AY85" s="97">
        <v>0</v>
      </c>
      <c r="AZ85" s="97">
        <v>0</v>
      </c>
      <c r="BA85" s="97">
        <v>34</v>
      </c>
      <c r="BB85" s="97">
        <v>34</v>
      </c>
      <c r="BC85" s="97">
        <v>0</v>
      </c>
      <c r="BD85" s="97">
        <v>0</v>
      </c>
      <c r="BE85" s="97">
        <v>0</v>
      </c>
      <c r="BF85" s="97">
        <v>0</v>
      </c>
      <c r="BG85" s="97">
        <v>0</v>
      </c>
      <c r="BH85" s="97">
        <v>0</v>
      </c>
      <c r="BI85" s="97">
        <v>0</v>
      </c>
      <c r="BJ85" s="97">
        <v>0</v>
      </c>
      <c r="BK85" s="97">
        <v>0</v>
      </c>
      <c r="BM85" s="97">
        <v>8.5</v>
      </c>
      <c r="BN85" s="97">
        <v>8.5</v>
      </c>
      <c r="BO85" s="97">
        <v>8.5</v>
      </c>
      <c r="BP85" s="97">
        <v>8.5</v>
      </c>
      <c r="BQ85" s="97">
        <v>8.5</v>
      </c>
      <c r="BR85" s="97">
        <v>8.5</v>
      </c>
      <c r="BS85" s="97">
        <v>8.5</v>
      </c>
      <c r="BT85" s="97">
        <v>8.5</v>
      </c>
      <c r="BY85" s="108"/>
      <c r="CA85" s="162" t="b">
        <v>1</v>
      </c>
      <c r="CB85" s="162" t="b">
        <v>1</v>
      </c>
      <c r="CC85" s="162" t="b">
        <v>1</v>
      </c>
      <c r="CD85" s="162" t="b">
        <v>1</v>
      </c>
    </row>
    <row r="86" spans="1:82" x14ac:dyDescent="0.2">
      <c r="A86" s="101">
        <v>81</v>
      </c>
      <c r="B86" s="97" t="s">
        <v>2201</v>
      </c>
      <c r="C86" s="97" t="s">
        <v>2208</v>
      </c>
      <c r="D86" s="97">
        <v>7</v>
      </c>
      <c r="E86" s="97" t="s">
        <v>374</v>
      </c>
      <c r="G86" s="97" t="s">
        <v>2189</v>
      </c>
      <c r="H86" s="97" t="s">
        <v>0</v>
      </c>
      <c r="J86" s="97" t="s">
        <v>30</v>
      </c>
      <c r="N86" s="97"/>
      <c r="O86" s="97">
        <v>123.6</v>
      </c>
      <c r="P86" s="97">
        <v>0</v>
      </c>
      <c r="Q86" s="97">
        <v>0</v>
      </c>
      <c r="R86" s="97">
        <v>123.6</v>
      </c>
      <c r="S86" s="97">
        <v>0</v>
      </c>
      <c r="T86" s="97">
        <v>0</v>
      </c>
      <c r="U86" s="97">
        <v>0</v>
      </c>
      <c r="W86" s="97" t="e">
        <v>#N/A</v>
      </c>
      <c r="X86" s="97">
        <v>0</v>
      </c>
      <c r="Y86" s="97">
        <v>0</v>
      </c>
      <c r="Z86" s="97" t="s">
        <v>0</v>
      </c>
      <c r="AJ86" s="97">
        <v>0</v>
      </c>
      <c r="AK86" s="97">
        <v>0.85</v>
      </c>
      <c r="AX86" s="97">
        <v>0</v>
      </c>
      <c r="AY86" s="97">
        <v>0</v>
      </c>
      <c r="AZ86" s="97">
        <v>0</v>
      </c>
      <c r="BA86" s="97">
        <v>34</v>
      </c>
      <c r="BB86" s="97">
        <v>34</v>
      </c>
      <c r="BC86" s="97">
        <v>0</v>
      </c>
      <c r="BD86" s="97">
        <v>0</v>
      </c>
      <c r="BE86" s="97">
        <v>0</v>
      </c>
      <c r="BF86" s="97">
        <v>0</v>
      </c>
      <c r="BG86" s="97">
        <v>0</v>
      </c>
      <c r="BH86" s="97">
        <v>0</v>
      </c>
      <c r="BI86" s="97">
        <v>0</v>
      </c>
      <c r="BJ86" s="97">
        <v>0</v>
      </c>
      <c r="BK86" s="97">
        <v>0</v>
      </c>
      <c r="BM86" s="97">
        <v>8.5</v>
      </c>
      <c r="BN86" s="97">
        <v>8.5</v>
      </c>
      <c r="BO86" s="97">
        <v>8.5</v>
      </c>
      <c r="BP86" s="97">
        <v>8.5</v>
      </c>
      <c r="BQ86" s="97">
        <v>8.5</v>
      </c>
      <c r="BR86" s="97">
        <v>8.5</v>
      </c>
      <c r="BS86" s="97">
        <v>8.5</v>
      </c>
      <c r="BT86" s="97">
        <v>8.5</v>
      </c>
      <c r="BY86" s="108"/>
      <c r="CA86" s="162" t="b">
        <v>1</v>
      </c>
      <c r="CB86" s="162" t="b">
        <v>1</v>
      </c>
      <c r="CC86" s="162" t="b">
        <v>1</v>
      </c>
      <c r="CD86" s="162" t="b">
        <v>1</v>
      </c>
    </row>
    <row r="87" spans="1:82" x14ac:dyDescent="0.2">
      <c r="A87" s="101">
        <v>82</v>
      </c>
      <c r="B87" s="97" t="s">
        <v>2201</v>
      </c>
      <c r="C87" s="97" t="s">
        <v>2208</v>
      </c>
      <c r="D87" s="97">
        <v>7</v>
      </c>
      <c r="E87" s="97" t="s">
        <v>375</v>
      </c>
      <c r="G87" s="97" t="s">
        <v>2189</v>
      </c>
      <c r="H87" s="97" t="s">
        <v>0</v>
      </c>
      <c r="J87" s="97" t="s">
        <v>30</v>
      </c>
      <c r="N87" s="97"/>
      <c r="O87" s="97">
        <v>5.15</v>
      </c>
      <c r="P87" s="97">
        <v>0</v>
      </c>
      <c r="Q87" s="97">
        <v>0</v>
      </c>
      <c r="R87" s="97">
        <v>0</v>
      </c>
      <c r="S87" s="97">
        <v>5.15</v>
      </c>
      <c r="T87" s="97">
        <v>0</v>
      </c>
      <c r="U87" s="97">
        <v>0</v>
      </c>
      <c r="W87" s="97" t="e">
        <v>#N/A</v>
      </c>
      <c r="X87" s="97">
        <v>0</v>
      </c>
      <c r="Y87" s="97">
        <v>0</v>
      </c>
      <c r="Z87" s="97" t="s">
        <v>0</v>
      </c>
      <c r="AJ87" s="97">
        <v>0</v>
      </c>
      <c r="AK87" s="97">
        <v>0.85</v>
      </c>
      <c r="AX87" s="97">
        <v>0</v>
      </c>
      <c r="AY87" s="97">
        <v>0</v>
      </c>
      <c r="AZ87" s="97">
        <v>0</v>
      </c>
      <c r="BA87" s="97">
        <v>34</v>
      </c>
      <c r="BB87" s="97">
        <v>34</v>
      </c>
      <c r="BC87" s="97">
        <v>0</v>
      </c>
      <c r="BD87" s="97">
        <v>0</v>
      </c>
      <c r="BE87" s="97">
        <v>0</v>
      </c>
      <c r="BF87" s="97">
        <v>0</v>
      </c>
      <c r="BG87" s="97">
        <v>0</v>
      </c>
      <c r="BH87" s="97">
        <v>0</v>
      </c>
      <c r="BI87" s="97">
        <v>0</v>
      </c>
      <c r="BJ87" s="97">
        <v>0</v>
      </c>
      <c r="BK87" s="97">
        <v>0</v>
      </c>
      <c r="BM87" s="97">
        <v>8.5</v>
      </c>
      <c r="BN87" s="97">
        <v>8.5</v>
      </c>
      <c r="BO87" s="97">
        <v>8.5</v>
      </c>
      <c r="BP87" s="97">
        <v>8.5</v>
      </c>
      <c r="BQ87" s="97">
        <v>8.5</v>
      </c>
      <c r="BR87" s="97">
        <v>8.5</v>
      </c>
      <c r="BS87" s="97">
        <v>8.5</v>
      </c>
      <c r="BT87" s="97">
        <v>8.5</v>
      </c>
      <c r="BY87" s="108"/>
      <c r="CA87" s="162" t="b">
        <v>1</v>
      </c>
      <c r="CB87" s="162" t="b">
        <v>1</v>
      </c>
      <c r="CC87" s="162" t="b">
        <v>1</v>
      </c>
      <c r="CD87" s="162" t="b">
        <v>1</v>
      </c>
    </row>
    <row r="88" spans="1:82" x14ac:dyDescent="0.2">
      <c r="A88" s="101">
        <v>83</v>
      </c>
      <c r="B88" s="97" t="s">
        <v>2201</v>
      </c>
      <c r="C88" s="97" t="s">
        <v>2208</v>
      </c>
      <c r="D88" s="97">
        <v>7</v>
      </c>
      <c r="E88" s="97" t="s">
        <v>376</v>
      </c>
      <c r="G88" s="97" t="s">
        <v>2189</v>
      </c>
      <c r="H88" s="97" t="s">
        <v>0</v>
      </c>
      <c r="J88" s="97" t="s">
        <v>30</v>
      </c>
      <c r="N88" s="97"/>
      <c r="O88" s="97">
        <v>8.24</v>
      </c>
      <c r="P88" s="97">
        <v>0</v>
      </c>
      <c r="Q88" s="97">
        <v>0</v>
      </c>
      <c r="R88" s="97">
        <v>0</v>
      </c>
      <c r="S88" s="97">
        <v>8.24</v>
      </c>
      <c r="T88" s="97">
        <v>0</v>
      </c>
      <c r="U88" s="97">
        <v>0</v>
      </c>
      <c r="W88" s="97" t="e">
        <v>#N/A</v>
      </c>
      <c r="X88" s="97">
        <v>0</v>
      </c>
      <c r="Y88" s="97">
        <v>0</v>
      </c>
      <c r="Z88" s="97" t="s">
        <v>0</v>
      </c>
      <c r="AJ88" s="97">
        <v>0</v>
      </c>
      <c r="AK88" s="97">
        <v>0.85</v>
      </c>
      <c r="AX88" s="97">
        <v>0</v>
      </c>
      <c r="AY88" s="97">
        <v>0</v>
      </c>
      <c r="AZ88" s="97">
        <v>0</v>
      </c>
      <c r="BA88" s="97">
        <v>34</v>
      </c>
      <c r="BB88" s="97">
        <v>34</v>
      </c>
      <c r="BC88" s="97">
        <v>0</v>
      </c>
      <c r="BD88" s="97">
        <v>0</v>
      </c>
      <c r="BE88" s="97">
        <v>0</v>
      </c>
      <c r="BF88" s="97">
        <v>0</v>
      </c>
      <c r="BG88" s="97">
        <v>0</v>
      </c>
      <c r="BH88" s="97">
        <v>0</v>
      </c>
      <c r="BI88" s="97">
        <v>0</v>
      </c>
      <c r="BJ88" s="97">
        <v>0</v>
      </c>
      <c r="BK88" s="97">
        <v>0</v>
      </c>
      <c r="BM88" s="97">
        <v>8.5</v>
      </c>
      <c r="BN88" s="97">
        <v>8.5</v>
      </c>
      <c r="BO88" s="97">
        <v>8.5</v>
      </c>
      <c r="BP88" s="97">
        <v>8.5</v>
      </c>
      <c r="BQ88" s="97">
        <v>8.5</v>
      </c>
      <c r="BR88" s="97">
        <v>8.5</v>
      </c>
      <c r="BS88" s="97">
        <v>8.5</v>
      </c>
      <c r="BT88" s="97">
        <v>8.5</v>
      </c>
      <c r="BY88" s="108"/>
      <c r="CA88" s="162" t="b">
        <v>1</v>
      </c>
      <c r="CB88" s="162" t="b">
        <v>1</v>
      </c>
      <c r="CC88" s="162" t="b">
        <v>1</v>
      </c>
      <c r="CD88" s="162" t="b">
        <v>1</v>
      </c>
    </row>
    <row r="89" spans="1:82" x14ac:dyDescent="0.2">
      <c r="A89" s="101">
        <v>84</v>
      </c>
      <c r="B89" s="97" t="s">
        <v>2201</v>
      </c>
      <c r="C89" s="97" t="s">
        <v>2208</v>
      </c>
      <c r="D89" s="97">
        <v>7</v>
      </c>
      <c r="E89" s="97" t="s">
        <v>377</v>
      </c>
      <c r="G89" s="97" t="s">
        <v>2189</v>
      </c>
      <c r="H89" s="97" t="s">
        <v>0</v>
      </c>
      <c r="J89" s="97" t="s">
        <v>30</v>
      </c>
      <c r="N89" s="97"/>
      <c r="O89" s="97">
        <v>9.7899999999999991</v>
      </c>
      <c r="P89" s="97">
        <v>0</v>
      </c>
      <c r="Q89" s="97">
        <v>0</v>
      </c>
      <c r="R89" s="97">
        <v>0</v>
      </c>
      <c r="S89" s="97">
        <v>9.7899999999999991</v>
      </c>
      <c r="T89" s="97">
        <v>0</v>
      </c>
      <c r="U89" s="97">
        <v>0</v>
      </c>
      <c r="W89" s="97" t="e">
        <v>#N/A</v>
      </c>
      <c r="X89" s="97">
        <v>0</v>
      </c>
      <c r="Y89" s="97">
        <v>0</v>
      </c>
      <c r="Z89" s="97" t="s">
        <v>0</v>
      </c>
      <c r="AJ89" s="97">
        <v>0</v>
      </c>
      <c r="AK89" s="97">
        <v>0.85</v>
      </c>
      <c r="AX89" s="97">
        <v>0</v>
      </c>
      <c r="AY89" s="97">
        <v>0</v>
      </c>
      <c r="AZ89" s="97">
        <v>0</v>
      </c>
      <c r="BA89" s="97">
        <v>136</v>
      </c>
      <c r="BB89" s="97">
        <v>136</v>
      </c>
      <c r="BC89" s="97">
        <v>0</v>
      </c>
      <c r="BD89" s="97">
        <v>0</v>
      </c>
      <c r="BE89" s="97">
        <v>0</v>
      </c>
      <c r="BF89" s="97">
        <v>0</v>
      </c>
      <c r="BG89" s="97">
        <v>0</v>
      </c>
      <c r="BH89" s="97">
        <v>0</v>
      </c>
      <c r="BI89" s="97">
        <v>0</v>
      </c>
      <c r="BJ89" s="97">
        <v>0</v>
      </c>
      <c r="BK89" s="97">
        <v>0</v>
      </c>
      <c r="BM89" s="97">
        <v>34</v>
      </c>
      <c r="BN89" s="97">
        <v>34</v>
      </c>
      <c r="BO89" s="97">
        <v>34</v>
      </c>
      <c r="BP89" s="97">
        <v>34</v>
      </c>
      <c r="BQ89" s="97">
        <v>34</v>
      </c>
      <c r="BR89" s="97">
        <v>34</v>
      </c>
      <c r="BS89" s="97">
        <v>34</v>
      </c>
      <c r="BT89" s="97">
        <v>34</v>
      </c>
      <c r="BY89" s="108"/>
      <c r="CA89" s="162" t="b">
        <v>1</v>
      </c>
      <c r="CB89" s="162" t="b">
        <v>1</v>
      </c>
      <c r="CC89" s="162" t="b">
        <v>1</v>
      </c>
      <c r="CD89" s="162" t="b">
        <v>1</v>
      </c>
    </row>
    <row r="90" spans="1:82" x14ac:dyDescent="0.2">
      <c r="A90" s="101">
        <v>85</v>
      </c>
      <c r="B90" s="97" t="s">
        <v>2201</v>
      </c>
      <c r="C90" s="97" t="s">
        <v>2208</v>
      </c>
      <c r="D90" s="97">
        <v>7</v>
      </c>
      <c r="E90" s="97" t="s">
        <v>378</v>
      </c>
      <c r="G90" s="97" t="s">
        <v>2189</v>
      </c>
      <c r="H90" s="97" t="s">
        <v>0</v>
      </c>
      <c r="J90" s="97" t="s">
        <v>30</v>
      </c>
      <c r="N90" s="97"/>
      <c r="O90" s="97">
        <v>185.22</v>
      </c>
      <c r="P90" s="97">
        <v>0</v>
      </c>
      <c r="Q90" s="97">
        <v>0</v>
      </c>
      <c r="R90" s="97">
        <v>0</v>
      </c>
      <c r="S90" s="97">
        <v>185.22</v>
      </c>
      <c r="T90" s="97">
        <v>0</v>
      </c>
      <c r="U90" s="97">
        <v>0</v>
      </c>
      <c r="W90" s="97" t="e">
        <v>#N/A</v>
      </c>
      <c r="X90" s="97">
        <v>0</v>
      </c>
      <c r="Y90" s="97">
        <v>0</v>
      </c>
      <c r="Z90" s="97" t="s">
        <v>0</v>
      </c>
      <c r="AJ90" s="97">
        <v>0</v>
      </c>
      <c r="AK90" s="97">
        <v>0.85</v>
      </c>
      <c r="AX90" s="97">
        <v>0</v>
      </c>
      <c r="AY90" s="97">
        <v>0</v>
      </c>
      <c r="AZ90" s="97">
        <v>0</v>
      </c>
      <c r="BA90" s="97">
        <v>136</v>
      </c>
      <c r="BB90" s="97">
        <v>136</v>
      </c>
      <c r="BC90" s="97">
        <v>0</v>
      </c>
      <c r="BD90" s="97">
        <v>0</v>
      </c>
      <c r="BE90" s="97">
        <v>0</v>
      </c>
      <c r="BF90" s="97">
        <v>0</v>
      </c>
      <c r="BG90" s="97">
        <v>0</v>
      </c>
      <c r="BH90" s="97">
        <v>0</v>
      </c>
      <c r="BI90" s="97">
        <v>0</v>
      </c>
      <c r="BJ90" s="97">
        <v>0</v>
      </c>
      <c r="BK90" s="97">
        <v>0</v>
      </c>
      <c r="BM90" s="97">
        <v>34</v>
      </c>
      <c r="BN90" s="97">
        <v>34</v>
      </c>
      <c r="BO90" s="97">
        <v>34</v>
      </c>
      <c r="BP90" s="97">
        <v>34</v>
      </c>
      <c r="BQ90" s="97">
        <v>34</v>
      </c>
      <c r="BR90" s="97">
        <v>34</v>
      </c>
      <c r="BS90" s="97">
        <v>34</v>
      </c>
      <c r="BT90" s="97">
        <v>34</v>
      </c>
      <c r="BY90" s="108"/>
      <c r="CA90" s="162" t="b">
        <v>1</v>
      </c>
      <c r="CB90" s="162" t="b">
        <v>1</v>
      </c>
      <c r="CC90" s="162" t="b">
        <v>1</v>
      </c>
      <c r="CD90" s="162" t="b">
        <v>1</v>
      </c>
    </row>
    <row r="91" spans="1:82" x14ac:dyDescent="0.2">
      <c r="A91" s="101">
        <v>86</v>
      </c>
      <c r="B91" s="97" t="s">
        <v>2201</v>
      </c>
      <c r="C91" s="97" t="s">
        <v>2208</v>
      </c>
      <c r="D91" s="97">
        <v>7</v>
      </c>
      <c r="E91" s="97" t="s">
        <v>379</v>
      </c>
      <c r="G91" s="97" t="s">
        <v>2189</v>
      </c>
      <c r="H91" s="97" t="s">
        <v>0</v>
      </c>
      <c r="J91" s="97" t="s">
        <v>30</v>
      </c>
      <c r="N91" s="97"/>
      <c r="O91" s="97">
        <v>24.72</v>
      </c>
      <c r="P91" s="97">
        <v>0</v>
      </c>
      <c r="Q91" s="97">
        <v>0</v>
      </c>
      <c r="R91" s="97">
        <v>0</v>
      </c>
      <c r="S91" s="97">
        <v>24.72</v>
      </c>
      <c r="T91" s="97">
        <v>0</v>
      </c>
      <c r="U91" s="97">
        <v>0</v>
      </c>
      <c r="W91" s="97" t="e">
        <v>#N/A</v>
      </c>
      <c r="X91" s="97">
        <v>0</v>
      </c>
      <c r="Y91" s="97">
        <v>0</v>
      </c>
      <c r="Z91" s="97" t="s">
        <v>0</v>
      </c>
      <c r="AJ91" s="97">
        <v>0</v>
      </c>
      <c r="AK91" s="97">
        <v>0.85</v>
      </c>
      <c r="AX91" s="97">
        <v>0</v>
      </c>
      <c r="AY91" s="97">
        <v>0</v>
      </c>
      <c r="AZ91" s="97">
        <v>0</v>
      </c>
      <c r="BA91" s="97">
        <v>136</v>
      </c>
      <c r="BB91" s="97">
        <v>136</v>
      </c>
      <c r="BC91" s="97">
        <v>0</v>
      </c>
      <c r="BD91" s="97">
        <v>0</v>
      </c>
      <c r="BE91" s="97">
        <v>0</v>
      </c>
      <c r="BF91" s="97">
        <v>0</v>
      </c>
      <c r="BG91" s="97">
        <v>0</v>
      </c>
      <c r="BH91" s="97">
        <v>0</v>
      </c>
      <c r="BI91" s="97">
        <v>0</v>
      </c>
      <c r="BJ91" s="97">
        <v>0</v>
      </c>
      <c r="BK91" s="97">
        <v>0</v>
      </c>
      <c r="BM91" s="97">
        <v>34</v>
      </c>
      <c r="BN91" s="97">
        <v>34</v>
      </c>
      <c r="BO91" s="97">
        <v>34</v>
      </c>
      <c r="BP91" s="97">
        <v>34</v>
      </c>
      <c r="BQ91" s="97">
        <v>34</v>
      </c>
      <c r="BR91" s="97">
        <v>34</v>
      </c>
      <c r="BS91" s="97">
        <v>34</v>
      </c>
      <c r="BT91" s="97">
        <v>34</v>
      </c>
      <c r="BY91" s="108"/>
      <c r="CA91" s="162" t="b">
        <v>1</v>
      </c>
      <c r="CB91" s="162" t="b">
        <v>1</v>
      </c>
      <c r="CC91" s="162" t="b">
        <v>1</v>
      </c>
      <c r="CD91" s="162" t="b">
        <v>1</v>
      </c>
    </row>
    <row r="92" spans="1:82" x14ac:dyDescent="0.2">
      <c r="A92" s="101">
        <v>87</v>
      </c>
      <c r="B92" s="97" t="s">
        <v>2201</v>
      </c>
      <c r="C92" s="97" t="s">
        <v>2208</v>
      </c>
      <c r="D92" s="97">
        <v>7</v>
      </c>
      <c r="E92" s="97" t="s">
        <v>380</v>
      </c>
      <c r="G92" s="97" t="s">
        <v>2189</v>
      </c>
      <c r="H92" s="97" t="s">
        <v>0</v>
      </c>
      <c r="J92" s="97" t="s">
        <v>30</v>
      </c>
      <c r="N92" s="97"/>
      <c r="O92" s="97">
        <v>53.64</v>
      </c>
      <c r="P92" s="97">
        <v>0</v>
      </c>
      <c r="Q92" s="97">
        <v>0</v>
      </c>
      <c r="R92" s="97">
        <v>0</v>
      </c>
      <c r="S92" s="97">
        <v>53.64</v>
      </c>
      <c r="T92" s="97">
        <v>0</v>
      </c>
      <c r="U92" s="97">
        <v>0</v>
      </c>
      <c r="W92" s="97" t="e">
        <v>#N/A</v>
      </c>
      <c r="X92" s="97">
        <v>0</v>
      </c>
      <c r="Y92" s="97">
        <v>0</v>
      </c>
      <c r="Z92" s="97" t="s">
        <v>0</v>
      </c>
      <c r="AJ92" s="97">
        <v>0</v>
      </c>
      <c r="AK92" s="97">
        <v>0.85</v>
      </c>
      <c r="AX92" s="97">
        <v>0</v>
      </c>
      <c r="AY92" s="97">
        <v>0</v>
      </c>
      <c r="AZ92" s="97">
        <v>0</v>
      </c>
      <c r="BA92" s="97">
        <v>543</v>
      </c>
      <c r="BB92" s="97">
        <v>543</v>
      </c>
      <c r="BC92" s="97">
        <v>0</v>
      </c>
      <c r="BD92" s="97">
        <v>0</v>
      </c>
      <c r="BE92" s="97">
        <v>0</v>
      </c>
      <c r="BF92" s="97">
        <v>0</v>
      </c>
      <c r="BG92" s="97">
        <v>0</v>
      </c>
      <c r="BH92" s="97">
        <v>0</v>
      </c>
      <c r="BI92" s="97">
        <v>0</v>
      </c>
      <c r="BJ92" s="97">
        <v>0</v>
      </c>
      <c r="BK92" s="97">
        <v>0</v>
      </c>
      <c r="BM92" s="97">
        <v>135.75</v>
      </c>
      <c r="BN92" s="97">
        <v>135.75</v>
      </c>
      <c r="BO92" s="97">
        <v>135.75</v>
      </c>
      <c r="BP92" s="97">
        <v>135.75</v>
      </c>
      <c r="BQ92" s="97">
        <v>135.75</v>
      </c>
      <c r="BR92" s="97">
        <v>135.75</v>
      </c>
      <c r="BS92" s="97">
        <v>135.75</v>
      </c>
      <c r="BT92" s="97">
        <v>135.75</v>
      </c>
      <c r="BY92" s="108"/>
      <c r="CA92" s="162" t="b">
        <v>1</v>
      </c>
      <c r="CB92" s="162" t="b">
        <v>1</v>
      </c>
      <c r="CC92" s="162" t="b">
        <v>1</v>
      </c>
      <c r="CD92" s="162" t="b">
        <v>1</v>
      </c>
    </row>
    <row r="93" spans="1:82" x14ac:dyDescent="0.2">
      <c r="A93" s="101">
        <v>88</v>
      </c>
      <c r="B93" s="97" t="s">
        <v>2201</v>
      </c>
      <c r="C93" s="97" t="s">
        <v>2208</v>
      </c>
      <c r="D93" s="97">
        <v>7</v>
      </c>
      <c r="E93" s="97" t="s">
        <v>381</v>
      </c>
      <c r="G93" s="97" t="s">
        <v>2189</v>
      </c>
      <c r="H93" s="97" t="s">
        <v>0</v>
      </c>
      <c r="J93" s="97" t="s">
        <v>30</v>
      </c>
      <c r="N93" s="97"/>
      <c r="O93" s="97">
        <v>41.2</v>
      </c>
      <c r="P93" s="97">
        <v>0</v>
      </c>
      <c r="Q93" s="97">
        <v>0</v>
      </c>
      <c r="R93" s="97">
        <v>0</v>
      </c>
      <c r="S93" s="97">
        <v>41.2</v>
      </c>
      <c r="T93" s="97">
        <v>0</v>
      </c>
      <c r="U93" s="97">
        <v>0</v>
      </c>
      <c r="W93" s="97" t="e">
        <v>#N/A</v>
      </c>
      <c r="X93" s="97">
        <v>0</v>
      </c>
      <c r="Y93" s="97">
        <v>0</v>
      </c>
      <c r="Z93" s="97" t="s">
        <v>0</v>
      </c>
      <c r="AJ93" s="97">
        <v>0</v>
      </c>
      <c r="AK93" s="97">
        <v>0.85</v>
      </c>
      <c r="AX93" s="97">
        <v>0</v>
      </c>
      <c r="AY93" s="97">
        <v>0</v>
      </c>
      <c r="AZ93" s="97">
        <v>0</v>
      </c>
      <c r="BA93" s="97">
        <v>68</v>
      </c>
      <c r="BB93" s="97">
        <v>68</v>
      </c>
      <c r="BC93" s="97">
        <v>0</v>
      </c>
      <c r="BD93" s="97">
        <v>0</v>
      </c>
      <c r="BE93" s="97">
        <v>0</v>
      </c>
      <c r="BF93" s="97">
        <v>0</v>
      </c>
      <c r="BG93" s="97">
        <v>0</v>
      </c>
      <c r="BH93" s="97">
        <v>0</v>
      </c>
      <c r="BI93" s="97">
        <v>0</v>
      </c>
      <c r="BJ93" s="97">
        <v>0</v>
      </c>
      <c r="BK93" s="97">
        <v>0</v>
      </c>
      <c r="BM93" s="97">
        <v>17</v>
      </c>
      <c r="BN93" s="97">
        <v>17</v>
      </c>
      <c r="BO93" s="97">
        <v>17</v>
      </c>
      <c r="BP93" s="97">
        <v>17</v>
      </c>
      <c r="BQ93" s="97">
        <v>17</v>
      </c>
      <c r="BR93" s="97">
        <v>17</v>
      </c>
      <c r="BS93" s="97">
        <v>17</v>
      </c>
      <c r="BT93" s="97">
        <v>17</v>
      </c>
      <c r="BY93" s="108"/>
      <c r="CA93" s="162" t="b">
        <v>1</v>
      </c>
      <c r="CB93" s="162" t="b">
        <v>1</v>
      </c>
      <c r="CC93" s="162" t="b">
        <v>1</v>
      </c>
      <c r="CD93" s="162" t="b">
        <v>1</v>
      </c>
    </row>
    <row r="94" spans="1:82" x14ac:dyDescent="0.2">
      <c r="A94" s="101">
        <v>89</v>
      </c>
      <c r="B94" s="97" t="s">
        <v>2201</v>
      </c>
      <c r="C94" s="97" t="s">
        <v>2208</v>
      </c>
      <c r="D94" s="97">
        <v>7</v>
      </c>
      <c r="E94" s="97" t="s">
        <v>382</v>
      </c>
      <c r="G94" s="97" t="s">
        <v>2189</v>
      </c>
      <c r="H94" s="97" t="s">
        <v>0</v>
      </c>
      <c r="J94" s="97" t="s">
        <v>30</v>
      </c>
      <c r="N94" s="97"/>
      <c r="O94" s="97">
        <v>1.75</v>
      </c>
      <c r="P94" s="97">
        <v>0</v>
      </c>
      <c r="Q94" s="97">
        <v>0</v>
      </c>
      <c r="R94" s="97">
        <v>0</v>
      </c>
      <c r="S94" s="97">
        <v>1.75</v>
      </c>
      <c r="T94" s="97">
        <v>0</v>
      </c>
      <c r="U94" s="97">
        <v>0</v>
      </c>
      <c r="W94" s="97" t="e">
        <v>#N/A</v>
      </c>
      <c r="X94" s="97">
        <v>0</v>
      </c>
      <c r="Y94" s="97">
        <v>0</v>
      </c>
      <c r="Z94" s="97" t="s">
        <v>0</v>
      </c>
      <c r="AJ94" s="97">
        <v>0</v>
      </c>
      <c r="AK94" s="97">
        <v>0.85</v>
      </c>
      <c r="AX94" s="97">
        <v>0</v>
      </c>
      <c r="AY94" s="97">
        <v>0</v>
      </c>
      <c r="AZ94" s="97">
        <v>0</v>
      </c>
      <c r="BA94" s="97">
        <v>1221</v>
      </c>
      <c r="BB94" s="97">
        <v>1221</v>
      </c>
      <c r="BC94" s="97">
        <v>0</v>
      </c>
      <c r="BD94" s="97">
        <v>0</v>
      </c>
      <c r="BE94" s="97">
        <v>0</v>
      </c>
      <c r="BF94" s="97">
        <v>0</v>
      </c>
      <c r="BG94" s="97">
        <v>0</v>
      </c>
      <c r="BH94" s="97">
        <v>0</v>
      </c>
      <c r="BI94" s="97">
        <v>0</v>
      </c>
      <c r="BJ94" s="97">
        <v>0</v>
      </c>
      <c r="BK94" s="97">
        <v>0</v>
      </c>
      <c r="BM94" s="97">
        <v>305.25</v>
      </c>
      <c r="BN94" s="97">
        <v>305.25</v>
      </c>
      <c r="BO94" s="97">
        <v>305.25</v>
      </c>
      <c r="BP94" s="97">
        <v>305.25</v>
      </c>
      <c r="BQ94" s="97">
        <v>305.25</v>
      </c>
      <c r="BR94" s="97">
        <v>305.25</v>
      </c>
      <c r="BS94" s="97">
        <v>305.25</v>
      </c>
      <c r="BT94" s="97">
        <v>305.25</v>
      </c>
      <c r="BY94" s="108"/>
      <c r="CA94" s="162" t="b">
        <v>1</v>
      </c>
      <c r="CB94" s="162" t="b">
        <v>1</v>
      </c>
      <c r="CC94" s="162" t="b">
        <v>1</v>
      </c>
      <c r="CD94" s="162" t="b">
        <v>1</v>
      </c>
    </row>
    <row r="95" spans="1:82" x14ac:dyDescent="0.2">
      <c r="A95" s="101">
        <v>90</v>
      </c>
      <c r="B95" s="97" t="s">
        <v>2201</v>
      </c>
      <c r="C95" s="97" t="s">
        <v>2208</v>
      </c>
      <c r="D95" s="97">
        <v>7</v>
      </c>
      <c r="E95" s="97" t="s">
        <v>383</v>
      </c>
      <c r="G95" s="97" t="s">
        <v>2189</v>
      </c>
      <c r="H95" s="97" t="s">
        <v>0</v>
      </c>
      <c r="J95" s="97" t="s">
        <v>30</v>
      </c>
      <c r="N95" s="97"/>
      <c r="O95" s="97">
        <v>24.97</v>
      </c>
      <c r="P95" s="97">
        <v>0</v>
      </c>
      <c r="Q95" s="97">
        <v>0</v>
      </c>
      <c r="R95" s="97">
        <v>0</v>
      </c>
      <c r="S95" s="97">
        <v>24.97</v>
      </c>
      <c r="T95" s="97">
        <v>0</v>
      </c>
      <c r="U95" s="97">
        <v>0</v>
      </c>
      <c r="W95" s="97" t="e">
        <v>#N/A</v>
      </c>
      <c r="X95" s="97">
        <v>0</v>
      </c>
      <c r="Y95" s="97">
        <v>0</v>
      </c>
      <c r="Z95" s="97" t="s">
        <v>0</v>
      </c>
      <c r="AJ95" s="97">
        <v>0</v>
      </c>
      <c r="AK95" s="97">
        <v>0.85</v>
      </c>
      <c r="AX95" s="97">
        <v>0</v>
      </c>
      <c r="AY95" s="97">
        <v>0</v>
      </c>
      <c r="AZ95" s="97">
        <v>0</v>
      </c>
      <c r="BA95" s="97">
        <v>339</v>
      </c>
      <c r="BB95" s="97">
        <v>339</v>
      </c>
      <c r="BC95" s="97">
        <v>0</v>
      </c>
      <c r="BD95" s="97">
        <v>0</v>
      </c>
      <c r="BE95" s="97">
        <v>0</v>
      </c>
      <c r="BF95" s="97">
        <v>0</v>
      </c>
      <c r="BG95" s="97">
        <v>0</v>
      </c>
      <c r="BH95" s="97">
        <v>0</v>
      </c>
      <c r="BI95" s="97">
        <v>0</v>
      </c>
      <c r="BJ95" s="97">
        <v>0</v>
      </c>
      <c r="BK95" s="97">
        <v>0</v>
      </c>
      <c r="BM95" s="97">
        <v>84.75</v>
      </c>
      <c r="BN95" s="97">
        <v>84.75</v>
      </c>
      <c r="BO95" s="97">
        <v>84.75</v>
      </c>
      <c r="BP95" s="97">
        <v>84.75</v>
      </c>
      <c r="BQ95" s="97">
        <v>84.75</v>
      </c>
      <c r="BR95" s="97">
        <v>84.75</v>
      </c>
      <c r="BS95" s="97">
        <v>84.75</v>
      </c>
      <c r="BT95" s="97">
        <v>84.75</v>
      </c>
      <c r="BY95" s="108"/>
      <c r="CA95" s="162" t="b">
        <v>1</v>
      </c>
      <c r="CB95" s="162" t="b">
        <v>1</v>
      </c>
      <c r="CC95" s="162" t="b">
        <v>1</v>
      </c>
      <c r="CD95" s="162" t="b">
        <v>1</v>
      </c>
    </row>
    <row r="96" spans="1:82" x14ac:dyDescent="0.2">
      <c r="A96" s="101">
        <v>91</v>
      </c>
      <c r="B96" s="97" t="s">
        <v>2201</v>
      </c>
      <c r="C96" s="97" t="s">
        <v>2208</v>
      </c>
      <c r="D96" s="97">
        <v>7</v>
      </c>
      <c r="E96" s="97" t="s">
        <v>384</v>
      </c>
      <c r="G96" s="97" t="s">
        <v>2189</v>
      </c>
      <c r="H96" s="97" t="s">
        <v>0</v>
      </c>
      <c r="J96" s="97" t="s">
        <v>30</v>
      </c>
      <c r="N96" s="97"/>
      <c r="O96" s="97">
        <v>26.34</v>
      </c>
      <c r="P96" s="97">
        <v>0</v>
      </c>
      <c r="Q96" s="97">
        <v>0</v>
      </c>
      <c r="R96" s="97">
        <v>0</v>
      </c>
      <c r="S96" s="97">
        <v>26.34</v>
      </c>
      <c r="T96" s="97">
        <v>0</v>
      </c>
      <c r="U96" s="97">
        <v>0</v>
      </c>
      <c r="W96" s="97" t="e">
        <v>#N/A</v>
      </c>
      <c r="X96" s="97">
        <v>0</v>
      </c>
      <c r="Y96" s="97">
        <v>0</v>
      </c>
      <c r="Z96" s="97" t="s">
        <v>0</v>
      </c>
      <c r="AJ96" s="97">
        <v>0</v>
      </c>
      <c r="AK96" s="97">
        <v>0.85</v>
      </c>
      <c r="AX96" s="97">
        <v>0</v>
      </c>
      <c r="AY96" s="97">
        <v>0</v>
      </c>
      <c r="AZ96" s="97">
        <v>0</v>
      </c>
      <c r="BA96" s="97">
        <v>136</v>
      </c>
      <c r="BB96" s="97">
        <v>136</v>
      </c>
      <c r="BC96" s="97">
        <v>0</v>
      </c>
      <c r="BD96" s="97">
        <v>0</v>
      </c>
      <c r="BE96" s="97">
        <v>0</v>
      </c>
      <c r="BF96" s="97">
        <v>0</v>
      </c>
      <c r="BG96" s="97">
        <v>0</v>
      </c>
      <c r="BH96" s="97">
        <v>0</v>
      </c>
      <c r="BI96" s="97">
        <v>0</v>
      </c>
      <c r="BJ96" s="97">
        <v>0</v>
      </c>
      <c r="BK96" s="97">
        <v>0</v>
      </c>
      <c r="BM96" s="97">
        <v>34</v>
      </c>
      <c r="BN96" s="97">
        <v>34</v>
      </c>
      <c r="BO96" s="97">
        <v>34</v>
      </c>
      <c r="BP96" s="97">
        <v>34</v>
      </c>
      <c r="BQ96" s="97">
        <v>34</v>
      </c>
      <c r="BR96" s="97">
        <v>34</v>
      </c>
      <c r="BS96" s="97">
        <v>34</v>
      </c>
      <c r="BT96" s="97">
        <v>34</v>
      </c>
      <c r="BY96" s="108"/>
      <c r="CA96" s="162" t="b">
        <v>1</v>
      </c>
      <c r="CB96" s="162" t="b">
        <v>1</v>
      </c>
      <c r="CC96" s="162" t="b">
        <v>1</v>
      </c>
      <c r="CD96" s="162" t="b">
        <v>1</v>
      </c>
    </row>
    <row r="97" spans="1:82" x14ac:dyDescent="0.2">
      <c r="A97" s="101">
        <v>92</v>
      </c>
      <c r="B97" s="97" t="s">
        <v>2201</v>
      </c>
      <c r="C97" s="97" t="s">
        <v>2208</v>
      </c>
      <c r="D97" s="97">
        <v>7</v>
      </c>
      <c r="E97" s="97" t="s">
        <v>385</v>
      </c>
      <c r="G97" s="97" t="s">
        <v>2189</v>
      </c>
      <c r="H97" s="97" t="s">
        <v>0</v>
      </c>
      <c r="J97" s="97" t="s">
        <v>30</v>
      </c>
      <c r="N97" s="97"/>
      <c r="O97" s="97">
        <v>14.21</v>
      </c>
      <c r="P97" s="97">
        <v>0</v>
      </c>
      <c r="Q97" s="97">
        <v>0</v>
      </c>
      <c r="R97" s="97">
        <v>0</v>
      </c>
      <c r="S97" s="97">
        <v>14.21</v>
      </c>
      <c r="T97" s="97">
        <v>0</v>
      </c>
      <c r="U97" s="97">
        <v>0</v>
      </c>
      <c r="W97" s="97" t="e">
        <v>#N/A</v>
      </c>
      <c r="X97" s="97">
        <v>0</v>
      </c>
      <c r="Y97" s="97">
        <v>0</v>
      </c>
      <c r="Z97" s="97" t="s">
        <v>0</v>
      </c>
      <c r="AJ97" s="97">
        <v>0</v>
      </c>
      <c r="AK97" s="97">
        <v>0.85</v>
      </c>
      <c r="AX97" s="97">
        <v>0</v>
      </c>
      <c r="AY97" s="97">
        <v>0</v>
      </c>
      <c r="AZ97" s="97">
        <v>0</v>
      </c>
      <c r="BA97" s="97">
        <v>136</v>
      </c>
      <c r="BB97" s="97">
        <v>136</v>
      </c>
      <c r="BC97" s="97">
        <v>0</v>
      </c>
      <c r="BD97" s="97">
        <v>0</v>
      </c>
      <c r="BE97" s="97">
        <v>0</v>
      </c>
      <c r="BF97" s="97">
        <v>0</v>
      </c>
      <c r="BG97" s="97">
        <v>0</v>
      </c>
      <c r="BH97" s="97">
        <v>0</v>
      </c>
      <c r="BI97" s="97">
        <v>0</v>
      </c>
      <c r="BJ97" s="97">
        <v>0</v>
      </c>
      <c r="BK97" s="97">
        <v>0</v>
      </c>
      <c r="BM97" s="97">
        <v>34</v>
      </c>
      <c r="BN97" s="97">
        <v>34</v>
      </c>
      <c r="BO97" s="97">
        <v>34</v>
      </c>
      <c r="BP97" s="97">
        <v>34</v>
      </c>
      <c r="BQ97" s="97">
        <v>34</v>
      </c>
      <c r="BR97" s="97">
        <v>34</v>
      </c>
      <c r="BS97" s="97">
        <v>34</v>
      </c>
      <c r="BT97" s="97">
        <v>34</v>
      </c>
      <c r="BY97" s="108"/>
      <c r="CA97" s="162" t="b">
        <v>1</v>
      </c>
      <c r="CB97" s="162" t="b">
        <v>1</v>
      </c>
      <c r="CC97" s="162" t="b">
        <v>1</v>
      </c>
      <c r="CD97" s="162" t="b">
        <v>1</v>
      </c>
    </row>
    <row r="98" spans="1:82" x14ac:dyDescent="0.2">
      <c r="A98" s="101">
        <v>93</v>
      </c>
      <c r="B98" s="97" t="s">
        <v>2201</v>
      </c>
      <c r="C98" s="97" t="s">
        <v>2208</v>
      </c>
      <c r="D98" s="97">
        <v>7</v>
      </c>
      <c r="E98" s="97" t="s">
        <v>386</v>
      </c>
      <c r="G98" s="97" t="s">
        <v>2189</v>
      </c>
      <c r="H98" s="97" t="s">
        <v>0</v>
      </c>
      <c r="J98" s="97" t="s">
        <v>30</v>
      </c>
      <c r="N98" s="97"/>
      <c r="O98" s="97">
        <v>26.34</v>
      </c>
      <c r="P98" s="97">
        <v>0</v>
      </c>
      <c r="Q98" s="97">
        <v>0</v>
      </c>
      <c r="R98" s="97">
        <v>0</v>
      </c>
      <c r="S98" s="97">
        <v>26.34</v>
      </c>
      <c r="T98" s="97">
        <v>0</v>
      </c>
      <c r="U98" s="97">
        <v>0</v>
      </c>
      <c r="W98" s="97" t="e">
        <v>#N/A</v>
      </c>
      <c r="X98" s="97">
        <v>0</v>
      </c>
      <c r="Y98" s="97">
        <v>0</v>
      </c>
      <c r="Z98" s="97" t="s">
        <v>0</v>
      </c>
      <c r="AJ98" s="97">
        <v>0</v>
      </c>
      <c r="AK98" s="97">
        <v>0.85</v>
      </c>
      <c r="AX98" s="97">
        <v>0</v>
      </c>
      <c r="AY98" s="97">
        <v>0</v>
      </c>
      <c r="AZ98" s="97">
        <v>0</v>
      </c>
      <c r="BA98" s="97">
        <v>136</v>
      </c>
      <c r="BB98" s="97">
        <v>136</v>
      </c>
      <c r="BC98" s="97">
        <v>0</v>
      </c>
      <c r="BD98" s="97">
        <v>0</v>
      </c>
      <c r="BE98" s="97">
        <v>0</v>
      </c>
      <c r="BF98" s="97">
        <v>0</v>
      </c>
      <c r="BG98" s="97">
        <v>0</v>
      </c>
      <c r="BH98" s="97">
        <v>0</v>
      </c>
      <c r="BI98" s="97">
        <v>0</v>
      </c>
      <c r="BJ98" s="97">
        <v>0</v>
      </c>
      <c r="BK98" s="97">
        <v>0</v>
      </c>
      <c r="BM98" s="97">
        <v>34</v>
      </c>
      <c r="BN98" s="97">
        <v>34</v>
      </c>
      <c r="BO98" s="97">
        <v>34</v>
      </c>
      <c r="BP98" s="97">
        <v>34</v>
      </c>
      <c r="BQ98" s="97">
        <v>34</v>
      </c>
      <c r="BR98" s="97">
        <v>34</v>
      </c>
      <c r="BS98" s="97">
        <v>34</v>
      </c>
      <c r="BT98" s="97">
        <v>34</v>
      </c>
      <c r="BY98" s="108"/>
      <c r="CA98" s="162" t="b">
        <v>1</v>
      </c>
      <c r="CB98" s="162" t="b">
        <v>1</v>
      </c>
      <c r="CC98" s="162" t="b">
        <v>1</v>
      </c>
      <c r="CD98" s="162" t="b">
        <v>1</v>
      </c>
    </row>
    <row r="99" spans="1:82" x14ac:dyDescent="0.2">
      <c r="A99" s="101">
        <v>94</v>
      </c>
      <c r="B99" s="97" t="s">
        <v>2201</v>
      </c>
      <c r="C99" s="97" t="s">
        <v>2208</v>
      </c>
      <c r="D99" s="97">
        <v>7</v>
      </c>
      <c r="E99" s="97" t="s">
        <v>387</v>
      </c>
      <c r="G99" s="97" t="s">
        <v>2189</v>
      </c>
      <c r="H99" s="97" t="s">
        <v>0</v>
      </c>
      <c r="J99" s="97" t="s">
        <v>30</v>
      </c>
      <c r="N99" s="97"/>
      <c r="O99" s="97">
        <v>25.07</v>
      </c>
      <c r="P99" s="97">
        <v>0</v>
      </c>
      <c r="Q99" s="97">
        <v>0</v>
      </c>
      <c r="R99" s="97">
        <v>0</v>
      </c>
      <c r="S99" s="97">
        <v>25.07</v>
      </c>
      <c r="T99" s="97">
        <v>0</v>
      </c>
      <c r="U99" s="97">
        <v>0</v>
      </c>
      <c r="W99" s="97" t="e">
        <v>#N/A</v>
      </c>
      <c r="X99" s="97">
        <v>0</v>
      </c>
      <c r="Y99" s="97">
        <v>0</v>
      </c>
      <c r="Z99" s="97" t="s">
        <v>0</v>
      </c>
      <c r="AJ99" s="97">
        <v>0</v>
      </c>
      <c r="AK99" s="97">
        <v>0.85</v>
      </c>
      <c r="AX99" s="97">
        <v>0</v>
      </c>
      <c r="AY99" s="97">
        <v>0</v>
      </c>
      <c r="AZ99" s="97">
        <v>0</v>
      </c>
      <c r="BA99" s="97">
        <v>136</v>
      </c>
      <c r="BB99" s="97">
        <v>136</v>
      </c>
      <c r="BC99" s="97">
        <v>0</v>
      </c>
      <c r="BD99" s="97">
        <v>0</v>
      </c>
      <c r="BE99" s="97">
        <v>0</v>
      </c>
      <c r="BF99" s="97">
        <v>0</v>
      </c>
      <c r="BG99" s="97">
        <v>0</v>
      </c>
      <c r="BH99" s="97">
        <v>0</v>
      </c>
      <c r="BI99" s="97">
        <v>0</v>
      </c>
      <c r="BJ99" s="97">
        <v>0</v>
      </c>
      <c r="BK99" s="97">
        <v>0</v>
      </c>
      <c r="BM99" s="97">
        <v>34</v>
      </c>
      <c r="BN99" s="97">
        <v>34</v>
      </c>
      <c r="BO99" s="97">
        <v>34</v>
      </c>
      <c r="BP99" s="97">
        <v>34</v>
      </c>
      <c r="BQ99" s="97">
        <v>34</v>
      </c>
      <c r="BR99" s="97">
        <v>34</v>
      </c>
      <c r="BS99" s="97">
        <v>34</v>
      </c>
      <c r="BT99" s="97">
        <v>34</v>
      </c>
      <c r="BY99" s="108"/>
      <c r="CA99" s="162" t="b">
        <v>1</v>
      </c>
      <c r="CB99" s="162" t="b">
        <v>1</v>
      </c>
      <c r="CC99" s="162" t="b">
        <v>1</v>
      </c>
      <c r="CD99" s="162" t="b">
        <v>1</v>
      </c>
    </row>
    <row r="100" spans="1:82" x14ac:dyDescent="0.2">
      <c r="A100" s="101">
        <v>95</v>
      </c>
      <c r="B100" s="97" t="s">
        <v>2201</v>
      </c>
      <c r="C100" s="97" t="s">
        <v>2208</v>
      </c>
      <c r="D100" s="97">
        <v>7</v>
      </c>
      <c r="E100" s="97" t="s">
        <v>388</v>
      </c>
      <c r="G100" s="97" t="s">
        <v>2189</v>
      </c>
      <c r="H100" s="97" t="s">
        <v>0</v>
      </c>
      <c r="J100" s="97" t="s">
        <v>30</v>
      </c>
      <c r="N100" s="97"/>
      <c r="O100" s="97">
        <v>9.27</v>
      </c>
      <c r="P100" s="97">
        <v>0</v>
      </c>
      <c r="Q100" s="97">
        <v>0</v>
      </c>
      <c r="R100" s="97">
        <v>0</v>
      </c>
      <c r="S100" s="97">
        <v>9.27</v>
      </c>
      <c r="T100" s="97">
        <v>0</v>
      </c>
      <c r="U100" s="97">
        <v>0</v>
      </c>
      <c r="W100" s="97" t="e">
        <v>#N/A</v>
      </c>
      <c r="X100" s="97">
        <v>0</v>
      </c>
      <c r="Y100" s="97">
        <v>0</v>
      </c>
      <c r="Z100" s="97" t="s">
        <v>0</v>
      </c>
      <c r="AJ100" s="97">
        <v>0</v>
      </c>
      <c r="AK100" s="97">
        <v>0.85</v>
      </c>
      <c r="AX100" s="97">
        <v>0</v>
      </c>
      <c r="AY100" s="97">
        <v>0</v>
      </c>
      <c r="AZ100" s="97">
        <v>0</v>
      </c>
      <c r="BA100" s="97">
        <v>271</v>
      </c>
      <c r="BB100" s="97">
        <v>271</v>
      </c>
      <c r="BC100" s="97">
        <v>0</v>
      </c>
      <c r="BD100" s="97">
        <v>0</v>
      </c>
      <c r="BE100" s="97">
        <v>0</v>
      </c>
      <c r="BF100" s="97">
        <v>0</v>
      </c>
      <c r="BG100" s="97">
        <v>0</v>
      </c>
      <c r="BH100" s="97">
        <v>0</v>
      </c>
      <c r="BI100" s="97">
        <v>0</v>
      </c>
      <c r="BJ100" s="97">
        <v>0</v>
      </c>
      <c r="BK100" s="97">
        <v>0</v>
      </c>
      <c r="BM100" s="97">
        <v>67.75</v>
      </c>
      <c r="BN100" s="97">
        <v>67.75</v>
      </c>
      <c r="BO100" s="97">
        <v>67.75</v>
      </c>
      <c r="BP100" s="97">
        <v>67.75</v>
      </c>
      <c r="BQ100" s="97">
        <v>67.75</v>
      </c>
      <c r="BR100" s="97">
        <v>67.75</v>
      </c>
      <c r="BS100" s="97">
        <v>67.75</v>
      </c>
      <c r="BT100" s="97">
        <v>67.75</v>
      </c>
      <c r="BY100" s="108"/>
      <c r="CA100" s="162" t="b">
        <v>1</v>
      </c>
      <c r="CB100" s="162" t="b">
        <v>1</v>
      </c>
      <c r="CC100" s="162" t="b">
        <v>1</v>
      </c>
      <c r="CD100" s="162" t="b">
        <v>1</v>
      </c>
    </row>
    <row r="101" spans="1:82" x14ac:dyDescent="0.2">
      <c r="A101" s="101">
        <v>96</v>
      </c>
      <c r="B101" s="97" t="s">
        <v>2201</v>
      </c>
      <c r="C101" s="97" t="s">
        <v>2208</v>
      </c>
      <c r="D101" s="97">
        <v>7</v>
      </c>
      <c r="E101" s="97" t="s">
        <v>389</v>
      </c>
      <c r="G101" s="97" t="s">
        <v>2189</v>
      </c>
      <c r="H101" s="97" t="s">
        <v>0</v>
      </c>
      <c r="J101" s="97" t="s">
        <v>30</v>
      </c>
      <c r="N101" s="97"/>
      <c r="O101" s="97">
        <v>14.16</v>
      </c>
      <c r="P101" s="97">
        <v>0</v>
      </c>
      <c r="Q101" s="97">
        <v>0</v>
      </c>
      <c r="R101" s="97">
        <v>0</v>
      </c>
      <c r="S101" s="97">
        <v>14.16</v>
      </c>
      <c r="T101" s="97">
        <v>0</v>
      </c>
      <c r="U101" s="97">
        <v>0</v>
      </c>
      <c r="W101" s="97" t="e">
        <v>#N/A</v>
      </c>
      <c r="X101" s="97">
        <v>0</v>
      </c>
      <c r="Y101" s="97">
        <v>0</v>
      </c>
      <c r="Z101" s="97" t="s">
        <v>0</v>
      </c>
      <c r="AJ101" s="97">
        <v>0</v>
      </c>
      <c r="AK101" s="97">
        <v>0.85</v>
      </c>
      <c r="AX101" s="97">
        <v>0</v>
      </c>
      <c r="AY101" s="97">
        <v>0</v>
      </c>
      <c r="AZ101" s="97">
        <v>0</v>
      </c>
      <c r="BA101" s="97">
        <v>271</v>
      </c>
      <c r="BB101" s="97">
        <v>271</v>
      </c>
      <c r="BC101" s="97">
        <v>0</v>
      </c>
      <c r="BD101" s="97">
        <v>0</v>
      </c>
      <c r="BE101" s="97">
        <v>0</v>
      </c>
      <c r="BF101" s="97">
        <v>0</v>
      </c>
      <c r="BG101" s="97">
        <v>0</v>
      </c>
      <c r="BH101" s="97">
        <v>0</v>
      </c>
      <c r="BI101" s="97">
        <v>0</v>
      </c>
      <c r="BJ101" s="97">
        <v>0</v>
      </c>
      <c r="BK101" s="97">
        <v>0</v>
      </c>
      <c r="BM101" s="97">
        <v>67.75</v>
      </c>
      <c r="BN101" s="97">
        <v>67.75</v>
      </c>
      <c r="BO101" s="97">
        <v>67.75</v>
      </c>
      <c r="BP101" s="97">
        <v>67.75</v>
      </c>
      <c r="BQ101" s="97">
        <v>67.75</v>
      </c>
      <c r="BR101" s="97">
        <v>67.75</v>
      </c>
      <c r="BS101" s="97">
        <v>67.75</v>
      </c>
      <c r="BT101" s="97">
        <v>67.75</v>
      </c>
      <c r="BY101" s="108"/>
      <c r="CA101" s="162" t="b">
        <v>1</v>
      </c>
      <c r="CB101" s="162" t="b">
        <v>1</v>
      </c>
      <c r="CC101" s="162" t="b">
        <v>1</v>
      </c>
      <c r="CD101" s="162" t="b">
        <v>1</v>
      </c>
    </row>
    <row r="102" spans="1:82" x14ac:dyDescent="0.2">
      <c r="A102" s="101">
        <v>97</v>
      </c>
      <c r="B102" s="97" t="s">
        <v>2201</v>
      </c>
      <c r="C102" s="97" t="s">
        <v>2208</v>
      </c>
      <c r="D102" s="97">
        <v>7</v>
      </c>
      <c r="E102" s="97" t="s">
        <v>390</v>
      </c>
      <c r="G102" s="97" t="s">
        <v>2189</v>
      </c>
      <c r="H102" s="97" t="s">
        <v>0</v>
      </c>
      <c r="J102" s="97" t="s">
        <v>30</v>
      </c>
      <c r="N102" s="97"/>
      <c r="O102" s="97">
        <v>1.35</v>
      </c>
      <c r="P102" s="97">
        <v>0</v>
      </c>
      <c r="Q102" s="97">
        <v>0</v>
      </c>
      <c r="R102" s="97">
        <v>0</v>
      </c>
      <c r="S102" s="97">
        <v>1.35</v>
      </c>
      <c r="T102" s="97">
        <v>0</v>
      </c>
      <c r="U102" s="97">
        <v>0</v>
      </c>
      <c r="W102" s="97" t="e">
        <v>#N/A</v>
      </c>
      <c r="X102" s="97">
        <v>0</v>
      </c>
      <c r="Y102" s="97">
        <v>0</v>
      </c>
      <c r="Z102" s="97" t="s">
        <v>0</v>
      </c>
      <c r="AJ102" s="97">
        <v>0</v>
      </c>
      <c r="AK102" s="97">
        <v>0.85</v>
      </c>
      <c r="AX102" s="97">
        <v>0</v>
      </c>
      <c r="AY102" s="97">
        <v>0</v>
      </c>
      <c r="AZ102" s="97">
        <v>0</v>
      </c>
      <c r="BA102" s="97">
        <v>34</v>
      </c>
      <c r="BB102" s="97">
        <v>34</v>
      </c>
      <c r="BC102" s="97">
        <v>0</v>
      </c>
      <c r="BD102" s="97">
        <v>0</v>
      </c>
      <c r="BE102" s="97">
        <v>0</v>
      </c>
      <c r="BF102" s="97">
        <v>0</v>
      </c>
      <c r="BG102" s="97">
        <v>0</v>
      </c>
      <c r="BH102" s="97">
        <v>0</v>
      </c>
      <c r="BI102" s="97">
        <v>0</v>
      </c>
      <c r="BJ102" s="97">
        <v>0</v>
      </c>
      <c r="BK102" s="97">
        <v>0</v>
      </c>
      <c r="BM102" s="97">
        <v>8.5</v>
      </c>
      <c r="BN102" s="97">
        <v>8.5</v>
      </c>
      <c r="BO102" s="97">
        <v>8.5</v>
      </c>
      <c r="BP102" s="97">
        <v>8.5</v>
      </c>
      <c r="BQ102" s="97">
        <v>8.5</v>
      </c>
      <c r="BR102" s="97">
        <v>8.5</v>
      </c>
      <c r="BS102" s="97">
        <v>8.5</v>
      </c>
      <c r="BT102" s="97">
        <v>8.5</v>
      </c>
      <c r="BY102" s="108"/>
      <c r="CA102" s="162" t="b">
        <v>1</v>
      </c>
      <c r="CB102" s="162" t="b">
        <v>1</v>
      </c>
      <c r="CC102" s="162" t="b">
        <v>1</v>
      </c>
      <c r="CD102" s="162" t="b">
        <v>1</v>
      </c>
    </row>
    <row r="103" spans="1:82" x14ac:dyDescent="0.2">
      <c r="A103" s="101">
        <v>98</v>
      </c>
      <c r="B103" s="97" t="s">
        <v>2201</v>
      </c>
      <c r="C103" s="97" t="s">
        <v>2208</v>
      </c>
      <c r="D103" s="97">
        <v>7</v>
      </c>
      <c r="E103" s="97" t="s">
        <v>391</v>
      </c>
      <c r="G103" s="97" t="s">
        <v>2189</v>
      </c>
      <c r="H103" s="97" t="s">
        <v>0</v>
      </c>
      <c r="J103" s="97" t="s">
        <v>30</v>
      </c>
      <c r="N103" s="97"/>
      <c r="O103" s="97">
        <v>5.3</v>
      </c>
      <c r="P103" s="97">
        <v>0</v>
      </c>
      <c r="Q103" s="97">
        <v>0</v>
      </c>
      <c r="R103" s="97">
        <v>0</v>
      </c>
      <c r="S103" s="97">
        <v>5.3</v>
      </c>
      <c r="T103" s="97">
        <v>0</v>
      </c>
      <c r="U103" s="97">
        <v>0</v>
      </c>
      <c r="W103" s="97" t="e">
        <v>#N/A</v>
      </c>
      <c r="X103" s="97">
        <v>0</v>
      </c>
      <c r="Y103" s="97">
        <v>0</v>
      </c>
      <c r="Z103" s="97" t="s">
        <v>0</v>
      </c>
      <c r="AJ103" s="97">
        <v>0</v>
      </c>
      <c r="AK103" s="97">
        <v>0.85</v>
      </c>
      <c r="AX103" s="97">
        <v>0</v>
      </c>
      <c r="AY103" s="97">
        <v>0</v>
      </c>
      <c r="AZ103" s="97">
        <v>0</v>
      </c>
      <c r="BA103" s="97">
        <v>34</v>
      </c>
      <c r="BB103" s="97">
        <v>34</v>
      </c>
      <c r="BC103" s="97">
        <v>0</v>
      </c>
      <c r="BD103" s="97">
        <v>0</v>
      </c>
      <c r="BE103" s="97">
        <v>0</v>
      </c>
      <c r="BF103" s="97">
        <v>0</v>
      </c>
      <c r="BG103" s="97">
        <v>0</v>
      </c>
      <c r="BH103" s="97">
        <v>0</v>
      </c>
      <c r="BI103" s="97">
        <v>0</v>
      </c>
      <c r="BJ103" s="97">
        <v>0</v>
      </c>
      <c r="BK103" s="97">
        <v>0</v>
      </c>
      <c r="BM103" s="97">
        <v>8.5</v>
      </c>
      <c r="BN103" s="97">
        <v>8.5</v>
      </c>
      <c r="BO103" s="97">
        <v>8.5</v>
      </c>
      <c r="BP103" s="97">
        <v>8.5</v>
      </c>
      <c r="BQ103" s="97">
        <v>8.5</v>
      </c>
      <c r="BR103" s="97">
        <v>8.5</v>
      </c>
      <c r="BS103" s="97">
        <v>8.5</v>
      </c>
      <c r="BT103" s="97">
        <v>8.5</v>
      </c>
      <c r="BY103" s="108"/>
      <c r="CA103" s="162" t="b">
        <v>1</v>
      </c>
      <c r="CB103" s="162" t="b">
        <v>1</v>
      </c>
      <c r="CC103" s="162" t="b">
        <v>1</v>
      </c>
      <c r="CD103" s="162" t="b">
        <v>1</v>
      </c>
    </row>
    <row r="104" spans="1:82" x14ac:dyDescent="0.2">
      <c r="A104" s="101">
        <v>99</v>
      </c>
      <c r="B104" s="97" t="s">
        <v>2201</v>
      </c>
      <c r="C104" s="97" t="s">
        <v>2208</v>
      </c>
      <c r="D104" s="97">
        <v>7</v>
      </c>
      <c r="E104" s="97" t="s">
        <v>392</v>
      </c>
      <c r="G104" s="97" t="s">
        <v>2189</v>
      </c>
      <c r="H104" s="97" t="s">
        <v>0</v>
      </c>
      <c r="J104" s="97" t="s">
        <v>30</v>
      </c>
      <c r="N104" s="97"/>
      <c r="O104" s="97">
        <v>1.19</v>
      </c>
      <c r="P104" s="97">
        <v>0</v>
      </c>
      <c r="Q104" s="97">
        <v>0</v>
      </c>
      <c r="R104" s="97">
        <v>0</v>
      </c>
      <c r="S104" s="97">
        <v>1.19</v>
      </c>
      <c r="T104" s="97">
        <v>0</v>
      </c>
      <c r="U104" s="97">
        <v>0</v>
      </c>
      <c r="W104" s="97" t="e">
        <v>#N/A</v>
      </c>
      <c r="X104" s="97">
        <v>0</v>
      </c>
      <c r="Y104" s="97">
        <v>0</v>
      </c>
      <c r="Z104" s="97" t="s">
        <v>0</v>
      </c>
      <c r="AJ104" s="97">
        <v>0</v>
      </c>
      <c r="AK104" s="97">
        <v>0.85</v>
      </c>
      <c r="AX104" s="97">
        <v>0</v>
      </c>
      <c r="AY104" s="97">
        <v>0</v>
      </c>
      <c r="AZ104" s="97">
        <v>0</v>
      </c>
      <c r="BA104" s="97">
        <v>5426</v>
      </c>
      <c r="BB104" s="97">
        <v>5426</v>
      </c>
      <c r="BC104" s="97">
        <v>0</v>
      </c>
      <c r="BD104" s="97">
        <v>0</v>
      </c>
      <c r="BE104" s="97">
        <v>0</v>
      </c>
      <c r="BF104" s="97">
        <v>0</v>
      </c>
      <c r="BG104" s="97">
        <v>0</v>
      </c>
      <c r="BH104" s="97">
        <v>0</v>
      </c>
      <c r="BI104" s="97">
        <v>0</v>
      </c>
      <c r="BJ104" s="97">
        <v>0</v>
      </c>
      <c r="BK104" s="97">
        <v>0</v>
      </c>
      <c r="BM104" s="97">
        <v>1356.5</v>
      </c>
      <c r="BN104" s="97">
        <v>1356.5</v>
      </c>
      <c r="BO104" s="97">
        <v>1356.5</v>
      </c>
      <c r="BP104" s="97">
        <v>1356.5</v>
      </c>
      <c r="BQ104" s="97">
        <v>1356.5</v>
      </c>
      <c r="BR104" s="97">
        <v>1356.5</v>
      </c>
      <c r="BS104" s="97">
        <v>1356.5</v>
      </c>
      <c r="BT104" s="97">
        <v>1356.5</v>
      </c>
      <c r="BY104" s="108"/>
      <c r="CA104" s="162" t="b">
        <v>1</v>
      </c>
      <c r="CB104" s="162" t="b">
        <v>1</v>
      </c>
      <c r="CC104" s="162" t="b">
        <v>1</v>
      </c>
      <c r="CD104" s="162" t="b">
        <v>1</v>
      </c>
    </row>
    <row r="105" spans="1:82" x14ac:dyDescent="0.2">
      <c r="A105" s="101">
        <v>100</v>
      </c>
      <c r="B105" s="97" t="s">
        <v>2201</v>
      </c>
      <c r="C105" s="97" t="s">
        <v>2208</v>
      </c>
      <c r="D105" s="97">
        <v>7</v>
      </c>
      <c r="E105" s="97" t="s">
        <v>393</v>
      </c>
      <c r="G105" s="97" t="s">
        <v>2189</v>
      </c>
      <c r="H105" s="97" t="s">
        <v>0</v>
      </c>
      <c r="J105" s="97" t="s">
        <v>30</v>
      </c>
      <c r="N105" s="97"/>
      <c r="O105" s="97">
        <v>44.29</v>
      </c>
      <c r="P105" s="97">
        <v>0</v>
      </c>
      <c r="Q105" s="97">
        <v>0</v>
      </c>
      <c r="R105" s="97">
        <v>0</v>
      </c>
      <c r="S105" s="97">
        <v>44.29</v>
      </c>
      <c r="T105" s="97">
        <v>0</v>
      </c>
      <c r="U105" s="97">
        <v>0</v>
      </c>
      <c r="W105" s="97" t="e">
        <v>#N/A</v>
      </c>
      <c r="X105" s="97">
        <v>0</v>
      </c>
      <c r="Y105" s="97">
        <v>0</v>
      </c>
      <c r="Z105" s="97" t="s">
        <v>0</v>
      </c>
      <c r="AJ105" s="97">
        <v>0</v>
      </c>
      <c r="AK105" s="97">
        <v>0.85</v>
      </c>
      <c r="AX105" s="97">
        <v>0</v>
      </c>
      <c r="AY105" s="97">
        <v>0</v>
      </c>
      <c r="AZ105" s="97">
        <v>0</v>
      </c>
      <c r="BA105" s="97">
        <v>678</v>
      </c>
      <c r="BB105" s="97">
        <v>678</v>
      </c>
      <c r="BC105" s="97">
        <v>0</v>
      </c>
      <c r="BD105" s="97">
        <v>0</v>
      </c>
      <c r="BE105" s="97">
        <v>0</v>
      </c>
      <c r="BF105" s="97">
        <v>0</v>
      </c>
      <c r="BG105" s="97">
        <v>0</v>
      </c>
      <c r="BH105" s="97">
        <v>0</v>
      </c>
      <c r="BI105" s="97">
        <v>0</v>
      </c>
      <c r="BJ105" s="97">
        <v>0</v>
      </c>
      <c r="BK105" s="97">
        <v>0</v>
      </c>
      <c r="BM105" s="97">
        <v>169.5</v>
      </c>
      <c r="BN105" s="97">
        <v>169.5</v>
      </c>
      <c r="BO105" s="97">
        <v>169.5</v>
      </c>
      <c r="BP105" s="97">
        <v>169.5</v>
      </c>
      <c r="BQ105" s="97">
        <v>169.5</v>
      </c>
      <c r="BR105" s="97">
        <v>169.5</v>
      </c>
      <c r="BS105" s="97">
        <v>169.5</v>
      </c>
      <c r="BT105" s="97">
        <v>169.5</v>
      </c>
      <c r="BY105" s="108"/>
      <c r="CA105" s="162" t="b">
        <v>1</v>
      </c>
      <c r="CB105" s="162" t="b">
        <v>1</v>
      </c>
      <c r="CC105" s="162" t="b">
        <v>1</v>
      </c>
      <c r="CD105" s="162" t="b">
        <v>1</v>
      </c>
    </row>
    <row r="106" spans="1:82" x14ac:dyDescent="0.2">
      <c r="A106" s="101">
        <v>101</v>
      </c>
      <c r="B106" s="97" t="s">
        <v>2201</v>
      </c>
      <c r="C106" s="97" t="s">
        <v>2208</v>
      </c>
      <c r="D106" s="97">
        <v>7</v>
      </c>
      <c r="E106" s="97" t="s">
        <v>394</v>
      </c>
      <c r="G106" s="97" t="s">
        <v>2189</v>
      </c>
      <c r="H106" s="97" t="s">
        <v>0</v>
      </c>
      <c r="J106" s="97" t="s">
        <v>30</v>
      </c>
      <c r="N106" s="97"/>
      <c r="O106" s="97">
        <v>55</v>
      </c>
      <c r="P106" s="97">
        <v>0</v>
      </c>
      <c r="Q106" s="97">
        <v>0</v>
      </c>
      <c r="R106" s="97">
        <v>55</v>
      </c>
      <c r="S106" s="97">
        <v>0</v>
      </c>
      <c r="T106" s="97">
        <v>0</v>
      </c>
      <c r="U106" s="97">
        <v>0</v>
      </c>
      <c r="W106" s="97" t="e">
        <v>#N/A</v>
      </c>
      <c r="X106" s="97">
        <v>0</v>
      </c>
      <c r="Y106" s="97">
        <v>0</v>
      </c>
      <c r="Z106" s="97" t="s">
        <v>0</v>
      </c>
      <c r="AJ106" s="97">
        <v>0</v>
      </c>
      <c r="AK106" s="97">
        <v>0.85</v>
      </c>
      <c r="AX106" s="97">
        <v>0</v>
      </c>
      <c r="AY106" s="97">
        <v>0</v>
      </c>
      <c r="AZ106" s="97">
        <v>0</v>
      </c>
      <c r="BA106" s="97">
        <v>1017</v>
      </c>
      <c r="BB106" s="97">
        <v>1017</v>
      </c>
      <c r="BC106" s="97">
        <v>0</v>
      </c>
      <c r="BD106" s="97">
        <v>0</v>
      </c>
      <c r="BE106" s="97">
        <v>0</v>
      </c>
      <c r="BF106" s="97">
        <v>0</v>
      </c>
      <c r="BG106" s="97">
        <v>0</v>
      </c>
      <c r="BH106" s="97">
        <v>0</v>
      </c>
      <c r="BI106" s="97">
        <v>0</v>
      </c>
      <c r="BJ106" s="97">
        <v>0</v>
      </c>
      <c r="BK106" s="97">
        <v>0</v>
      </c>
      <c r="BM106" s="97">
        <v>254.25</v>
      </c>
      <c r="BN106" s="97">
        <v>254.25</v>
      </c>
      <c r="BO106" s="97">
        <v>254.25</v>
      </c>
      <c r="BP106" s="97">
        <v>254.25</v>
      </c>
      <c r="BQ106" s="97">
        <v>254.25</v>
      </c>
      <c r="BR106" s="97">
        <v>254.25</v>
      </c>
      <c r="BS106" s="97">
        <v>254.25</v>
      </c>
      <c r="BT106" s="97">
        <v>254.25</v>
      </c>
      <c r="BY106" s="108"/>
      <c r="CA106" s="162" t="b">
        <v>1</v>
      </c>
      <c r="CB106" s="162" t="b">
        <v>1</v>
      </c>
      <c r="CC106" s="162" t="b">
        <v>1</v>
      </c>
      <c r="CD106" s="162" t="b">
        <v>1</v>
      </c>
    </row>
    <row r="107" spans="1:82" x14ac:dyDescent="0.2">
      <c r="A107" s="101">
        <v>102</v>
      </c>
      <c r="B107" s="97" t="s">
        <v>2201</v>
      </c>
      <c r="C107" s="97" t="s">
        <v>2208</v>
      </c>
      <c r="D107" s="97">
        <v>7</v>
      </c>
      <c r="E107" s="97" t="s">
        <v>395</v>
      </c>
      <c r="G107" s="97" t="s">
        <v>2189</v>
      </c>
      <c r="H107" s="97" t="s">
        <v>0</v>
      </c>
      <c r="J107" s="97" t="s">
        <v>30</v>
      </c>
      <c r="N107" s="97"/>
      <c r="O107" s="97">
        <v>36.049999999999997</v>
      </c>
      <c r="P107" s="97">
        <v>0</v>
      </c>
      <c r="Q107" s="97">
        <v>0</v>
      </c>
      <c r="R107" s="97">
        <v>0</v>
      </c>
      <c r="S107" s="97">
        <v>36.049999999999997</v>
      </c>
      <c r="T107" s="97">
        <v>0</v>
      </c>
      <c r="U107" s="97">
        <v>0</v>
      </c>
      <c r="W107" s="97" t="e">
        <v>#N/A</v>
      </c>
      <c r="X107" s="97">
        <v>0</v>
      </c>
      <c r="Y107" s="97">
        <v>0</v>
      </c>
      <c r="Z107" s="97" t="s">
        <v>0</v>
      </c>
      <c r="AJ107" s="97">
        <v>0</v>
      </c>
      <c r="AK107" s="97">
        <v>0.85</v>
      </c>
      <c r="AX107" s="97">
        <v>0</v>
      </c>
      <c r="AY107" s="97">
        <v>0</v>
      </c>
      <c r="AZ107" s="97">
        <v>0</v>
      </c>
      <c r="BA107" s="97">
        <v>271</v>
      </c>
      <c r="BB107" s="97">
        <v>271</v>
      </c>
      <c r="BC107" s="97">
        <v>0</v>
      </c>
      <c r="BD107" s="97">
        <v>0</v>
      </c>
      <c r="BE107" s="97">
        <v>0</v>
      </c>
      <c r="BF107" s="97">
        <v>0</v>
      </c>
      <c r="BG107" s="97">
        <v>0</v>
      </c>
      <c r="BH107" s="97">
        <v>0</v>
      </c>
      <c r="BI107" s="97">
        <v>0</v>
      </c>
      <c r="BJ107" s="97">
        <v>0</v>
      </c>
      <c r="BK107" s="97">
        <v>0</v>
      </c>
      <c r="BM107" s="97">
        <v>67.75</v>
      </c>
      <c r="BN107" s="97">
        <v>67.75</v>
      </c>
      <c r="BO107" s="97">
        <v>67.75</v>
      </c>
      <c r="BP107" s="97">
        <v>67.75</v>
      </c>
      <c r="BQ107" s="97">
        <v>67.75</v>
      </c>
      <c r="BR107" s="97">
        <v>67.75</v>
      </c>
      <c r="BS107" s="97">
        <v>67.75</v>
      </c>
      <c r="BT107" s="97">
        <v>67.75</v>
      </c>
      <c r="BY107" s="108"/>
      <c r="CA107" s="162" t="b">
        <v>1</v>
      </c>
      <c r="CB107" s="162" t="b">
        <v>1</v>
      </c>
      <c r="CC107" s="162" t="b">
        <v>1</v>
      </c>
      <c r="CD107" s="162" t="b">
        <v>1</v>
      </c>
    </row>
    <row r="108" spans="1:82" x14ac:dyDescent="0.2">
      <c r="A108" s="101">
        <v>103</v>
      </c>
      <c r="B108" s="97" t="s">
        <v>2201</v>
      </c>
      <c r="C108" s="97" t="s">
        <v>2208</v>
      </c>
      <c r="D108" s="97">
        <v>7</v>
      </c>
      <c r="E108" s="97" t="s">
        <v>396</v>
      </c>
      <c r="G108" s="97" t="s">
        <v>2189</v>
      </c>
      <c r="H108" s="97" t="s">
        <v>0</v>
      </c>
      <c r="J108" s="97" t="s">
        <v>30</v>
      </c>
      <c r="N108" s="97"/>
      <c r="O108" s="97">
        <v>7.21</v>
      </c>
      <c r="P108" s="97">
        <v>0</v>
      </c>
      <c r="Q108" s="97">
        <v>0</v>
      </c>
      <c r="R108" s="97">
        <v>0</v>
      </c>
      <c r="S108" s="97">
        <v>7.21</v>
      </c>
      <c r="T108" s="97">
        <v>0</v>
      </c>
      <c r="U108" s="97">
        <v>0</v>
      </c>
      <c r="W108" s="97" t="e">
        <v>#N/A</v>
      </c>
      <c r="X108" s="97">
        <v>0</v>
      </c>
      <c r="Y108" s="97">
        <v>0</v>
      </c>
      <c r="Z108" s="97" t="s">
        <v>0</v>
      </c>
      <c r="AJ108" s="97">
        <v>0</v>
      </c>
      <c r="AK108" s="97">
        <v>0.85</v>
      </c>
      <c r="AX108" s="97">
        <v>0</v>
      </c>
      <c r="AY108" s="97">
        <v>0</v>
      </c>
      <c r="AZ108" s="97">
        <v>0</v>
      </c>
      <c r="BA108" s="97">
        <v>271</v>
      </c>
      <c r="BB108" s="97">
        <v>271</v>
      </c>
      <c r="BC108" s="97">
        <v>0</v>
      </c>
      <c r="BD108" s="97">
        <v>0</v>
      </c>
      <c r="BE108" s="97">
        <v>0</v>
      </c>
      <c r="BF108" s="97">
        <v>0</v>
      </c>
      <c r="BG108" s="97">
        <v>0</v>
      </c>
      <c r="BH108" s="97">
        <v>0</v>
      </c>
      <c r="BI108" s="97">
        <v>0</v>
      </c>
      <c r="BJ108" s="97">
        <v>0</v>
      </c>
      <c r="BK108" s="97">
        <v>0</v>
      </c>
      <c r="BM108" s="97">
        <v>67.75</v>
      </c>
      <c r="BN108" s="97">
        <v>67.75</v>
      </c>
      <c r="BO108" s="97">
        <v>67.75</v>
      </c>
      <c r="BP108" s="97">
        <v>67.75</v>
      </c>
      <c r="BQ108" s="97">
        <v>67.75</v>
      </c>
      <c r="BR108" s="97">
        <v>67.75</v>
      </c>
      <c r="BS108" s="97">
        <v>67.75</v>
      </c>
      <c r="BT108" s="97">
        <v>67.75</v>
      </c>
      <c r="BY108" s="108"/>
      <c r="CA108" s="162" t="b">
        <v>1</v>
      </c>
      <c r="CB108" s="162" t="b">
        <v>1</v>
      </c>
      <c r="CC108" s="162" t="b">
        <v>1</v>
      </c>
      <c r="CD108" s="162" t="b">
        <v>1</v>
      </c>
    </row>
    <row r="109" spans="1:82" x14ac:dyDescent="0.2">
      <c r="A109" s="101">
        <v>104</v>
      </c>
      <c r="B109" s="97" t="s">
        <v>2201</v>
      </c>
      <c r="C109" s="97" t="s">
        <v>2208</v>
      </c>
      <c r="D109" s="97">
        <v>7</v>
      </c>
      <c r="E109" s="97" t="s">
        <v>397</v>
      </c>
      <c r="G109" s="97" t="s">
        <v>2189</v>
      </c>
      <c r="H109" s="97" t="s">
        <v>0</v>
      </c>
      <c r="J109" s="97" t="s">
        <v>30</v>
      </c>
      <c r="N109" s="97"/>
      <c r="O109" s="97">
        <v>85</v>
      </c>
      <c r="P109" s="97">
        <v>0</v>
      </c>
      <c r="Q109" s="97">
        <v>0</v>
      </c>
      <c r="R109" s="97">
        <v>85</v>
      </c>
      <c r="S109" s="97">
        <v>0</v>
      </c>
      <c r="T109" s="97">
        <v>0</v>
      </c>
      <c r="U109" s="97">
        <v>0</v>
      </c>
      <c r="W109" s="97" t="e">
        <v>#N/A</v>
      </c>
      <c r="X109" s="97">
        <v>0</v>
      </c>
      <c r="Y109" s="97">
        <v>0</v>
      </c>
      <c r="Z109" s="97" t="s">
        <v>0</v>
      </c>
      <c r="AJ109" s="97">
        <v>1</v>
      </c>
      <c r="AK109" s="97">
        <v>0.85</v>
      </c>
      <c r="AX109" s="97">
        <v>0</v>
      </c>
      <c r="AY109" s="97">
        <v>0</v>
      </c>
      <c r="AZ109" s="97">
        <v>0</v>
      </c>
      <c r="BA109" s="97">
        <v>610</v>
      </c>
      <c r="BB109" s="97">
        <v>610</v>
      </c>
      <c r="BC109" s="97">
        <v>0</v>
      </c>
      <c r="BD109" s="97">
        <v>0</v>
      </c>
      <c r="BE109" s="97">
        <v>0</v>
      </c>
      <c r="BF109" s="97">
        <v>0</v>
      </c>
      <c r="BG109" s="97">
        <v>0</v>
      </c>
      <c r="BH109" s="97">
        <v>0</v>
      </c>
      <c r="BI109" s="97">
        <v>0</v>
      </c>
      <c r="BJ109" s="97">
        <v>0</v>
      </c>
      <c r="BK109" s="97">
        <v>0</v>
      </c>
      <c r="BM109" s="97">
        <v>152.5</v>
      </c>
      <c r="BN109" s="97">
        <v>152.5</v>
      </c>
      <c r="BO109" s="97">
        <v>152.5</v>
      </c>
      <c r="BP109" s="97">
        <v>152.5</v>
      </c>
      <c r="BQ109" s="97">
        <v>152.5</v>
      </c>
      <c r="BR109" s="97">
        <v>152.5</v>
      </c>
      <c r="BS109" s="97">
        <v>152.5</v>
      </c>
      <c r="BT109" s="97">
        <v>152.5</v>
      </c>
      <c r="BY109" s="108"/>
      <c r="CA109" s="162" t="b">
        <v>1</v>
      </c>
      <c r="CB109" s="162" t="b">
        <v>1</v>
      </c>
      <c r="CC109" s="162" t="b">
        <v>1</v>
      </c>
      <c r="CD109" s="162" t="b">
        <v>1</v>
      </c>
    </row>
    <row r="110" spans="1:82" x14ac:dyDescent="0.2">
      <c r="A110" s="101">
        <v>105</v>
      </c>
      <c r="B110" s="97" t="s">
        <v>2201</v>
      </c>
      <c r="C110" s="97" t="s">
        <v>2208</v>
      </c>
      <c r="D110" s="97">
        <v>7</v>
      </c>
      <c r="E110" s="97" t="s">
        <v>398</v>
      </c>
      <c r="G110" s="97" t="s">
        <v>2189</v>
      </c>
      <c r="H110" s="97" t="s">
        <v>0</v>
      </c>
      <c r="J110" s="97" t="s">
        <v>30</v>
      </c>
      <c r="N110" s="97"/>
      <c r="O110" s="97">
        <v>55</v>
      </c>
      <c r="P110" s="97">
        <v>0</v>
      </c>
      <c r="Q110" s="97">
        <v>0</v>
      </c>
      <c r="R110" s="97">
        <v>55</v>
      </c>
      <c r="S110" s="97">
        <v>0</v>
      </c>
      <c r="T110" s="97">
        <v>0</v>
      </c>
      <c r="U110" s="97">
        <v>0</v>
      </c>
      <c r="W110" s="97" t="e">
        <v>#N/A</v>
      </c>
      <c r="X110" s="97">
        <v>0</v>
      </c>
      <c r="Y110" s="97">
        <v>0</v>
      </c>
      <c r="Z110" s="97" t="s">
        <v>0</v>
      </c>
      <c r="AJ110" s="97">
        <v>1</v>
      </c>
      <c r="AK110" s="97">
        <v>0.85</v>
      </c>
      <c r="AX110" s="97">
        <v>0</v>
      </c>
      <c r="AY110" s="97">
        <v>0</v>
      </c>
      <c r="AZ110" s="97">
        <v>0</v>
      </c>
      <c r="BA110" s="97">
        <v>34</v>
      </c>
      <c r="BB110" s="97">
        <v>34</v>
      </c>
      <c r="BC110" s="97">
        <v>0</v>
      </c>
      <c r="BD110" s="97">
        <v>0</v>
      </c>
      <c r="BE110" s="97">
        <v>0</v>
      </c>
      <c r="BF110" s="97">
        <v>0</v>
      </c>
      <c r="BG110" s="97">
        <v>0</v>
      </c>
      <c r="BH110" s="97">
        <v>0</v>
      </c>
      <c r="BI110" s="97">
        <v>0</v>
      </c>
      <c r="BJ110" s="97">
        <v>0</v>
      </c>
      <c r="BK110" s="97">
        <v>0</v>
      </c>
      <c r="BM110" s="97">
        <v>8.5</v>
      </c>
      <c r="BN110" s="97">
        <v>8.5</v>
      </c>
      <c r="BO110" s="97">
        <v>8.5</v>
      </c>
      <c r="BP110" s="97">
        <v>8.5</v>
      </c>
      <c r="BQ110" s="97">
        <v>8.5</v>
      </c>
      <c r="BR110" s="97">
        <v>8.5</v>
      </c>
      <c r="BS110" s="97">
        <v>8.5</v>
      </c>
      <c r="BT110" s="97">
        <v>8.5</v>
      </c>
      <c r="BY110" s="108"/>
      <c r="CA110" s="162" t="b">
        <v>1</v>
      </c>
      <c r="CB110" s="162" t="b">
        <v>1</v>
      </c>
      <c r="CC110" s="162" t="b">
        <v>1</v>
      </c>
      <c r="CD110" s="162" t="b">
        <v>1</v>
      </c>
    </row>
    <row r="111" spans="1:82" x14ac:dyDescent="0.2">
      <c r="A111" s="101">
        <v>106</v>
      </c>
      <c r="B111" s="97" t="s">
        <v>2201</v>
      </c>
      <c r="C111" s="97" t="s">
        <v>2209</v>
      </c>
      <c r="D111" s="97">
        <v>8</v>
      </c>
      <c r="E111" s="97" t="s">
        <v>399</v>
      </c>
      <c r="G111" s="97" t="s">
        <v>2189</v>
      </c>
      <c r="H111" s="97" t="s">
        <v>0</v>
      </c>
      <c r="I111" s="97" t="s">
        <v>1214</v>
      </c>
      <c r="J111" s="97" t="b">
        <v>1</v>
      </c>
      <c r="N111" s="97"/>
      <c r="O111" s="97">
        <v>71.5</v>
      </c>
      <c r="P111" s="97">
        <v>0</v>
      </c>
      <c r="Q111" s="97">
        <v>71.5</v>
      </c>
      <c r="R111" s="97">
        <v>0</v>
      </c>
      <c r="S111" s="97">
        <v>0</v>
      </c>
      <c r="T111" s="97">
        <v>0</v>
      </c>
      <c r="U111" s="97">
        <v>58.1</v>
      </c>
      <c r="W111" s="97" t="s">
        <v>2190</v>
      </c>
      <c r="X111" s="97">
        <v>9.1499999999999998E-2</v>
      </c>
      <c r="Y111" s="97">
        <v>-3.7600000000000001E-2</v>
      </c>
      <c r="Z111" s="97" t="s">
        <v>0</v>
      </c>
      <c r="AB111" s="97" t="s">
        <v>2191</v>
      </c>
      <c r="AI111" s="97" t="s">
        <v>2192</v>
      </c>
      <c r="AJ111" s="97">
        <v>10</v>
      </c>
      <c r="AK111" s="97">
        <v>0.78</v>
      </c>
      <c r="AP111" s="97">
        <v>0.89</v>
      </c>
      <c r="AX111" s="97">
        <v>0</v>
      </c>
      <c r="AY111" s="97">
        <v>0</v>
      </c>
      <c r="AZ111" s="97">
        <v>0</v>
      </c>
      <c r="BA111" s="97">
        <v>900</v>
      </c>
      <c r="BB111" s="97">
        <v>800</v>
      </c>
      <c r="BC111" s="97">
        <v>0</v>
      </c>
      <c r="BD111" s="97">
        <v>0</v>
      </c>
      <c r="BE111" s="97">
        <v>0</v>
      </c>
      <c r="BF111" s="97">
        <v>0</v>
      </c>
      <c r="BG111" s="97">
        <v>0</v>
      </c>
      <c r="BH111" s="97">
        <v>0</v>
      </c>
      <c r="BI111" s="97">
        <v>0</v>
      </c>
      <c r="BJ111" s="97">
        <v>0</v>
      </c>
      <c r="BK111" s="97">
        <v>0</v>
      </c>
      <c r="BM111" s="97">
        <v>225</v>
      </c>
      <c r="BN111" s="97">
        <v>225</v>
      </c>
      <c r="BO111" s="97">
        <v>225</v>
      </c>
      <c r="BP111" s="97">
        <v>225</v>
      </c>
      <c r="BQ111" s="97">
        <v>200</v>
      </c>
      <c r="BR111" s="97">
        <v>200</v>
      </c>
      <c r="BS111" s="97">
        <v>200</v>
      </c>
      <c r="BT111" s="97">
        <v>200</v>
      </c>
      <c r="BY111" s="108"/>
      <c r="CA111" s="162" t="b">
        <v>1</v>
      </c>
      <c r="CB111" s="162" t="b">
        <v>1</v>
      </c>
      <c r="CC111" s="162" t="b">
        <v>1</v>
      </c>
      <c r="CD111" s="162" t="b">
        <v>1</v>
      </c>
    </row>
    <row r="112" spans="1:82" x14ac:dyDescent="0.2">
      <c r="A112" s="101">
        <v>107</v>
      </c>
      <c r="B112" s="97" t="s">
        <v>2201</v>
      </c>
      <c r="C112" s="97" t="s">
        <v>2209</v>
      </c>
      <c r="D112" s="97">
        <v>8</v>
      </c>
      <c r="E112" s="97" t="s">
        <v>401</v>
      </c>
      <c r="G112" s="97" t="s">
        <v>2189</v>
      </c>
      <c r="H112" s="97" t="s">
        <v>0</v>
      </c>
      <c r="I112" s="97" t="s">
        <v>1214</v>
      </c>
      <c r="J112" s="97" t="b">
        <v>1</v>
      </c>
      <c r="N112" s="97"/>
      <c r="O112" s="97">
        <v>125</v>
      </c>
      <c r="P112" s="97">
        <v>0</v>
      </c>
      <c r="Q112" s="97">
        <v>125</v>
      </c>
      <c r="R112" s="97">
        <v>0</v>
      </c>
      <c r="S112" s="97">
        <v>0</v>
      </c>
      <c r="T112" s="97">
        <v>0</v>
      </c>
      <c r="U112" s="97">
        <v>71.7</v>
      </c>
      <c r="W112" s="97" t="s">
        <v>2190</v>
      </c>
      <c r="X112" s="97">
        <v>0.114</v>
      </c>
      <c r="Y112" s="97">
        <v>2.21</v>
      </c>
      <c r="Z112" s="97" t="s">
        <v>0</v>
      </c>
      <c r="AB112" s="97" t="s">
        <v>2191</v>
      </c>
      <c r="AI112" s="97" t="s">
        <v>2192</v>
      </c>
      <c r="AJ112" s="97">
        <v>10</v>
      </c>
      <c r="AK112" s="97">
        <v>0.78</v>
      </c>
      <c r="AP112" s="97">
        <v>0.89</v>
      </c>
      <c r="AX112" s="97">
        <v>0</v>
      </c>
      <c r="AY112" s="97">
        <v>0</v>
      </c>
      <c r="AZ112" s="97">
        <v>0</v>
      </c>
      <c r="BA112" s="97">
        <v>900</v>
      </c>
      <c r="BB112" s="97">
        <v>800</v>
      </c>
      <c r="BC112" s="97">
        <v>0</v>
      </c>
      <c r="BD112" s="97">
        <v>0</v>
      </c>
      <c r="BE112" s="97">
        <v>0</v>
      </c>
      <c r="BF112" s="97">
        <v>0</v>
      </c>
      <c r="BG112" s="97">
        <v>0</v>
      </c>
      <c r="BH112" s="97">
        <v>0</v>
      </c>
      <c r="BI112" s="97">
        <v>0</v>
      </c>
      <c r="BJ112" s="97">
        <v>0</v>
      </c>
      <c r="BK112" s="97">
        <v>0</v>
      </c>
      <c r="BM112" s="97">
        <v>225</v>
      </c>
      <c r="BN112" s="97">
        <v>225</v>
      </c>
      <c r="BO112" s="97">
        <v>225</v>
      </c>
      <c r="BP112" s="97">
        <v>225</v>
      </c>
      <c r="BQ112" s="97">
        <v>200</v>
      </c>
      <c r="BR112" s="97">
        <v>200</v>
      </c>
      <c r="BS112" s="97">
        <v>200</v>
      </c>
      <c r="BT112" s="97">
        <v>200</v>
      </c>
      <c r="BY112" s="108"/>
      <c r="CA112" s="162" t="b">
        <v>1</v>
      </c>
      <c r="CB112" s="162" t="b">
        <v>1</v>
      </c>
      <c r="CC112" s="162" t="b">
        <v>1</v>
      </c>
      <c r="CD112" s="162" t="b">
        <v>1</v>
      </c>
    </row>
    <row r="113" spans="1:82" x14ac:dyDescent="0.2">
      <c r="A113" s="101">
        <v>108</v>
      </c>
      <c r="B113" s="97" t="s">
        <v>2201</v>
      </c>
      <c r="C113" s="97" t="s">
        <v>2209</v>
      </c>
      <c r="D113" s="97">
        <v>8</v>
      </c>
      <c r="E113" s="97" t="s">
        <v>403</v>
      </c>
      <c r="G113" s="97" t="s">
        <v>2189</v>
      </c>
      <c r="H113" s="97" t="s">
        <v>0</v>
      </c>
      <c r="I113" s="97" t="s">
        <v>1213</v>
      </c>
      <c r="J113" s="97" t="b">
        <v>1</v>
      </c>
      <c r="N113" s="97"/>
      <c r="O113" s="97">
        <v>287.55</v>
      </c>
      <c r="P113" s="97">
        <v>0</v>
      </c>
      <c r="Q113" s="97">
        <v>287.55</v>
      </c>
      <c r="R113" s="97">
        <v>0</v>
      </c>
      <c r="S113" s="97">
        <v>0</v>
      </c>
      <c r="T113" s="97">
        <v>0</v>
      </c>
      <c r="U113" s="97">
        <v>65.599999999999994</v>
      </c>
      <c r="W113" s="97" t="s">
        <v>2190</v>
      </c>
      <c r="X113" s="97">
        <v>0.10299999999999999</v>
      </c>
      <c r="Y113" s="97">
        <v>16</v>
      </c>
      <c r="Z113" s="97" t="s">
        <v>0</v>
      </c>
      <c r="AB113" s="97" t="s">
        <v>2191</v>
      </c>
      <c r="AI113" s="97" t="s">
        <v>2192</v>
      </c>
      <c r="AJ113" s="97">
        <v>18</v>
      </c>
      <c r="AK113" s="97">
        <v>0.85</v>
      </c>
      <c r="AP113" s="97">
        <v>0.41</v>
      </c>
      <c r="AX113" s="97">
        <v>0</v>
      </c>
      <c r="AY113" s="97">
        <v>0</v>
      </c>
      <c r="AZ113" s="97">
        <v>0</v>
      </c>
      <c r="BA113" s="97">
        <v>1275</v>
      </c>
      <c r="BB113" s="97">
        <v>1225</v>
      </c>
      <c r="BC113" s="97">
        <v>0</v>
      </c>
      <c r="BD113" s="97">
        <v>0</v>
      </c>
      <c r="BE113" s="97">
        <v>0</v>
      </c>
      <c r="BF113" s="97">
        <v>0</v>
      </c>
      <c r="BG113" s="97">
        <v>0</v>
      </c>
      <c r="BH113" s="97">
        <v>0</v>
      </c>
      <c r="BI113" s="97">
        <v>0</v>
      </c>
      <c r="BJ113" s="97">
        <v>0</v>
      </c>
      <c r="BK113" s="97">
        <v>0</v>
      </c>
      <c r="BM113" s="97">
        <v>318.75</v>
      </c>
      <c r="BN113" s="97">
        <v>318.75</v>
      </c>
      <c r="BO113" s="97">
        <v>318.75</v>
      </c>
      <c r="BP113" s="97">
        <v>318.75</v>
      </c>
      <c r="BQ113" s="97">
        <v>306.25</v>
      </c>
      <c r="BR113" s="97">
        <v>306.25</v>
      </c>
      <c r="BS113" s="97">
        <v>306.25</v>
      </c>
      <c r="BT113" s="97">
        <v>306.25</v>
      </c>
      <c r="BY113" s="108"/>
      <c r="CA113" s="162" t="b">
        <v>1</v>
      </c>
      <c r="CB113" s="162" t="b">
        <v>1</v>
      </c>
      <c r="CC113" s="162" t="b">
        <v>1</v>
      </c>
      <c r="CD113" s="162" t="b">
        <v>1</v>
      </c>
    </row>
    <row r="114" spans="1:82" x14ac:dyDescent="0.2">
      <c r="A114" s="101">
        <v>109</v>
      </c>
      <c r="B114" s="97" t="s">
        <v>2201</v>
      </c>
      <c r="C114" s="97" t="s">
        <v>2209</v>
      </c>
      <c r="D114" s="97">
        <v>8</v>
      </c>
      <c r="E114" s="97" t="s">
        <v>405</v>
      </c>
      <c r="G114" s="97" t="s">
        <v>2189</v>
      </c>
      <c r="H114" s="97" t="s">
        <v>0</v>
      </c>
      <c r="I114" s="97" t="s">
        <v>1213</v>
      </c>
      <c r="J114" s="97" t="b">
        <v>1</v>
      </c>
      <c r="N114" s="97"/>
      <c r="O114" s="97">
        <v>479.25</v>
      </c>
      <c r="P114" s="97">
        <v>0</v>
      </c>
      <c r="Q114" s="97">
        <v>479.25</v>
      </c>
      <c r="R114" s="97">
        <v>0</v>
      </c>
      <c r="S114" s="97">
        <v>0</v>
      </c>
      <c r="T114" s="97">
        <v>0</v>
      </c>
      <c r="U114" s="97">
        <v>27</v>
      </c>
      <c r="W114" s="97" t="s">
        <v>2190</v>
      </c>
      <c r="X114" s="97">
        <v>4.1700000000000001E-2</v>
      </c>
      <c r="Y114" s="97">
        <v>6.52</v>
      </c>
      <c r="Z114" s="97" t="s">
        <v>0</v>
      </c>
      <c r="AB114" s="97" t="s">
        <v>2191</v>
      </c>
      <c r="AI114" s="97" t="s">
        <v>2192</v>
      </c>
      <c r="AJ114" s="97">
        <v>18</v>
      </c>
      <c r="AK114" s="97">
        <v>0.85</v>
      </c>
      <c r="AP114" s="97">
        <v>0.41</v>
      </c>
      <c r="AX114" s="97">
        <v>0</v>
      </c>
      <c r="AY114" s="97">
        <v>0</v>
      </c>
      <c r="AZ114" s="97">
        <v>0</v>
      </c>
      <c r="BA114" s="97">
        <v>204</v>
      </c>
      <c r="BB114" s="97">
        <v>196</v>
      </c>
      <c r="BC114" s="97">
        <v>0</v>
      </c>
      <c r="BD114" s="97">
        <v>0</v>
      </c>
      <c r="BE114" s="97">
        <v>0</v>
      </c>
      <c r="BF114" s="97">
        <v>0</v>
      </c>
      <c r="BG114" s="97">
        <v>0</v>
      </c>
      <c r="BH114" s="97">
        <v>0</v>
      </c>
      <c r="BI114" s="97">
        <v>0</v>
      </c>
      <c r="BJ114" s="97">
        <v>0</v>
      </c>
      <c r="BK114" s="97">
        <v>0</v>
      </c>
      <c r="BM114" s="97">
        <v>51</v>
      </c>
      <c r="BN114" s="97">
        <v>51</v>
      </c>
      <c r="BO114" s="97">
        <v>51</v>
      </c>
      <c r="BP114" s="97">
        <v>51</v>
      </c>
      <c r="BQ114" s="97">
        <v>49</v>
      </c>
      <c r="BR114" s="97">
        <v>49</v>
      </c>
      <c r="BS114" s="97">
        <v>49</v>
      </c>
      <c r="BT114" s="97">
        <v>49</v>
      </c>
      <c r="BY114" s="108"/>
      <c r="CA114" s="162" t="b">
        <v>1</v>
      </c>
      <c r="CB114" s="162" t="b">
        <v>1</v>
      </c>
      <c r="CC114" s="162" t="b">
        <v>1</v>
      </c>
      <c r="CD114" s="162" t="b">
        <v>1</v>
      </c>
    </row>
    <row r="115" spans="1:82" x14ac:dyDescent="0.2">
      <c r="A115" s="101">
        <v>110</v>
      </c>
      <c r="B115" s="97" t="s">
        <v>2201</v>
      </c>
      <c r="C115" s="97" t="s">
        <v>2209</v>
      </c>
      <c r="D115" s="97">
        <v>8</v>
      </c>
      <c r="E115" s="97" t="s">
        <v>407</v>
      </c>
      <c r="G115" s="97" t="s">
        <v>2189</v>
      </c>
      <c r="H115" s="97" t="s">
        <v>0</v>
      </c>
      <c r="I115" s="97" t="s">
        <v>1203</v>
      </c>
      <c r="J115" s="97" t="b">
        <v>1</v>
      </c>
      <c r="N115" s="97"/>
      <c r="O115" s="97">
        <v>114.15</v>
      </c>
      <c r="P115" s="97">
        <v>0</v>
      </c>
      <c r="Q115" s="97">
        <v>50</v>
      </c>
      <c r="R115" s="97">
        <v>0</v>
      </c>
      <c r="S115" s="97">
        <v>0</v>
      </c>
      <c r="T115" s="97">
        <v>64.150000000000006</v>
      </c>
      <c r="U115" s="97">
        <v>242.3</v>
      </c>
      <c r="W115" s="97" t="s">
        <v>2190</v>
      </c>
      <c r="X115" s="97">
        <v>0.17799999999999999</v>
      </c>
      <c r="Y115" s="97">
        <v>-1.5220000000000001E-4</v>
      </c>
      <c r="Z115" s="97" t="s">
        <v>0</v>
      </c>
      <c r="AB115" s="97" t="s">
        <v>2191</v>
      </c>
      <c r="AI115" s="97" t="s">
        <v>2192</v>
      </c>
      <c r="AJ115" s="97">
        <v>3</v>
      </c>
      <c r="AK115" s="97">
        <v>0.78</v>
      </c>
      <c r="AP115" s="97">
        <v>0.89</v>
      </c>
      <c r="AX115" s="97">
        <v>0</v>
      </c>
      <c r="AY115" s="97">
        <v>0</v>
      </c>
      <c r="AZ115" s="97">
        <v>1</v>
      </c>
      <c r="BA115" s="97">
        <v>2040</v>
      </c>
      <c r="BB115" s="97">
        <v>1960</v>
      </c>
      <c r="BC115" s="97">
        <v>0</v>
      </c>
      <c r="BD115" s="97">
        <v>0</v>
      </c>
      <c r="BE115" s="97">
        <v>0</v>
      </c>
      <c r="BF115" s="97">
        <v>0</v>
      </c>
      <c r="BG115" s="97">
        <v>0</v>
      </c>
      <c r="BH115" s="97">
        <v>0</v>
      </c>
      <c r="BI115" s="97">
        <v>0</v>
      </c>
      <c r="BJ115" s="97">
        <v>0</v>
      </c>
      <c r="BK115" s="97">
        <v>0</v>
      </c>
      <c r="BM115" s="97">
        <v>510</v>
      </c>
      <c r="BN115" s="97">
        <v>510</v>
      </c>
      <c r="BO115" s="97">
        <v>510</v>
      </c>
      <c r="BP115" s="97">
        <v>510</v>
      </c>
      <c r="BQ115" s="97">
        <v>490</v>
      </c>
      <c r="BR115" s="97">
        <v>490</v>
      </c>
      <c r="BS115" s="97">
        <v>490</v>
      </c>
      <c r="BT115" s="97">
        <v>490</v>
      </c>
      <c r="BY115" s="108"/>
      <c r="CA115" s="162" t="b">
        <v>1</v>
      </c>
      <c r="CB115" s="162" t="b">
        <v>1</v>
      </c>
      <c r="CC115" s="162" t="b">
        <v>1</v>
      </c>
      <c r="CD115" s="162" t="b">
        <v>1</v>
      </c>
    </row>
    <row r="116" spans="1:82" x14ac:dyDescent="0.2">
      <c r="A116" s="101">
        <v>111</v>
      </c>
      <c r="B116" s="97" t="s">
        <v>2201</v>
      </c>
      <c r="C116" s="97" t="s">
        <v>2210</v>
      </c>
      <c r="D116" s="97">
        <v>9</v>
      </c>
      <c r="E116" s="97" t="s">
        <v>409</v>
      </c>
      <c r="G116" s="97" t="s">
        <v>2189</v>
      </c>
      <c r="H116" s="97" t="s">
        <v>0</v>
      </c>
      <c r="J116" s="97" t="s">
        <v>30</v>
      </c>
      <c r="N116" s="97"/>
      <c r="O116" s="97">
        <v>17</v>
      </c>
      <c r="P116" s="97">
        <v>15</v>
      </c>
      <c r="Q116" s="97">
        <v>0</v>
      </c>
      <c r="R116" s="97">
        <v>0</v>
      </c>
      <c r="S116" s="97">
        <v>0</v>
      </c>
      <c r="T116" s="97">
        <v>2</v>
      </c>
      <c r="U116" s="97">
        <v>0</v>
      </c>
      <c r="W116" s="97" t="e">
        <v>#N/A</v>
      </c>
      <c r="X116" s="97">
        <v>0</v>
      </c>
      <c r="Y116" s="97">
        <v>21</v>
      </c>
      <c r="Z116" s="97" t="s">
        <v>0</v>
      </c>
      <c r="AB116" s="97" t="s">
        <v>2193</v>
      </c>
      <c r="AI116" s="97" t="s">
        <v>2197</v>
      </c>
      <c r="AJ116" s="97">
        <v>10</v>
      </c>
      <c r="AK116" s="97">
        <v>0.7</v>
      </c>
      <c r="AX116" s="97">
        <v>0</v>
      </c>
      <c r="AY116" s="97">
        <v>0</v>
      </c>
      <c r="AZ116" s="97">
        <v>0</v>
      </c>
      <c r="BA116" s="97">
        <v>50</v>
      </c>
      <c r="BB116" s="97">
        <v>50</v>
      </c>
      <c r="BC116" s="97">
        <v>0</v>
      </c>
      <c r="BD116" s="97">
        <v>0</v>
      </c>
      <c r="BE116" s="97">
        <v>0</v>
      </c>
      <c r="BF116" s="97">
        <v>0</v>
      </c>
      <c r="BG116" s="97">
        <v>0</v>
      </c>
      <c r="BH116" s="97">
        <v>0</v>
      </c>
      <c r="BI116" s="97">
        <v>0</v>
      </c>
      <c r="BJ116" s="97">
        <v>0</v>
      </c>
      <c r="BK116" s="97">
        <v>0</v>
      </c>
      <c r="BM116" s="97">
        <v>12.5</v>
      </c>
      <c r="BN116" s="97">
        <v>12.5</v>
      </c>
      <c r="BO116" s="97">
        <v>12.5</v>
      </c>
      <c r="BP116" s="97">
        <v>12.5</v>
      </c>
      <c r="BQ116" s="97">
        <v>12.5</v>
      </c>
      <c r="BR116" s="97">
        <v>12.5</v>
      </c>
      <c r="BS116" s="97">
        <v>12.5</v>
      </c>
      <c r="BT116" s="97">
        <v>12.5</v>
      </c>
      <c r="BY116" s="108"/>
      <c r="CA116" s="162" t="b">
        <v>1</v>
      </c>
      <c r="CB116" s="162" t="b">
        <v>1</v>
      </c>
      <c r="CC116" s="162" t="b">
        <v>1</v>
      </c>
      <c r="CD116" s="162" t="b">
        <v>1</v>
      </c>
    </row>
    <row r="117" spans="1:82" x14ac:dyDescent="0.2">
      <c r="A117" s="101">
        <v>112</v>
      </c>
      <c r="B117" s="97" t="s">
        <v>2201</v>
      </c>
      <c r="C117" s="97" t="s">
        <v>2210</v>
      </c>
      <c r="D117" s="97">
        <v>9</v>
      </c>
      <c r="E117" s="97" t="s">
        <v>410</v>
      </c>
      <c r="G117" s="97" t="s">
        <v>2189</v>
      </c>
      <c r="H117" s="97" t="s">
        <v>0</v>
      </c>
      <c r="J117" s="97" t="s">
        <v>30</v>
      </c>
      <c r="N117" s="97"/>
      <c r="O117" s="97">
        <v>17</v>
      </c>
      <c r="P117" s="97">
        <v>15</v>
      </c>
      <c r="Q117" s="97">
        <v>0</v>
      </c>
      <c r="R117" s="97">
        <v>0</v>
      </c>
      <c r="S117" s="97">
        <v>0</v>
      </c>
      <c r="T117" s="97">
        <v>2</v>
      </c>
      <c r="U117" s="97">
        <v>0</v>
      </c>
      <c r="W117" s="97" t="e">
        <v>#N/A</v>
      </c>
      <c r="X117" s="97">
        <v>0</v>
      </c>
      <c r="Y117" s="97">
        <v>29</v>
      </c>
      <c r="Z117" s="97" t="s">
        <v>0</v>
      </c>
      <c r="AB117" s="97" t="s">
        <v>2193</v>
      </c>
      <c r="AI117" s="97" t="s">
        <v>2197</v>
      </c>
      <c r="AJ117" s="97">
        <v>10</v>
      </c>
      <c r="AK117" s="97">
        <v>0.7</v>
      </c>
      <c r="AX117" s="97">
        <v>0</v>
      </c>
      <c r="AY117" s="97">
        <v>0</v>
      </c>
      <c r="AZ117" s="97">
        <v>0</v>
      </c>
      <c r="BA117" s="97">
        <v>20</v>
      </c>
      <c r="BB117" s="97">
        <v>20</v>
      </c>
      <c r="BC117" s="97">
        <v>0</v>
      </c>
      <c r="BD117" s="97">
        <v>0</v>
      </c>
      <c r="BE117" s="97">
        <v>0</v>
      </c>
      <c r="BF117" s="97">
        <v>0</v>
      </c>
      <c r="BG117" s="97">
        <v>0</v>
      </c>
      <c r="BH117" s="97">
        <v>0</v>
      </c>
      <c r="BI117" s="97">
        <v>0</v>
      </c>
      <c r="BJ117" s="97">
        <v>0</v>
      </c>
      <c r="BK117" s="97">
        <v>0</v>
      </c>
      <c r="BM117" s="97">
        <v>5</v>
      </c>
      <c r="BN117" s="97">
        <v>5</v>
      </c>
      <c r="BO117" s="97">
        <v>5</v>
      </c>
      <c r="BP117" s="97">
        <v>5</v>
      </c>
      <c r="BQ117" s="97">
        <v>5</v>
      </c>
      <c r="BR117" s="97">
        <v>5</v>
      </c>
      <c r="BS117" s="97">
        <v>5</v>
      </c>
      <c r="BT117" s="97">
        <v>5</v>
      </c>
      <c r="BY117" s="108"/>
      <c r="CA117" s="162" t="b">
        <v>1</v>
      </c>
      <c r="CB117" s="162" t="b">
        <v>1</v>
      </c>
      <c r="CC117" s="162" t="b">
        <v>1</v>
      </c>
      <c r="CD117" s="162" t="b">
        <v>1</v>
      </c>
    </row>
    <row r="118" spans="1:82" x14ac:dyDescent="0.2">
      <c r="A118" s="101">
        <v>113</v>
      </c>
      <c r="B118" s="97" t="s">
        <v>2201</v>
      </c>
      <c r="C118" s="97" t="s">
        <v>2210</v>
      </c>
      <c r="D118" s="97">
        <v>9</v>
      </c>
      <c r="E118" s="97" t="s">
        <v>411</v>
      </c>
      <c r="G118" s="97" t="s">
        <v>2189</v>
      </c>
      <c r="H118" s="97" t="s">
        <v>0</v>
      </c>
      <c r="J118" s="97" t="s">
        <v>30</v>
      </c>
      <c r="N118" s="97"/>
      <c r="O118" s="97">
        <v>6</v>
      </c>
      <c r="P118" s="97">
        <v>5.14</v>
      </c>
      <c r="Q118" s="97">
        <v>0</v>
      </c>
      <c r="R118" s="97">
        <v>0</v>
      </c>
      <c r="S118" s="97">
        <v>0</v>
      </c>
      <c r="T118" s="97">
        <v>0.86000000000000032</v>
      </c>
      <c r="U118" s="97">
        <v>0</v>
      </c>
      <c r="W118" s="97" t="e">
        <v>#N/A</v>
      </c>
      <c r="X118" s="97">
        <v>0</v>
      </c>
      <c r="Y118" s="97">
        <v>1</v>
      </c>
      <c r="Z118" s="97" t="s">
        <v>0</v>
      </c>
      <c r="AB118" s="97" t="s">
        <v>2191</v>
      </c>
      <c r="AJ118" s="97">
        <v>18</v>
      </c>
      <c r="AK118" s="97">
        <v>0.36</v>
      </c>
      <c r="AQ118" s="97">
        <v>0.9</v>
      </c>
      <c r="AX118" s="97">
        <v>0</v>
      </c>
      <c r="AY118" s="97">
        <v>0</v>
      </c>
      <c r="AZ118" s="97">
        <v>0</v>
      </c>
      <c r="BA118" s="97">
        <v>17000</v>
      </c>
      <c r="BB118" s="97">
        <v>17000</v>
      </c>
      <c r="BC118" s="97">
        <v>0</v>
      </c>
      <c r="BD118" s="97">
        <v>0</v>
      </c>
      <c r="BE118" s="97">
        <v>0</v>
      </c>
      <c r="BF118" s="97">
        <v>0</v>
      </c>
      <c r="BG118" s="97">
        <v>0</v>
      </c>
      <c r="BH118" s="97">
        <v>0</v>
      </c>
      <c r="BI118" s="97">
        <v>0</v>
      </c>
      <c r="BJ118" s="97">
        <v>0</v>
      </c>
      <c r="BK118" s="97">
        <v>0</v>
      </c>
      <c r="BM118" s="97">
        <v>4250</v>
      </c>
      <c r="BN118" s="97">
        <v>4250</v>
      </c>
      <c r="BO118" s="97">
        <v>4250</v>
      </c>
      <c r="BP118" s="97">
        <v>4250</v>
      </c>
      <c r="BQ118" s="97">
        <v>4250</v>
      </c>
      <c r="BR118" s="97">
        <v>4250</v>
      </c>
      <c r="BS118" s="97">
        <v>4250</v>
      </c>
      <c r="BT118" s="97">
        <v>4250</v>
      </c>
      <c r="BY118" s="108"/>
      <c r="CA118" s="162" t="b">
        <v>1</v>
      </c>
      <c r="CB118" s="162" t="b">
        <v>1</v>
      </c>
      <c r="CC118" s="162" t="b">
        <v>1</v>
      </c>
      <c r="CD118" s="162" t="b">
        <v>1</v>
      </c>
    </row>
    <row r="119" spans="1:82" x14ac:dyDescent="0.2">
      <c r="A119" s="101">
        <v>114</v>
      </c>
      <c r="B119" s="97" t="s">
        <v>2201</v>
      </c>
      <c r="C119" s="97" t="s">
        <v>2210</v>
      </c>
      <c r="D119" s="97">
        <v>9</v>
      </c>
      <c r="E119" s="97" t="s">
        <v>412</v>
      </c>
      <c r="G119" s="97" t="s">
        <v>2189</v>
      </c>
      <c r="H119" s="97" t="s">
        <v>0</v>
      </c>
      <c r="I119" s="97" t="s">
        <v>1203</v>
      </c>
      <c r="J119" s="97" t="b">
        <v>1</v>
      </c>
      <c r="N119" s="97"/>
      <c r="O119" s="97">
        <v>2</v>
      </c>
      <c r="P119" s="97">
        <v>1.29</v>
      </c>
      <c r="Q119" s="97">
        <v>0</v>
      </c>
      <c r="R119" s="97">
        <v>0</v>
      </c>
      <c r="S119" s="97">
        <v>0</v>
      </c>
      <c r="T119" s="97">
        <v>0.71</v>
      </c>
      <c r="U119" s="97">
        <v>1</v>
      </c>
      <c r="W119" s="97" t="s">
        <v>2190</v>
      </c>
      <c r="X119" s="97">
        <v>0</v>
      </c>
      <c r="Y119" s="97">
        <v>0</v>
      </c>
      <c r="Z119" s="97" t="s">
        <v>0</v>
      </c>
      <c r="AB119" s="97" t="s">
        <v>2191</v>
      </c>
      <c r="AJ119" s="97">
        <v>18</v>
      </c>
      <c r="AK119" s="97">
        <v>0.36</v>
      </c>
      <c r="AQ119" s="97">
        <v>0.9</v>
      </c>
      <c r="AX119" s="97">
        <v>0</v>
      </c>
      <c r="AY119" s="97">
        <v>0</v>
      </c>
      <c r="AZ119" s="97">
        <v>0</v>
      </c>
      <c r="BA119" s="97">
        <v>310000</v>
      </c>
      <c r="BB119" s="97">
        <v>310000</v>
      </c>
      <c r="BC119" s="97">
        <v>0</v>
      </c>
      <c r="BD119" s="97">
        <v>0</v>
      </c>
      <c r="BE119" s="97">
        <v>0</v>
      </c>
      <c r="BF119" s="97">
        <v>0</v>
      </c>
      <c r="BG119" s="97">
        <v>0</v>
      </c>
      <c r="BH119" s="97">
        <v>0</v>
      </c>
      <c r="BI119" s="97">
        <v>0</v>
      </c>
      <c r="BJ119" s="97">
        <v>0</v>
      </c>
      <c r="BK119" s="97">
        <v>0</v>
      </c>
      <c r="BM119" s="97">
        <v>77500</v>
      </c>
      <c r="BN119" s="97">
        <v>77500</v>
      </c>
      <c r="BO119" s="97">
        <v>77500</v>
      </c>
      <c r="BP119" s="97">
        <v>77500</v>
      </c>
      <c r="BQ119" s="97">
        <v>77500</v>
      </c>
      <c r="BR119" s="97">
        <v>77500</v>
      </c>
      <c r="BS119" s="97">
        <v>77500</v>
      </c>
      <c r="BT119" s="97">
        <v>77500</v>
      </c>
      <c r="BY119" s="108"/>
      <c r="CA119" s="162" t="b">
        <v>1</v>
      </c>
      <c r="CB119" s="162" t="b">
        <v>1</v>
      </c>
      <c r="CC119" s="162" t="b">
        <v>1</v>
      </c>
      <c r="CD119" s="162" t="b">
        <v>1</v>
      </c>
    </row>
    <row r="120" spans="1:82" x14ac:dyDescent="0.2">
      <c r="A120" s="101">
        <v>115</v>
      </c>
      <c r="B120" s="97" t="s">
        <v>2201</v>
      </c>
      <c r="C120" s="97" t="s">
        <v>2210</v>
      </c>
      <c r="D120" s="97">
        <v>9</v>
      </c>
      <c r="E120" s="97" t="s">
        <v>413</v>
      </c>
      <c r="G120" s="97" t="s">
        <v>2189</v>
      </c>
      <c r="H120" s="97" t="s">
        <v>0</v>
      </c>
      <c r="I120" s="97" t="s">
        <v>1203</v>
      </c>
      <c r="J120" s="97" t="b">
        <v>1</v>
      </c>
      <c r="N120" s="97"/>
      <c r="O120" s="97">
        <v>300</v>
      </c>
      <c r="P120" s="97">
        <v>225</v>
      </c>
      <c r="Q120" s="97">
        <v>0</v>
      </c>
      <c r="R120" s="97">
        <v>0</v>
      </c>
      <c r="S120" s="97">
        <v>0</v>
      </c>
      <c r="T120" s="97">
        <v>75</v>
      </c>
      <c r="U120" s="97">
        <v>0</v>
      </c>
      <c r="W120" s="97" t="s">
        <v>2190</v>
      </c>
      <c r="X120" s="97">
        <v>1</v>
      </c>
      <c r="Y120" s="97">
        <v>0</v>
      </c>
      <c r="Z120" s="97" t="s">
        <v>0</v>
      </c>
      <c r="AB120" s="97" t="s">
        <v>2191</v>
      </c>
      <c r="AJ120" s="97">
        <v>18</v>
      </c>
      <c r="AK120" s="97">
        <v>0.36</v>
      </c>
      <c r="AQ120" s="97">
        <v>0.9</v>
      </c>
      <c r="AX120" s="97">
        <v>0</v>
      </c>
      <c r="AY120" s="97">
        <v>0</v>
      </c>
      <c r="AZ120" s="97">
        <v>0</v>
      </c>
      <c r="BA120" s="97">
        <v>650</v>
      </c>
      <c r="BB120" s="97">
        <v>650</v>
      </c>
      <c r="BC120" s="97">
        <v>0</v>
      </c>
      <c r="BD120" s="97">
        <v>0</v>
      </c>
      <c r="BE120" s="97">
        <v>0</v>
      </c>
      <c r="BF120" s="97">
        <v>0</v>
      </c>
      <c r="BG120" s="97">
        <v>0</v>
      </c>
      <c r="BH120" s="97">
        <v>0</v>
      </c>
      <c r="BI120" s="97">
        <v>0</v>
      </c>
      <c r="BJ120" s="97">
        <v>0</v>
      </c>
      <c r="BK120" s="97">
        <v>0</v>
      </c>
      <c r="BM120" s="97">
        <v>162.5</v>
      </c>
      <c r="BN120" s="97">
        <v>162.5</v>
      </c>
      <c r="BO120" s="97">
        <v>162.5</v>
      </c>
      <c r="BP120" s="97">
        <v>162.5</v>
      </c>
      <c r="BQ120" s="97">
        <v>162.5</v>
      </c>
      <c r="BR120" s="97">
        <v>162.5</v>
      </c>
      <c r="BS120" s="97">
        <v>162.5</v>
      </c>
      <c r="BT120" s="97">
        <v>162.5</v>
      </c>
      <c r="BY120" s="108"/>
      <c r="CA120" s="162" t="b">
        <v>1</v>
      </c>
      <c r="CB120" s="162" t="b">
        <v>1</v>
      </c>
      <c r="CC120" s="162" t="b">
        <v>1</v>
      </c>
      <c r="CD120" s="162" t="b">
        <v>1</v>
      </c>
    </row>
    <row r="121" spans="1:82" x14ac:dyDescent="0.2">
      <c r="A121" s="101">
        <v>116</v>
      </c>
      <c r="B121" s="97" t="s">
        <v>2201</v>
      </c>
      <c r="C121" s="97" t="s">
        <v>2210</v>
      </c>
      <c r="D121" s="97">
        <v>9</v>
      </c>
      <c r="E121" s="97" t="s">
        <v>414</v>
      </c>
      <c r="G121" s="97" t="s">
        <v>2189</v>
      </c>
      <c r="H121" s="97" t="s">
        <v>0</v>
      </c>
      <c r="I121" s="97" t="s">
        <v>1203</v>
      </c>
      <c r="J121" s="97" t="b">
        <v>1</v>
      </c>
      <c r="N121" s="97"/>
      <c r="O121" s="97">
        <v>2</v>
      </c>
      <c r="P121" s="97">
        <v>1.29</v>
      </c>
      <c r="Q121" s="97">
        <v>0</v>
      </c>
      <c r="R121" s="97">
        <v>0</v>
      </c>
      <c r="S121" s="97">
        <v>0</v>
      </c>
      <c r="T121" s="97">
        <v>0.71</v>
      </c>
      <c r="U121" s="97">
        <v>1</v>
      </c>
      <c r="W121" s="97" t="s">
        <v>2190</v>
      </c>
      <c r="X121" s="97">
        <v>0</v>
      </c>
      <c r="Y121" s="97">
        <v>0</v>
      </c>
      <c r="Z121" s="97" t="s">
        <v>0</v>
      </c>
      <c r="AB121" s="97" t="s">
        <v>2191</v>
      </c>
      <c r="AI121" s="97" t="s">
        <v>2192</v>
      </c>
      <c r="AJ121" s="97">
        <v>18</v>
      </c>
      <c r="AK121" s="97">
        <v>0.36</v>
      </c>
      <c r="AQ121" s="97">
        <v>0.9</v>
      </c>
      <c r="AX121" s="97">
        <v>0</v>
      </c>
      <c r="AY121" s="97">
        <v>0</v>
      </c>
      <c r="AZ121" s="97">
        <v>0</v>
      </c>
      <c r="BA121" s="97">
        <v>20000</v>
      </c>
      <c r="BB121" s="97">
        <v>20000</v>
      </c>
      <c r="BC121" s="97">
        <v>0</v>
      </c>
      <c r="BD121" s="97">
        <v>0</v>
      </c>
      <c r="BE121" s="97">
        <v>0</v>
      </c>
      <c r="BF121" s="97">
        <v>0</v>
      </c>
      <c r="BG121" s="97">
        <v>0</v>
      </c>
      <c r="BH121" s="97">
        <v>0</v>
      </c>
      <c r="BI121" s="97">
        <v>0</v>
      </c>
      <c r="BJ121" s="97">
        <v>0</v>
      </c>
      <c r="BK121" s="97">
        <v>0</v>
      </c>
      <c r="BM121" s="97">
        <v>5000</v>
      </c>
      <c r="BN121" s="97">
        <v>5000</v>
      </c>
      <c r="BO121" s="97">
        <v>5000</v>
      </c>
      <c r="BP121" s="97">
        <v>5000</v>
      </c>
      <c r="BQ121" s="97">
        <v>5000</v>
      </c>
      <c r="BR121" s="97">
        <v>5000</v>
      </c>
      <c r="BS121" s="97">
        <v>5000</v>
      </c>
      <c r="BT121" s="97">
        <v>5000</v>
      </c>
      <c r="BY121" s="108"/>
      <c r="CA121" s="162" t="b">
        <v>1</v>
      </c>
      <c r="CB121" s="162" t="b">
        <v>1</v>
      </c>
      <c r="CC121" s="162" t="b">
        <v>1</v>
      </c>
      <c r="CD121" s="162" t="b">
        <v>1</v>
      </c>
    </row>
    <row r="122" spans="1:82" x14ac:dyDescent="0.2">
      <c r="A122" s="101">
        <v>117</v>
      </c>
      <c r="B122" s="97" t="s">
        <v>2201</v>
      </c>
      <c r="C122" s="97" t="s">
        <v>2210</v>
      </c>
      <c r="D122" s="97">
        <v>9</v>
      </c>
      <c r="E122" s="97" t="s">
        <v>415</v>
      </c>
      <c r="G122" s="97" t="s">
        <v>2189</v>
      </c>
      <c r="H122" s="97" t="s">
        <v>0</v>
      </c>
      <c r="J122" s="97" t="s">
        <v>30</v>
      </c>
      <c r="N122" s="97"/>
      <c r="O122" s="97">
        <v>6</v>
      </c>
      <c r="P122" s="97">
        <v>5.14</v>
      </c>
      <c r="Q122" s="97">
        <v>0</v>
      </c>
      <c r="R122" s="97">
        <v>0</v>
      </c>
      <c r="S122" s="97">
        <v>0</v>
      </c>
      <c r="T122" s="97">
        <v>0.86000000000000032</v>
      </c>
      <c r="U122" s="97">
        <v>0</v>
      </c>
      <c r="W122" s="97" t="e">
        <v>#N/A</v>
      </c>
      <c r="X122" s="97">
        <v>0</v>
      </c>
      <c r="Y122" s="97">
        <v>1</v>
      </c>
      <c r="Z122" s="97" t="s">
        <v>0</v>
      </c>
      <c r="AB122" s="97" t="s">
        <v>2193</v>
      </c>
      <c r="AJ122" s="97">
        <v>11</v>
      </c>
      <c r="AK122" s="97">
        <v>0.36</v>
      </c>
      <c r="AQ122" s="97">
        <v>0.9</v>
      </c>
      <c r="AX122" s="97">
        <v>0</v>
      </c>
      <c r="AY122" s="97">
        <v>0</v>
      </c>
      <c r="AZ122" s="97">
        <v>0</v>
      </c>
      <c r="BA122" s="97">
        <v>32000</v>
      </c>
      <c r="BB122" s="97">
        <v>32000</v>
      </c>
      <c r="BC122" s="97">
        <v>0</v>
      </c>
      <c r="BD122" s="97">
        <v>0</v>
      </c>
      <c r="BE122" s="97">
        <v>0</v>
      </c>
      <c r="BF122" s="97">
        <v>0</v>
      </c>
      <c r="BG122" s="97">
        <v>0</v>
      </c>
      <c r="BH122" s="97">
        <v>0</v>
      </c>
      <c r="BI122" s="97">
        <v>0</v>
      </c>
      <c r="BJ122" s="97">
        <v>0</v>
      </c>
      <c r="BK122" s="97">
        <v>0</v>
      </c>
      <c r="BM122" s="97">
        <v>8000</v>
      </c>
      <c r="BN122" s="97">
        <v>8000</v>
      </c>
      <c r="BO122" s="97">
        <v>8000</v>
      </c>
      <c r="BP122" s="97">
        <v>8000</v>
      </c>
      <c r="BQ122" s="97">
        <v>8000</v>
      </c>
      <c r="BR122" s="97">
        <v>8000</v>
      </c>
      <c r="BS122" s="97">
        <v>8000</v>
      </c>
      <c r="BT122" s="97">
        <v>8000</v>
      </c>
      <c r="BY122" s="108"/>
      <c r="CA122" s="162" t="b">
        <v>1</v>
      </c>
      <c r="CB122" s="162" t="b">
        <v>1</v>
      </c>
      <c r="CC122" s="162" t="b">
        <v>1</v>
      </c>
      <c r="CD122" s="162" t="b">
        <v>1</v>
      </c>
    </row>
    <row r="123" spans="1:82" x14ac:dyDescent="0.2">
      <c r="A123" s="101">
        <v>118</v>
      </c>
      <c r="B123" s="97" t="s">
        <v>2201</v>
      </c>
      <c r="C123" s="97" t="s">
        <v>2210</v>
      </c>
      <c r="D123" s="97">
        <v>9</v>
      </c>
      <c r="E123" s="97" t="s">
        <v>416</v>
      </c>
      <c r="G123" s="97" t="s">
        <v>2189</v>
      </c>
      <c r="H123" s="97" t="s">
        <v>0</v>
      </c>
      <c r="J123" s="97" t="s">
        <v>30</v>
      </c>
      <c r="N123" s="97"/>
      <c r="O123" s="97">
        <v>750</v>
      </c>
      <c r="P123" s="97">
        <v>750</v>
      </c>
      <c r="Q123" s="97">
        <v>0</v>
      </c>
      <c r="R123" s="97">
        <v>0</v>
      </c>
      <c r="S123" s="97">
        <v>0</v>
      </c>
      <c r="T123" s="97">
        <v>0</v>
      </c>
      <c r="U123" s="97">
        <v>0</v>
      </c>
      <c r="W123" s="97" t="e">
        <v>#N/A</v>
      </c>
      <c r="X123" s="97">
        <v>0</v>
      </c>
      <c r="Y123" s="97">
        <v>0</v>
      </c>
      <c r="Z123" s="97" t="s">
        <v>0</v>
      </c>
      <c r="AJ123" s="97">
        <v>0</v>
      </c>
      <c r="AK123" s="97">
        <v>1</v>
      </c>
      <c r="AQ123" s="97">
        <v>0.9</v>
      </c>
      <c r="AX123" s="97">
        <v>0</v>
      </c>
      <c r="AY123" s="97">
        <v>0</v>
      </c>
      <c r="AZ123" s="97">
        <v>0</v>
      </c>
      <c r="BA123" s="97">
        <v>60</v>
      </c>
      <c r="BB123" s="97">
        <v>60</v>
      </c>
      <c r="BC123" s="97">
        <v>0</v>
      </c>
      <c r="BD123" s="97">
        <v>0</v>
      </c>
      <c r="BE123" s="97">
        <v>0</v>
      </c>
      <c r="BF123" s="97">
        <v>0</v>
      </c>
      <c r="BG123" s="97">
        <v>0</v>
      </c>
      <c r="BH123" s="97">
        <v>0</v>
      </c>
      <c r="BI123" s="97">
        <v>0</v>
      </c>
      <c r="BJ123" s="97">
        <v>0</v>
      </c>
      <c r="BK123" s="97">
        <v>0</v>
      </c>
      <c r="BM123" s="97">
        <v>15</v>
      </c>
      <c r="BN123" s="97">
        <v>15</v>
      </c>
      <c r="BO123" s="97">
        <v>15</v>
      </c>
      <c r="BP123" s="97">
        <v>15</v>
      </c>
      <c r="BQ123" s="97">
        <v>15</v>
      </c>
      <c r="BR123" s="97">
        <v>15</v>
      </c>
      <c r="BS123" s="97">
        <v>15</v>
      </c>
      <c r="BT123" s="97">
        <v>15</v>
      </c>
      <c r="BY123" s="108"/>
      <c r="CA123" s="162" t="b">
        <v>1</v>
      </c>
      <c r="CB123" s="162" t="b">
        <v>1</v>
      </c>
      <c r="CC123" s="162" t="b">
        <v>1</v>
      </c>
      <c r="CD123" s="162" t="b">
        <v>1</v>
      </c>
    </row>
    <row r="124" spans="1:82" x14ac:dyDescent="0.2">
      <c r="A124" s="101">
        <v>119</v>
      </c>
      <c r="B124" s="97" t="s">
        <v>2201</v>
      </c>
      <c r="C124" s="97" t="s">
        <v>2211</v>
      </c>
      <c r="D124" s="97">
        <v>10</v>
      </c>
      <c r="E124" s="97" t="s">
        <v>417</v>
      </c>
      <c r="G124" s="97" t="s">
        <v>2189</v>
      </c>
      <c r="H124" s="97" t="s">
        <v>0</v>
      </c>
      <c r="I124" s="97" t="s">
        <v>1205</v>
      </c>
      <c r="J124" s="97" t="b">
        <v>1</v>
      </c>
      <c r="N124" s="97"/>
      <c r="O124" s="97">
        <v>1541.87</v>
      </c>
      <c r="P124" s="97">
        <v>500</v>
      </c>
      <c r="Q124" s="97">
        <v>0</v>
      </c>
      <c r="R124" s="97">
        <v>0</v>
      </c>
      <c r="S124" s="97">
        <v>0</v>
      </c>
      <c r="T124" s="97">
        <v>1041.8699999999999</v>
      </c>
      <c r="U124" s="97">
        <v>2931</v>
      </c>
      <c r="W124" s="97" t="s">
        <v>2190</v>
      </c>
      <c r="X124" s="97">
        <v>0.55000000000000004</v>
      </c>
      <c r="Y124" s="97">
        <v>0</v>
      </c>
      <c r="Z124" s="97" t="s">
        <v>0</v>
      </c>
      <c r="AB124" s="97" t="s">
        <v>2193</v>
      </c>
      <c r="AI124" s="97" t="s">
        <v>2192</v>
      </c>
      <c r="AJ124" s="97">
        <v>13</v>
      </c>
      <c r="AK124" s="97">
        <v>0.55000000000000004</v>
      </c>
      <c r="AX124" s="97">
        <v>0</v>
      </c>
      <c r="AY124" s="97">
        <v>0</v>
      </c>
      <c r="AZ124" s="97">
        <v>0</v>
      </c>
      <c r="BA124" s="97">
        <v>15</v>
      </c>
      <c r="BB124" s="97">
        <v>15</v>
      </c>
      <c r="BC124" s="97">
        <v>0</v>
      </c>
      <c r="BD124" s="97">
        <v>0</v>
      </c>
      <c r="BE124" s="97">
        <v>0</v>
      </c>
      <c r="BF124" s="97">
        <v>0</v>
      </c>
      <c r="BG124" s="97">
        <v>0</v>
      </c>
      <c r="BH124" s="97">
        <v>0</v>
      </c>
      <c r="BI124" s="97">
        <v>0</v>
      </c>
      <c r="BJ124" s="97">
        <v>0</v>
      </c>
      <c r="BK124" s="97">
        <v>0</v>
      </c>
      <c r="BM124" s="97">
        <v>3.75</v>
      </c>
      <c r="BN124" s="97">
        <v>3.75</v>
      </c>
      <c r="BO124" s="97">
        <v>3.75</v>
      </c>
      <c r="BP124" s="97">
        <v>3.75</v>
      </c>
      <c r="BQ124" s="97">
        <v>3.75</v>
      </c>
      <c r="BR124" s="97">
        <v>3.75</v>
      </c>
      <c r="BS124" s="97">
        <v>3.75</v>
      </c>
      <c r="BT124" s="97">
        <v>3.75</v>
      </c>
      <c r="BY124" s="108"/>
      <c r="CA124" s="162" t="b">
        <v>1</v>
      </c>
      <c r="CB124" s="162" t="b">
        <v>1</v>
      </c>
      <c r="CC124" s="162" t="b">
        <v>1</v>
      </c>
      <c r="CD124" s="162" t="b">
        <v>1</v>
      </c>
    </row>
    <row r="125" spans="1:82" x14ac:dyDescent="0.2">
      <c r="A125" s="101">
        <v>120</v>
      </c>
      <c r="B125" s="97" t="s">
        <v>2201</v>
      </c>
      <c r="C125" s="97" t="s">
        <v>2211</v>
      </c>
      <c r="D125" s="97">
        <v>10</v>
      </c>
      <c r="E125" s="97" t="s">
        <v>419</v>
      </c>
      <c r="G125" s="97" t="s">
        <v>2189</v>
      </c>
      <c r="H125" s="97" t="s">
        <v>0</v>
      </c>
      <c r="I125" s="97" t="s">
        <v>1205</v>
      </c>
      <c r="J125" s="97" t="b">
        <v>1</v>
      </c>
      <c r="N125" s="97"/>
      <c r="O125" s="97">
        <v>1541.87</v>
      </c>
      <c r="P125" s="97">
        <v>500</v>
      </c>
      <c r="Q125" s="97">
        <v>0</v>
      </c>
      <c r="R125" s="97">
        <v>0</v>
      </c>
      <c r="S125" s="97">
        <v>0</v>
      </c>
      <c r="T125" s="97">
        <v>1041.8699999999999</v>
      </c>
      <c r="U125" s="97">
        <v>5101.6099999999997</v>
      </c>
      <c r="W125" s="97" t="s">
        <v>2190</v>
      </c>
      <c r="X125" s="97">
        <v>0.55000000000000004</v>
      </c>
      <c r="Y125" s="97">
        <v>0</v>
      </c>
      <c r="Z125" s="97" t="s">
        <v>0</v>
      </c>
      <c r="AB125" s="97" t="s">
        <v>2193</v>
      </c>
      <c r="AI125" s="97" t="s">
        <v>2192</v>
      </c>
      <c r="AJ125" s="97">
        <v>13</v>
      </c>
      <c r="AK125" s="97">
        <v>0.55000000000000004</v>
      </c>
      <c r="AX125" s="97">
        <v>0</v>
      </c>
      <c r="AY125" s="97">
        <v>0</v>
      </c>
      <c r="AZ125" s="97">
        <v>0</v>
      </c>
      <c r="BA125" s="97">
        <v>3</v>
      </c>
      <c r="BB125" s="97">
        <v>3</v>
      </c>
      <c r="BC125" s="97">
        <v>0</v>
      </c>
      <c r="BD125" s="97">
        <v>0</v>
      </c>
      <c r="BE125" s="97">
        <v>0</v>
      </c>
      <c r="BF125" s="97">
        <v>0</v>
      </c>
      <c r="BG125" s="97">
        <v>0</v>
      </c>
      <c r="BH125" s="97">
        <v>0</v>
      </c>
      <c r="BI125" s="97">
        <v>0</v>
      </c>
      <c r="BJ125" s="97">
        <v>0</v>
      </c>
      <c r="BK125" s="97">
        <v>0</v>
      </c>
      <c r="BM125" s="97">
        <v>0.75</v>
      </c>
      <c r="BN125" s="97">
        <v>0.75</v>
      </c>
      <c r="BO125" s="97">
        <v>0.75</v>
      </c>
      <c r="BP125" s="97">
        <v>0.75</v>
      </c>
      <c r="BQ125" s="97">
        <v>0.75</v>
      </c>
      <c r="BR125" s="97">
        <v>0.75</v>
      </c>
      <c r="BS125" s="97">
        <v>0.75</v>
      </c>
      <c r="BT125" s="97">
        <v>0.75</v>
      </c>
      <c r="BY125" s="108"/>
      <c r="CA125" s="162" t="b">
        <v>1</v>
      </c>
      <c r="CB125" s="162" t="b">
        <v>1</v>
      </c>
      <c r="CC125" s="162" t="b">
        <v>1</v>
      </c>
      <c r="CD125" s="162" t="b">
        <v>1</v>
      </c>
    </row>
    <row r="126" spans="1:82" x14ac:dyDescent="0.2">
      <c r="A126" s="101">
        <v>121</v>
      </c>
      <c r="B126" s="97" t="s">
        <v>2201</v>
      </c>
      <c r="C126" s="97" t="s">
        <v>2211</v>
      </c>
      <c r="D126" s="97">
        <v>10</v>
      </c>
      <c r="E126" s="97" t="s">
        <v>420</v>
      </c>
      <c r="G126" s="97" t="s">
        <v>2189</v>
      </c>
      <c r="H126" s="97" t="s">
        <v>0</v>
      </c>
      <c r="I126" s="97" t="s">
        <v>1205</v>
      </c>
      <c r="J126" s="97" t="b">
        <v>1</v>
      </c>
      <c r="N126" s="97"/>
      <c r="O126" s="97">
        <v>1541.87</v>
      </c>
      <c r="P126" s="97">
        <v>500</v>
      </c>
      <c r="Q126" s="97">
        <v>0</v>
      </c>
      <c r="R126" s="97">
        <v>0</v>
      </c>
      <c r="S126" s="97">
        <v>0</v>
      </c>
      <c r="T126" s="97">
        <v>1041.8699999999999</v>
      </c>
      <c r="U126" s="97">
        <v>2785.27</v>
      </c>
      <c r="W126" s="97" t="s">
        <v>2190</v>
      </c>
      <c r="X126" s="97">
        <v>0.55000000000000004</v>
      </c>
      <c r="Y126" s="97">
        <v>0</v>
      </c>
      <c r="Z126" s="97" t="s">
        <v>0</v>
      </c>
      <c r="AB126" s="97" t="s">
        <v>2193</v>
      </c>
      <c r="AI126" s="97" t="s">
        <v>2192</v>
      </c>
      <c r="AJ126" s="97">
        <v>13</v>
      </c>
      <c r="AK126" s="97">
        <v>0.55000000000000004</v>
      </c>
      <c r="AX126" s="97">
        <v>0</v>
      </c>
      <c r="AY126" s="97">
        <v>0</v>
      </c>
      <c r="AZ126" s="97">
        <v>0</v>
      </c>
      <c r="BA126" s="97">
        <v>2</v>
      </c>
      <c r="BB126" s="97">
        <v>2</v>
      </c>
      <c r="BC126" s="97">
        <v>0</v>
      </c>
      <c r="BD126" s="97">
        <v>0</v>
      </c>
      <c r="BE126" s="97">
        <v>0</v>
      </c>
      <c r="BF126" s="97">
        <v>0</v>
      </c>
      <c r="BG126" s="97">
        <v>0</v>
      </c>
      <c r="BH126" s="97">
        <v>0</v>
      </c>
      <c r="BI126" s="97">
        <v>0</v>
      </c>
      <c r="BJ126" s="97">
        <v>0</v>
      </c>
      <c r="BK126" s="97">
        <v>0</v>
      </c>
      <c r="BM126" s="97">
        <v>0.5</v>
      </c>
      <c r="BN126" s="97">
        <v>0.5</v>
      </c>
      <c r="BO126" s="97">
        <v>0.5</v>
      </c>
      <c r="BP126" s="97">
        <v>0.5</v>
      </c>
      <c r="BQ126" s="97">
        <v>0.5</v>
      </c>
      <c r="BR126" s="97">
        <v>0.5</v>
      </c>
      <c r="BS126" s="97">
        <v>0.5</v>
      </c>
      <c r="BT126" s="97">
        <v>0.5</v>
      </c>
      <c r="BY126" s="108"/>
      <c r="CA126" s="162" t="b">
        <v>1</v>
      </c>
      <c r="CB126" s="162" t="b">
        <v>1</v>
      </c>
      <c r="CC126" s="162" t="b">
        <v>1</v>
      </c>
      <c r="CD126" s="162" t="b">
        <v>1</v>
      </c>
    </row>
    <row r="127" spans="1:82" x14ac:dyDescent="0.2">
      <c r="A127" s="101">
        <v>122</v>
      </c>
      <c r="B127" s="97" t="s">
        <v>2201</v>
      </c>
      <c r="C127" s="97" t="s">
        <v>2211</v>
      </c>
      <c r="D127" s="97">
        <v>10</v>
      </c>
      <c r="E127" s="97" t="s">
        <v>421</v>
      </c>
      <c r="G127" s="97" t="s">
        <v>2189</v>
      </c>
      <c r="H127" s="97" t="s">
        <v>0</v>
      </c>
      <c r="I127" s="97" t="s">
        <v>1205</v>
      </c>
      <c r="J127" s="97" t="b">
        <v>1</v>
      </c>
      <c r="N127" s="97"/>
      <c r="O127" s="97">
        <v>970.2</v>
      </c>
      <c r="P127" s="97">
        <v>500</v>
      </c>
      <c r="Q127" s="97">
        <v>0</v>
      </c>
      <c r="R127" s="97">
        <v>0</v>
      </c>
      <c r="S127" s="97">
        <v>0</v>
      </c>
      <c r="T127" s="97">
        <v>470.20000000000005</v>
      </c>
      <c r="U127" s="97">
        <v>723.4</v>
      </c>
      <c r="W127" s="97" t="s">
        <v>2190</v>
      </c>
      <c r="X127" s="97">
        <v>0.55000000000000004</v>
      </c>
      <c r="Y127" s="97">
        <v>46.83</v>
      </c>
      <c r="Z127" s="97" t="s">
        <v>0</v>
      </c>
      <c r="AB127" s="97" t="s">
        <v>2193</v>
      </c>
      <c r="AI127" s="97" t="s">
        <v>2192</v>
      </c>
      <c r="AJ127" s="97">
        <v>11</v>
      </c>
      <c r="AK127" s="97">
        <v>0.55000000000000004</v>
      </c>
      <c r="AX127" s="97">
        <v>0</v>
      </c>
      <c r="AY127" s="97">
        <v>0</v>
      </c>
      <c r="AZ127" s="97">
        <v>0</v>
      </c>
      <c r="BA127" s="97">
        <v>15</v>
      </c>
      <c r="BB127" s="97">
        <v>15</v>
      </c>
      <c r="BC127" s="97">
        <v>0</v>
      </c>
      <c r="BD127" s="97">
        <v>0</v>
      </c>
      <c r="BE127" s="97">
        <v>0</v>
      </c>
      <c r="BF127" s="97">
        <v>0</v>
      </c>
      <c r="BG127" s="97">
        <v>0</v>
      </c>
      <c r="BH127" s="97">
        <v>0</v>
      </c>
      <c r="BI127" s="97">
        <v>0</v>
      </c>
      <c r="BJ127" s="97">
        <v>0</v>
      </c>
      <c r="BK127" s="97">
        <v>0</v>
      </c>
      <c r="BM127" s="97">
        <v>3.75</v>
      </c>
      <c r="BN127" s="97">
        <v>3.75</v>
      </c>
      <c r="BO127" s="97">
        <v>3.75</v>
      </c>
      <c r="BP127" s="97">
        <v>3.75</v>
      </c>
      <c r="BQ127" s="97">
        <v>3.75</v>
      </c>
      <c r="BR127" s="97">
        <v>3.75</v>
      </c>
      <c r="BS127" s="97">
        <v>3.75</v>
      </c>
      <c r="BT127" s="97">
        <v>3.75</v>
      </c>
      <c r="BY127" s="108"/>
      <c r="CA127" s="162" t="b">
        <v>1</v>
      </c>
      <c r="CB127" s="162" t="b">
        <v>1</v>
      </c>
      <c r="CC127" s="162" t="b">
        <v>1</v>
      </c>
      <c r="CD127" s="162" t="b">
        <v>1</v>
      </c>
    </row>
    <row r="128" spans="1:82" x14ac:dyDescent="0.2">
      <c r="A128" s="101">
        <v>123</v>
      </c>
      <c r="B128" s="97" t="s">
        <v>2201</v>
      </c>
      <c r="C128" s="97" t="s">
        <v>2211</v>
      </c>
      <c r="D128" s="97">
        <v>10</v>
      </c>
      <c r="E128" s="97" t="s">
        <v>422</v>
      </c>
      <c r="G128" s="97" t="s">
        <v>2189</v>
      </c>
      <c r="H128" s="97" t="s">
        <v>0</v>
      </c>
      <c r="I128" s="97" t="s">
        <v>1205</v>
      </c>
      <c r="J128" s="97" t="b">
        <v>1</v>
      </c>
      <c r="N128" s="97"/>
      <c r="O128" s="97">
        <v>970.2</v>
      </c>
      <c r="P128" s="97">
        <v>500</v>
      </c>
      <c r="Q128" s="97">
        <v>0</v>
      </c>
      <c r="R128" s="97">
        <v>0</v>
      </c>
      <c r="S128" s="97">
        <v>0</v>
      </c>
      <c r="T128" s="97">
        <v>470.20000000000005</v>
      </c>
      <c r="U128" s="97">
        <v>633.52</v>
      </c>
      <c r="W128" s="97" t="s">
        <v>2190</v>
      </c>
      <c r="X128" s="97">
        <v>0.55000000000000004</v>
      </c>
      <c r="Y128" s="97">
        <v>55.72</v>
      </c>
      <c r="Z128" s="97" t="s">
        <v>0</v>
      </c>
      <c r="AB128" s="97" t="s">
        <v>2193</v>
      </c>
      <c r="AI128" s="97" t="s">
        <v>2192</v>
      </c>
      <c r="AJ128" s="97">
        <v>11</v>
      </c>
      <c r="AK128" s="97">
        <v>0.55000000000000004</v>
      </c>
      <c r="AX128" s="97">
        <v>0</v>
      </c>
      <c r="AY128" s="97">
        <v>0</v>
      </c>
      <c r="AZ128" s="97">
        <v>0</v>
      </c>
      <c r="BA128" s="97">
        <v>3</v>
      </c>
      <c r="BB128" s="97">
        <v>3</v>
      </c>
      <c r="BC128" s="97">
        <v>0</v>
      </c>
      <c r="BD128" s="97">
        <v>0</v>
      </c>
      <c r="BE128" s="97">
        <v>0</v>
      </c>
      <c r="BF128" s="97">
        <v>0</v>
      </c>
      <c r="BG128" s="97">
        <v>0</v>
      </c>
      <c r="BH128" s="97">
        <v>0</v>
      </c>
      <c r="BI128" s="97">
        <v>0</v>
      </c>
      <c r="BJ128" s="97">
        <v>0</v>
      </c>
      <c r="BK128" s="97">
        <v>0</v>
      </c>
      <c r="BM128" s="97">
        <v>0.75</v>
      </c>
      <c r="BN128" s="97">
        <v>0.75</v>
      </c>
      <c r="BO128" s="97">
        <v>0.75</v>
      </c>
      <c r="BP128" s="97">
        <v>0.75</v>
      </c>
      <c r="BQ128" s="97">
        <v>0.75</v>
      </c>
      <c r="BR128" s="97">
        <v>0.75</v>
      </c>
      <c r="BS128" s="97">
        <v>0.75</v>
      </c>
      <c r="BT128" s="97">
        <v>0.75</v>
      </c>
      <c r="BY128" s="108"/>
      <c r="CA128" s="162" t="b">
        <v>1</v>
      </c>
      <c r="CB128" s="162" t="b">
        <v>1</v>
      </c>
      <c r="CC128" s="162" t="b">
        <v>1</v>
      </c>
      <c r="CD128" s="162" t="b">
        <v>1</v>
      </c>
    </row>
    <row r="129" spans="1:82" x14ac:dyDescent="0.2">
      <c r="A129" s="101">
        <v>124</v>
      </c>
      <c r="B129" s="97" t="s">
        <v>2201</v>
      </c>
      <c r="C129" s="97" t="s">
        <v>2211</v>
      </c>
      <c r="D129" s="97">
        <v>10</v>
      </c>
      <c r="E129" s="97" t="s">
        <v>423</v>
      </c>
      <c r="G129" s="97" t="s">
        <v>2189</v>
      </c>
      <c r="H129" s="97" t="s">
        <v>0</v>
      </c>
      <c r="I129" s="97" t="s">
        <v>1205</v>
      </c>
      <c r="J129" s="97" t="b">
        <v>1</v>
      </c>
      <c r="N129" s="97"/>
      <c r="O129" s="97">
        <v>970.2</v>
      </c>
      <c r="P129" s="97">
        <v>500</v>
      </c>
      <c r="Q129" s="97">
        <v>0</v>
      </c>
      <c r="R129" s="97">
        <v>0</v>
      </c>
      <c r="S129" s="97">
        <v>0</v>
      </c>
      <c r="T129" s="97">
        <v>470.20000000000005</v>
      </c>
      <c r="U129" s="97">
        <v>1401.11</v>
      </c>
      <c r="W129" s="97" t="s">
        <v>2190</v>
      </c>
      <c r="X129" s="97">
        <v>0.55000000000000004</v>
      </c>
      <c r="Y129" s="97">
        <v>31.55</v>
      </c>
      <c r="Z129" s="97" t="s">
        <v>0</v>
      </c>
      <c r="AB129" s="97" t="s">
        <v>2193</v>
      </c>
      <c r="AI129" s="97" t="s">
        <v>2192</v>
      </c>
      <c r="AJ129" s="97">
        <v>11</v>
      </c>
      <c r="AK129" s="97">
        <v>0.55000000000000004</v>
      </c>
      <c r="AX129" s="97">
        <v>0</v>
      </c>
      <c r="AY129" s="97">
        <v>0</v>
      </c>
      <c r="AZ129" s="97">
        <v>0</v>
      </c>
      <c r="BA129" s="97">
        <v>2</v>
      </c>
      <c r="BB129" s="97">
        <v>2</v>
      </c>
      <c r="BC129" s="97">
        <v>0</v>
      </c>
      <c r="BD129" s="97">
        <v>0</v>
      </c>
      <c r="BE129" s="97">
        <v>0</v>
      </c>
      <c r="BF129" s="97">
        <v>0</v>
      </c>
      <c r="BG129" s="97">
        <v>0</v>
      </c>
      <c r="BH129" s="97">
        <v>0</v>
      </c>
      <c r="BI129" s="97">
        <v>0</v>
      </c>
      <c r="BJ129" s="97">
        <v>0</v>
      </c>
      <c r="BK129" s="97">
        <v>0</v>
      </c>
      <c r="BM129" s="97">
        <v>0.5</v>
      </c>
      <c r="BN129" s="97">
        <v>0.5</v>
      </c>
      <c r="BO129" s="97">
        <v>0.5</v>
      </c>
      <c r="BP129" s="97">
        <v>0.5</v>
      </c>
      <c r="BQ129" s="97">
        <v>0.5</v>
      </c>
      <c r="BR129" s="97">
        <v>0.5</v>
      </c>
      <c r="BS129" s="97">
        <v>0.5</v>
      </c>
      <c r="BT129" s="97">
        <v>0.5</v>
      </c>
      <c r="BY129" s="108"/>
      <c r="CA129" s="162" t="b">
        <v>1</v>
      </c>
      <c r="CB129" s="162" t="b">
        <v>1</v>
      </c>
      <c r="CC129" s="162" t="b">
        <v>1</v>
      </c>
      <c r="CD129" s="162" t="b">
        <v>1</v>
      </c>
    </row>
    <row r="130" spans="1:82" x14ac:dyDescent="0.2">
      <c r="A130" s="101">
        <v>125</v>
      </c>
      <c r="B130" s="97" t="s">
        <v>2201</v>
      </c>
      <c r="C130" s="97" t="s">
        <v>2211</v>
      </c>
      <c r="D130" s="97">
        <v>10</v>
      </c>
      <c r="E130" s="97" t="s">
        <v>424</v>
      </c>
      <c r="G130" s="97" t="s">
        <v>2189</v>
      </c>
      <c r="H130" s="97" t="s">
        <v>0</v>
      </c>
      <c r="I130" s="97" t="s">
        <v>1205</v>
      </c>
      <c r="J130" s="97" t="b">
        <v>1</v>
      </c>
      <c r="N130" s="97"/>
      <c r="O130" s="97">
        <v>1449.28</v>
      </c>
      <c r="P130" s="97">
        <v>500</v>
      </c>
      <c r="Q130" s="97">
        <v>0</v>
      </c>
      <c r="R130" s="97">
        <v>0</v>
      </c>
      <c r="S130" s="97">
        <v>0</v>
      </c>
      <c r="T130" s="97">
        <v>949.28</v>
      </c>
      <c r="U130" s="97">
        <v>1571.46</v>
      </c>
      <c r="W130" s="97" t="s">
        <v>2190</v>
      </c>
      <c r="X130" s="97">
        <v>0.55000000000000004</v>
      </c>
      <c r="Y130" s="97">
        <v>0</v>
      </c>
      <c r="Z130" s="97" t="s">
        <v>0</v>
      </c>
      <c r="AB130" s="97" t="s">
        <v>2193</v>
      </c>
      <c r="AI130" s="97" t="s">
        <v>2192</v>
      </c>
      <c r="AJ130" s="97">
        <v>13</v>
      </c>
      <c r="AK130" s="97">
        <v>0.55000000000000004</v>
      </c>
      <c r="AX130" s="97">
        <v>0</v>
      </c>
      <c r="AY130" s="97">
        <v>0</v>
      </c>
      <c r="AZ130" s="97">
        <v>0</v>
      </c>
      <c r="BA130" s="97">
        <v>5</v>
      </c>
      <c r="BB130" s="97">
        <v>5</v>
      </c>
      <c r="BC130" s="97">
        <v>0</v>
      </c>
      <c r="BD130" s="97">
        <v>0</v>
      </c>
      <c r="BE130" s="97">
        <v>0</v>
      </c>
      <c r="BF130" s="97">
        <v>0</v>
      </c>
      <c r="BG130" s="97">
        <v>0</v>
      </c>
      <c r="BH130" s="97">
        <v>0</v>
      </c>
      <c r="BI130" s="97">
        <v>0</v>
      </c>
      <c r="BJ130" s="97">
        <v>0</v>
      </c>
      <c r="BK130" s="97">
        <v>0</v>
      </c>
      <c r="BM130" s="97">
        <v>1.25</v>
      </c>
      <c r="BN130" s="97">
        <v>1.25</v>
      </c>
      <c r="BO130" s="97">
        <v>1.25</v>
      </c>
      <c r="BP130" s="97">
        <v>1.25</v>
      </c>
      <c r="BQ130" s="97">
        <v>1.25</v>
      </c>
      <c r="BR130" s="97">
        <v>1.25</v>
      </c>
      <c r="BS130" s="97">
        <v>1.25</v>
      </c>
      <c r="BT130" s="97">
        <v>1.25</v>
      </c>
      <c r="BY130" s="108"/>
      <c r="CA130" s="162" t="b">
        <v>1</v>
      </c>
      <c r="CB130" s="162" t="b">
        <v>1</v>
      </c>
      <c r="CC130" s="162" t="b">
        <v>1</v>
      </c>
      <c r="CD130" s="162" t="b">
        <v>1</v>
      </c>
    </row>
    <row r="131" spans="1:82" x14ac:dyDescent="0.2">
      <c r="A131" s="101">
        <v>126</v>
      </c>
      <c r="B131" s="97" t="s">
        <v>2201</v>
      </c>
      <c r="C131" s="97" t="s">
        <v>2211</v>
      </c>
      <c r="D131" s="97">
        <v>10</v>
      </c>
      <c r="E131" s="97" t="s">
        <v>425</v>
      </c>
      <c r="G131" s="97" t="s">
        <v>2189</v>
      </c>
      <c r="H131" s="97" t="s">
        <v>0</v>
      </c>
      <c r="I131" s="97" t="s">
        <v>1205</v>
      </c>
      <c r="J131" s="97" t="b">
        <v>1</v>
      </c>
      <c r="N131" s="97"/>
      <c r="O131" s="97">
        <v>845.4</v>
      </c>
      <c r="P131" s="97">
        <v>500</v>
      </c>
      <c r="Q131" s="97">
        <v>0</v>
      </c>
      <c r="R131" s="97">
        <v>0</v>
      </c>
      <c r="S131" s="97">
        <v>0</v>
      </c>
      <c r="T131" s="97">
        <v>345.4</v>
      </c>
      <c r="U131" s="97">
        <v>433.06</v>
      </c>
      <c r="W131" s="97" t="s">
        <v>2190</v>
      </c>
      <c r="X131" s="97">
        <v>0.55000000000000004</v>
      </c>
      <c r="Y131" s="97">
        <v>31.64</v>
      </c>
      <c r="Z131" s="97" t="s">
        <v>0</v>
      </c>
      <c r="AB131" s="97" t="s">
        <v>2193</v>
      </c>
      <c r="AI131" s="97" t="s">
        <v>2192</v>
      </c>
      <c r="AJ131" s="97">
        <v>11</v>
      </c>
      <c r="AK131" s="97">
        <v>0.55000000000000004</v>
      </c>
      <c r="AX131" s="97">
        <v>0</v>
      </c>
      <c r="AY131" s="97">
        <v>0</v>
      </c>
      <c r="AZ131" s="97">
        <v>0</v>
      </c>
      <c r="BA131" s="97">
        <v>5</v>
      </c>
      <c r="BB131" s="97">
        <v>5</v>
      </c>
      <c r="BC131" s="97">
        <v>0</v>
      </c>
      <c r="BD131" s="97">
        <v>0</v>
      </c>
      <c r="BE131" s="97">
        <v>0</v>
      </c>
      <c r="BF131" s="97">
        <v>0</v>
      </c>
      <c r="BG131" s="97">
        <v>0</v>
      </c>
      <c r="BH131" s="97">
        <v>0</v>
      </c>
      <c r="BI131" s="97">
        <v>0</v>
      </c>
      <c r="BJ131" s="97">
        <v>0</v>
      </c>
      <c r="BK131" s="97">
        <v>0</v>
      </c>
      <c r="BM131" s="97">
        <v>1.25</v>
      </c>
      <c r="BN131" s="97">
        <v>1.25</v>
      </c>
      <c r="BO131" s="97">
        <v>1.25</v>
      </c>
      <c r="BP131" s="97">
        <v>1.25</v>
      </c>
      <c r="BQ131" s="97">
        <v>1.25</v>
      </c>
      <c r="BR131" s="97">
        <v>1.25</v>
      </c>
      <c r="BS131" s="97">
        <v>1.25</v>
      </c>
      <c r="BT131" s="97">
        <v>1.25</v>
      </c>
      <c r="BY131" s="108"/>
      <c r="CA131" s="162" t="b">
        <v>1</v>
      </c>
      <c r="CB131" s="162" t="b">
        <v>1</v>
      </c>
      <c r="CC131" s="162" t="b">
        <v>1</v>
      </c>
      <c r="CD131" s="162" t="b">
        <v>1</v>
      </c>
    </row>
    <row r="132" spans="1:82" x14ac:dyDescent="0.2">
      <c r="A132" s="101">
        <v>127</v>
      </c>
      <c r="B132" s="97" t="s">
        <v>2201</v>
      </c>
      <c r="C132" s="97" t="s">
        <v>2212</v>
      </c>
      <c r="D132" s="97">
        <v>11</v>
      </c>
      <c r="E132" s="97" t="s">
        <v>426</v>
      </c>
      <c r="G132" s="97" t="s">
        <v>2189</v>
      </c>
      <c r="H132" s="97" t="s">
        <v>1</v>
      </c>
      <c r="I132" s="97" t="s">
        <v>1215</v>
      </c>
      <c r="J132" s="97" t="b">
        <v>1</v>
      </c>
      <c r="N132" s="97"/>
      <c r="O132" s="97">
        <v>0.33100000000000002</v>
      </c>
      <c r="P132" s="97">
        <v>6.25E-2</v>
      </c>
      <c r="Q132" s="97">
        <v>0</v>
      </c>
      <c r="R132" s="97">
        <v>0</v>
      </c>
      <c r="S132" s="97">
        <v>0</v>
      </c>
      <c r="T132" s="97">
        <v>0.26850000000000002</v>
      </c>
      <c r="U132" s="97">
        <v>1</v>
      </c>
      <c r="W132" s="97" t="s">
        <v>2190</v>
      </c>
      <c r="X132" s="97">
        <v>8.368456036257189E-5</v>
      </c>
      <c r="Y132" s="97">
        <v>0</v>
      </c>
      <c r="Z132" s="97" t="s">
        <v>1</v>
      </c>
      <c r="AB132" s="97" t="s">
        <v>2193</v>
      </c>
      <c r="AI132" s="97" t="s">
        <v>2198</v>
      </c>
      <c r="AJ132" s="97">
        <v>15</v>
      </c>
      <c r="AK132" s="97">
        <v>0.6</v>
      </c>
      <c r="AQ132" s="97">
        <v>0.9</v>
      </c>
      <c r="AX132" s="97">
        <v>0</v>
      </c>
      <c r="AY132" s="97">
        <v>0</v>
      </c>
      <c r="AZ132" s="97">
        <v>0</v>
      </c>
      <c r="BA132" s="97">
        <v>103284.35</v>
      </c>
      <c r="BB132" s="97">
        <v>99459.35</v>
      </c>
      <c r="BC132" s="97">
        <v>0</v>
      </c>
      <c r="BD132" s="97">
        <v>0</v>
      </c>
      <c r="BE132" s="97">
        <v>0</v>
      </c>
      <c r="BF132" s="97">
        <v>0</v>
      </c>
      <c r="BG132" s="97">
        <v>0</v>
      </c>
      <c r="BH132" s="97">
        <v>0</v>
      </c>
      <c r="BI132" s="97">
        <v>0</v>
      </c>
      <c r="BJ132" s="97">
        <v>0</v>
      </c>
      <c r="BK132" s="97">
        <v>0</v>
      </c>
      <c r="BM132" s="97">
        <v>25821.087500000001</v>
      </c>
      <c r="BN132" s="97">
        <v>25821.087500000001</v>
      </c>
      <c r="BO132" s="97">
        <v>25821.087500000001</v>
      </c>
      <c r="BP132" s="97">
        <v>25821.087500000001</v>
      </c>
      <c r="BQ132" s="97">
        <v>24864.837500000001</v>
      </c>
      <c r="BR132" s="97">
        <v>24864.837500000001</v>
      </c>
      <c r="BS132" s="97">
        <v>24864.837500000001</v>
      </c>
      <c r="BT132" s="97">
        <v>24864.837500000001</v>
      </c>
      <c r="BY132" s="108"/>
      <c r="CA132" s="162" t="b">
        <v>1</v>
      </c>
      <c r="CB132" s="162" t="b">
        <v>1</v>
      </c>
      <c r="CC132" s="162" t="b">
        <v>1</v>
      </c>
      <c r="CD132" s="162" t="b">
        <v>1</v>
      </c>
    </row>
    <row r="133" spans="1:82" x14ac:dyDescent="0.2">
      <c r="A133" s="101">
        <v>128</v>
      </c>
      <c r="B133" s="97" t="s">
        <v>2201</v>
      </c>
      <c r="C133" s="97" t="s">
        <v>2212</v>
      </c>
      <c r="D133" s="97">
        <v>11</v>
      </c>
      <c r="E133" s="97" t="s">
        <v>427</v>
      </c>
      <c r="G133" s="97" t="s">
        <v>2189</v>
      </c>
      <c r="H133" s="97" t="s">
        <v>1</v>
      </c>
      <c r="I133" s="97" t="s">
        <v>1215</v>
      </c>
      <c r="J133" s="97" t="b">
        <v>1</v>
      </c>
      <c r="N133" s="97"/>
      <c r="O133" s="97">
        <v>0.33</v>
      </c>
      <c r="P133" s="97">
        <v>6.25E-2</v>
      </c>
      <c r="Q133" s="97">
        <v>0</v>
      </c>
      <c r="R133" s="97">
        <v>0</v>
      </c>
      <c r="S133" s="97">
        <v>0</v>
      </c>
      <c r="T133" s="97">
        <v>0.26750000000000002</v>
      </c>
      <c r="U133" s="97">
        <v>1</v>
      </c>
      <c r="W133" s="97" t="s">
        <v>2190</v>
      </c>
      <c r="X133" s="97">
        <v>0</v>
      </c>
      <c r="Y133" s="97">
        <v>0</v>
      </c>
      <c r="Z133" s="97" t="s">
        <v>1</v>
      </c>
      <c r="AB133" s="97" t="s">
        <v>2193</v>
      </c>
      <c r="AI133" s="97" t="s">
        <v>2198</v>
      </c>
      <c r="AJ133" s="97">
        <v>15</v>
      </c>
      <c r="AK133" s="97">
        <v>0.6</v>
      </c>
      <c r="AQ133" s="97">
        <v>0.9</v>
      </c>
      <c r="AX133" s="97">
        <v>0</v>
      </c>
      <c r="AY133" s="97">
        <v>0</v>
      </c>
      <c r="AZ133" s="97">
        <v>0</v>
      </c>
      <c r="BA133" s="97">
        <v>46630.15</v>
      </c>
      <c r="BB133" s="97">
        <v>44902.95</v>
      </c>
      <c r="BC133" s="97">
        <v>0</v>
      </c>
      <c r="BD133" s="97">
        <v>0</v>
      </c>
      <c r="BE133" s="97">
        <v>0</v>
      </c>
      <c r="BF133" s="97">
        <v>0</v>
      </c>
      <c r="BG133" s="97">
        <v>0</v>
      </c>
      <c r="BH133" s="97">
        <v>0</v>
      </c>
      <c r="BI133" s="97">
        <v>0</v>
      </c>
      <c r="BJ133" s="97">
        <v>0</v>
      </c>
      <c r="BK133" s="97">
        <v>0</v>
      </c>
      <c r="BM133" s="97">
        <v>11657.5375</v>
      </c>
      <c r="BN133" s="97">
        <v>11657.5375</v>
      </c>
      <c r="BO133" s="97">
        <v>11657.5375</v>
      </c>
      <c r="BP133" s="97">
        <v>11657.5375</v>
      </c>
      <c r="BQ133" s="97">
        <v>11225.737499999999</v>
      </c>
      <c r="BR133" s="97">
        <v>11225.737499999999</v>
      </c>
      <c r="BS133" s="97">
        <v>11225.737499999999</v>
      </c>
      <c r="BT133" s="97">
        <v>11225.737499999999</v>
      </c>
      <c r="BY133" s="108"/>
      <c r="CA133" s="162" t="b">
        <v>1</v>
      </c>
      <c r="CB133" s="162" t="b">
        <v>1</v>
      </c>
      <c r="CC133" s="162" t="b">
        <v>1</v>
      </c>
      <c r="CD133" s="162" t="b">
        <v>1</v>
      </c>
    </row>
    <row r="134" spans="1:82" x14ac:dyDescent="0.2">
      <c r="A134" s="101">
        <v>129</v>
      </c>
      <c r="B134" s="97" t="s">
        <v>2201</v>
      </c>
      <c r="C134" s="97" t="s">
        <v>2212</v>
      </c>
      <c r="D134" s="97">
        <v>11</v>
      </c>
      <c r="E134" s="97" t="s">
        <v>428</v>
      </c>
      <c r="G134" s="97" t="s">
        <v>2189</v>
      </c>
      <c r="H134" s="97" t="s">
        <v>1</v>
      </c>
      <c r="I134" s="97" t="s">
        <v>1215</v>
      </c>
      <c r="J134" s="97" t="b">
        <v>1</v>
      </c>
      <c r="N134" s="97"/>
      <c r="O134" s="97">
        <v>0.87</v>
      </c>
      <c r="P134" s="97">
        <v>6.25E-2</v>
      </c>
      <c r="Q134" s="97">
        <v>0</v>
      </c>
      <c r="R134" s="97">
        <v>0</v>
      </c>
      <c r="S134" s="97">
        <v>0</v>
      </c>
      <c r="T134" s="97">
        <v>0.8075</v>
      </c>
      <c r="U134" s="97">
        <v>1</v>
      </c>
      <c r="W134" s="97" t="s">
        <v>2190</v>
      </c>
      <c r="X134" s="97">
        <v>0</v>
      </c>
      <c r="Y134" s="97">
        <v>0</v>
      </c>
      <c r="Z134" s="97" t="s">
        <v>1</v>
      </c>
      <c r="AB134" s="97" t="s">
        <v>2193</v>
      </c>
      <c r="AI134" s="97" t="s">
        <v>2198</v>
      </c>
      <c r="AJ134" s="97">
        <v>15</v>
      </c>
      <c r="AK134" s="97">
        <v>0.6</v>
      </c>
      <c r="AQ134" s="97">
        <v>0.9</v>
      </c>
      <c r="AX134" s="97">
        <v>0</v>
      </c>
      <c r="AY134" s="97">
        <v>0</v>
      </c>
      <c r="AZ134" s="97">
        <v>0</v>
      </c>
      <c r="BA134" s="97">
        <v>91707.35</v>
      </c>
      <c r="BB134" s="97">
        <v>88310.75</v>
      </c>
      <c r="BC134" s="97">
        <v>0</v>
      </c>
      <c r="BD134" s="97">
        <v>0</v>
      </c>
      <c r="BE134" s="97">
        <v>0</v>
      </c>
      <c r="BF134" s="97">
        <v>0</v>
      </c>
      <c r="BG134" s="97">
        <v>0</v>
      </c>
      <c r="BH134" s="97">
        <v>0</v>
      </c>
      <c r="BI134" s="97">
        <v>0</v>
      </c>
      <c r="BJ134" s="97">
        <v>0</v>
      </c>
      <c r="BK134" s="97">
        <v>0</v>
      </c>
      <c r="BM134" s="97">
        <v>22926.837500000001</v>
      </c>
      <c r="BN134" s="97">
        <v>22926.837500000001</v>
      </c>
      <c r="BO134" s="97">
        <v>22926.837500000001</v>
      </c>
      <c r="BP134" s="97">
        <v>22926.837500000001</v>
      </c>
      <c r="BQ134" s="97">
        <v>22077.6875</v>
      </c>
      <c r="BR134" s="97">
        <v>22077.6875</v>
      </c>
      <c r="BS134" s="97">
        <v>22077.6875</v>
      </c>
      <c r="BT134" s="97">
        <v>22077.6875</v>
      </c>
      <c r="BY134" s="108"/>
      <c r="CA134" s="162" t="b">
        <v>1</v>
      </c>
      <c r="CB134" s="162" t="b">
        <v>1</v>
      </c>
      <c r="CC134" s="162" t="b">
        <v>1</v>
      </c>
      <c r="CD134" s="162" t="b">
        <v>1</v>
      </c>
    </row>
    <row r="135" spans="1:82" x14ac:dyDescent="0.2">
      <c r="A135" s="101">
        <v>130</v>
      </c>
      <c r="B135" s="97" t="s">
        <v>2201</v>
      </c>
      <c r="C135" s="97" t="s">
        <v>2212</v>
      </c>
      <c r="D135" s="97">
        <v>11</v>
      </c>
      <c r="E135" s="97" t="s">
        <v>429</v>
      </c>
      <c r="G135" s="97" t="s">
        <v>2189</v>
      </c>
      <c r="H135" s="97" t="s">
        <v>1</v>
      </c>
      <c r="I135" s="97" t="s">
        <v>1215</v>
      </c>
      <c r="J135" s="97" t="b">
        <v>1</v>
      </c>
      <c r="N135" s="97"/>
      <c r="O135" s="97">
        <v>0.53</v>
      </c>
      <c r="P135" s="97">
        <v>6.25E-2</v>
      </c>
      <c r="Q135" s="97">
        <v>0</v>
      </c>
      <c r="R135" s="97">
        <v>0</v>
      </c>
      <c r="S135" s="97">
        <v>0</v>
      </c>
      <c r="T135" s="97">
        <v>0.46750000000000003</v>
      </c>
      <c r="U135" s="97">
        <v>1</v>
      </c>
      <c r="W135" s="97" t="s">
        <v>2190</v>
      </c>
      <c r="X135" s="97">
        <v>1.8176094747503751E-5</v>
      </c>
      <c r="Y135" s="97">
        <v>0</v>
      </c>
      <c r="Z135" s="97" t="s">
        <v>1</v>
      </c>
      <c r="AB135" s="97" t="s">
        <v>2193</v>
      </c>
      <c r="AC135" s="97">
        <v>15</v>
      </c>
      <c r="AD135" s="97">
        <v>0.26500000000000001</v>
      </c>
      <c r="AF135" s="97">
        <v>0.63</v>
      </c>
      <c r="AG135" s="97">
        <v>1.1450939690927395E-5</v>
      </c>
      <c r="AH135" s="97">
        <v>0</v>
      </c>
      <c r="AI135" s="97" t="s">
        <v>2198</v>
      </c>
      <c r="AJ135" s="97">
        <v>5</v>
      </c>
      <c r="AK135" s="97">
        <v>0.6</v>
      </c>
      <c r="AQ135" s="97">
        <v>0.9</v>
      </c>
      <c r="AX135" s="97">
        <v>0</v>
      </c>
      <c r="AY135" s="97">
        <v>0</v>
      </c>
      <c r="AZ135" s="97">
        <v>0</v>
      </c>
      <c r="BA135" s="97">
        <v>51486</v>
      </c>
      <c r="BB135" s="97">
        <v>49467.65</v>
      </c>
      <c r="BC135" s="97">
        <v>0</v>
      </c>
      <c r="BD135" s="97">
        <v>0</v>
      </c>
      <c r="BE135" s="97">
        <v>0</v>
      </c>
      <c r="BF135" s="97">
        <v>0</v>
      </c>
      <c r="BG135" s="97">
        <v>0</v>
      </c>
      <c r="BH135" s="97">
        <v>0</v>
      </c>
      <c r="BI135" s="97">
        <v>0</v>
      </c>
      <c r="BJ135" s="97">
        <v>0</v>
      </c>
      <c r="BK135" s="97">
        <v>0</v>
      </c>
      <c r="BM135" s="97">
        <v>12871.5</v>
      </c>
      <c r="BN135" s="97">
        <v>12871.5</v>
      </c>
      <c r="BO135" s="97">
        <v>12871.5</v>
      </c>
      <c r="BP135" s="97">
        <v>12871.5</v>
      </c>
      <c r="BQ135" s="97">
        <v>12366.9125</v>
      </c>
      <c r="BR135" s="97">
        <v>12366.9125</v>
      </c>
      <c r="BS135" s="97">
        <v>12366.9125</v>
      </c>
      <c r="BT135" s="97">
        <v>12366.9125</v>
      </c>
      <c r="BY135" s="108"/>
      <c r="CA135" s="162" t="b">
        <v>1</v>
      </c>
      <c r="CB135" s="162" t="b">
        <v>1</v>
      </c>
      <c r="CC135" s="162" t="b">
        <v>1</v>
      </c>
      <c r="CD135" s="162" t="b">
        <v>1</v>
      </c>
    </row>
    <row r="136" spans="1:82" x14ac:dyDescent="0.2">
      <c r="A136" s="101">
        <v>131</v>
      </c>
      <c r="B136" s="97" t="s">
        <v>2201</v>
      </c>
      <c r="C136" s="97" t="s">
        <v>2212</v>
      </c>
      <c r="D136" s="97">
        <v>11</v>
      </c>
      <c r="E136" s="97" t="s">
        <v>430</v>
      </c>
      <c r="G136" s="97" t="s">
        <v>2189</v>
      </c>
      <c r="H136" s="97" t="s">
        <v>1</v>
      </c>
      <c r="I136" s="97" t="s">
        <v>1216</v>
      </c>
      <c r="J136" s="97" t="b">
        <v>1</v>
      </c>
      <c r="N136" s="97"/>
      <c r="O136" s="97">
        <v>0.28189999999999998</v>
      </c>
      <c r="P136" s="97">
        <v>6.25E-2</v>
      </c>
      <c r="Q136" s="97">
        <v>0</v>
      </c>
      <c r="R136" s="97">
        <v>0</v>
      </c>
      <c r="S136" s="97">
        <v>0</v>
      </c>
      <c r="T136" s="97">
        <v>0.21939999999999998</v>
      </c>
      <c r="U136" s="97">
        <v>1</v>
      </c>
      <c r="W136" s="97" t="s">
        <v>2190</v>
      </c>
      <c r="X136" s="97">
        <v>1.9211790832814981E-4</v>
      </c>
      <c r="Y136" s="97">
        <v>0</v>
      </c>
      <c r="Z136" s="97" t="s">
        <v>1</v>
      </c>
      <c r="AB136" s="97" t="s">
        <v>2191</v>
      </c>
      <c r="AI136" s="97" t="s">
        <v>2198</v>
      </c>
      <c r="AJ136" s="97">
        <v>15</v>
      </c>
      <c r="AK136" s="97">
        <v>0.6</v>
      </c>
      <c r="AQ136" s="97">
        <v>0.9</v>
      </c>
      <c r="AX136" s="97">
        <v>0</v>
      </c>
      <c r="AY136" s="97">
        <v>0</v>
      </c>
      <c r="AZ136" s="97">
        <v>0</v>
      </c>
      <c r="BA136" s="97">
        <v>588160.9</v>
      </c>
      <c r="BB136" s="97">
        <v>566377.1</v>
      </c>
      <c r="BC136" s="97">
        <v>0</v>
      </c>
      <c r="BD136" s="97">
        <v>0</v>
      </c>
      <c r="BE136" s="97">
        <v>0</v>
      </c>
      <c r="BF136" s="97">
        <v>0</v>
      </c>
      <c r="BG136" s="97">
        <v>0</v>
      </c>
      <c r="BH136" s="97">
        <v>0</v>
      </c>
      <c r="BI136" s="97">
        <v>0</v>
      </c>
      <c r="BJ136" s="97">
        <v>0</v>
      </c>
      <c r="BK136" s="97">
        <v>0</v>
      </c>
      <c r="BM136" s="97">
        <v>147040.22500000001</v>
      </c>
      <c r="BN136" s="97">
        <v>147040.22500000001</v>
      </c>
      <c r="BO136" s="97">
        <v>147040.22500000001</v>
      </c>
      <c r="BP136" s="97">
        <v>147040.22500000001</v>
      </c>
      <c r="BQ136" s="97">
        <v>141594.27499999999</v>
      </c>
      <c r="BR136" s="97">
        <v>141594.27499999999</v>
      </c>
      <c r="BS136" s="97">
        <v>141594.27499999999</v>
      </c>
      <c r="BT136" s="97">
        <v>141594.27499999999</v>
      </c>
      <c r="BY136" s="108"/>
      <c r="CA136" s="162" t="b">
        <v>1</v>
      </c>
      <c r="CB136" s="162" t="b">
        <v>1</v>
      </c>
      <c r="CC136" s="162" t="b">
        <v>1</v>
      </c>
      <c r="CD136" s="162" t="b">
        <v>1</v>
      </c>
    </row>
    <row r="137" spans="1:82" x14ac:dyDescent="0.2">
      <c r="A137" s="101">
        <v>132</v>
      </c>
      <c r="B137" s="97" t="s">
        <v>2201</v>
      </c>
      <c r="C137" s="97" t="s">
        <v>2212</v>
      </c>
      <c r="D137" s="97">
        <v>11</v>
      </c>
      <c r="E137" s="97" t="s">
        <v>431</v>
      </c>
      <c r="G137" s="97" t="s">
        <v>2189</v>
      </c>
      <c r="H137" s="97" t="s">
        <v>1</v>
      </c>
      <c r="I137" s="97" t="s">
        <v>1216</v>
      </c>
      <c r="J137" s="97" t="b">
        <v>1</v>
      </c>
      <c r="N137" s="97"/>
      <c r="O137" s="97">
        <v>0.27500000000000002</v>
      </c>
      <c r="P137" s="97">
        <v>6.25E-2</v>
      </c>
      <c r="Q137" s="97">
        <v>0</v>
      </c>
      <c r="R137" s="97">
        <v>0</v>
      </c>
      <c r="S137" s="97">
        <v>0</v>
      </c>
      <c r="T137" s="97">
        <v>0.21250000000000002</v>
      </c>
      <c r="U137" s="97">
        <v>1</v>
      </c>
      <c r="W137" s="97" t="s">
        <v>2190</v>
      </c>
      <c r="X137" s="97">
        <v>1.2280279552998478E-4</v>
      </c>
      <c r="Y137" s="97">
        <v>0</v>
      </c>
      <c r="Z137" s="97" t="s">
        <v>1</v>
      </c>
      <c r="AB137" s="97" t="s">
        <v>2191</v>
      </c>
      <c r="AC137" s="97">
        <v>16</v>
      </c>
      <c r="AD137" s="97">
        <v>0.224</v>
      </c>
      <c r="AF137" s="97">
        <v>0.63</v>
      </c>
      <c r="AG137" s="97">
        <v>7.7365761183890552E-5</v>
      </c>
      <c r="AH137" s="97">
        <v>0</v>
      </c>
      <c r="AI137" s="97" t="s">
        <v>2198</v>
      </c>
      <c r="AJ137" s="97">
        <v>3.1446540880503147</v>
      </c>
      <c r="AK137" s="97">
        <v>0.6</v>
      </c>
      <c r="AQ137" s="97">
        <v>0.9</v>
      </c>
      <c r="AX137" s="97">
        <v>0</v>
      </c>
      <c r="AY137" s="97">
        <v>0</v>
      </c>
      <c r="AZ137" s="97">
        <v>0</v>
      </c>
      <c r="BA137" s="97">
        <v>103415</v>
      </c>
      <c r="BB137" s="97">
        <v>99359.3</v>
      </c>
      <c r="BC137" s="97">
        <v>0</v>
      </c>
      <c r="BD137" s="97">
        <v>0</v>
      </c>
      <c r="BE137" s="97">
        <v>0</v>
      </c>
      <c r="BF137" s="97">
        <v>0</v>
      </c>
      <c r="BG137" s="97">
        <v>0</v>
      </c>
      <c r="BH137" s="97">
        <v>0</v>
      </c>
      <c r="BI137" s="97">
        <v>0</v>
      </c>
      <c r="BJ137" s="97">
        <v>0</v>
      </c>
      <c r="BK137" s="97">
        <v>0</v>
      </c>
      <c r="BM137" s="97">
        <v>25853.75</v>
      </c>
      <c r="BN137" s="97">
        <v>25853.75</v>
      </c>
      <c r="BO137" s="97">
        <v>25853.75</v>
      </c>
      <c r="BP137" s="97">
        <v>25853.75</v>
      </c>
      <c r="BQ137" s="97">
        <v>24839.825000000001</v>
      </c>
      <c r="BR137" s="97">
        <v>24839.825000000001</v>
      </c>
      <c r="BS137" s="97">
        <v>24839.825000000001</v>
      </c>
      <c r="BT137" s="97">
        <v>24839.825000000001</v>
      </c>
      <c r="BY137" s="108"/>
      <c r="CA137" s="162" t="b">
        <v>1</v>
      </c>
      <c r="CB137" s="162" t="b">
        <v>1</v>
      </c>
      <c r="CC137" s="162" t="b">
        <v>1</v>
      </c>
      <c r="CD137" s="162" t="b">
        <v>1</v>
      </c>
    </row>
    <row r="138" spans="1:82" x14ac:dyDescent="0.2">
      <c r="A138" s="101">
        <v>133</v>
      </c>
      <c r="B138" s="97" t="s">
        <v>2201</v>
      </c>
      <c r="C138" s="97" t="s">
        <v>2212</v>
      </c>
      <c r="D138" s="97">
        <v>11</v>
      </c>
      <c r="E138" s="97" t="s">
        <v>432</v>
      </c>
      <c r="G138" s="97" t="s">
        <v>2189</v>
      </c>
      <c r="H138" s="97" t="s">
        <v>1</v>
      </c>
      <c r="I138" s="97" t="s">
        <v>1217</v>
      </c>
      <c r="J138" s="97" t="b">
        <v>1</v>
      </c>
      <c r="N138" s="97"/>
      <c r="O138" s="97">
        <v>0.43</v>
      </c>
      <c r="P138" s="97">
        <v>2.5000000000000001E-2</v>
      </c>
      <c r="Q138" s="97">
        <v>0</v>
      </c>
      <c r="R138" s="97">
        <v>0</v>
      </c>
      <c r="S138" s="97">
        <v>0</v>
      </c>
      <c r="T138" s="97">
        <v>0.40499999999999997</v>
      </c>
      <c r="U138" s="97">
        <v>1</v>
      </c>
      <c r="W138" s="97" t="s">
        <v>2190</v>
      </c>
      <c r="X138" s="97">
        <v>5.573437921760901E-4</v>
      </c>
      <c r="Y138" s="97">
        <v>0</v>
      </c>
      <c r="Z138" s="97" t="s">
        <v>1</v>
      </c>
      <c r="AB138" s="97" t="s">
        <v>2191</v>
      </c>
      <c r="AI138" s="97" t="s">
        <v>2198</v>
      </c>
      <c r="AJ138" s="97">
        <v>15</v>
      </c>
      <c r="AK138" s="97">
        <v>0.6</v>
      </c>
      <c r="AQ138" s="97">
        <v>0.9</v>
      </c>
      <c r="AX138" s="97">
        <v>0</v>
      </c>
      <c r="AY138" s="97">
        <v>0</v>
      </c>
      <c r="AZ138" s="97">
        <v>0</v>
      </c>
      <c r="BA138" s="97">
        <v>70015.350000000006</v>
      </c>
      <c r="BB138" s="97">
        <v>67422.850000000006</v>
      </c>
      <c r="BC138" s="97">
        <v>0</v>
      </c>
      <c r="BD138" s="97">
        <v>0</v>
      </c>
      <c r="BE138" s="97">
        <v>0</v>
      </c>
      <c r="BF138" s="97">
        <v>0</v>
      </c>
      <c r="BG138" s="97">
        <v>0</v>
      </c>
      <c r="BH138" s="97">
        <v>0</v>
      </c>
      <c r="BI138" s="97">
        <v>0</v>
      </c>
      <c r="BJ138" s="97">
        <v>0</v>
      </c>
      <c r="BK138" s="97">
        <v>0</v>
      </c>
      <c r="BM138" s="97">
        <v>17503.837500000001</v>
      </c>
      <c r="BN138" s="97">
        <v>17503.837500000001</v>
      </c>
      <c r="BO138" s="97">
        <v>17503.837500000001</v>
      </c>
      <c r="BP138" s="97">
        <v>17503.837500000001</v>
      </c>
      <c r="BQ138" s="97">
        <v>16855.712500000001</v>
      </c>
      <c r="BR138" s="97">
        <v>16855.712500000001</v>
      </c>
      <c r="BS138" s="97">
        <v>16855.712500000001</v>
      </c>
      <c r="BT138" s="97">
        <v>16855.712500000001</v>
      </c>
      <c r="BY138" s="108"/>
      <c r="CA138" s="162" t="b">
        <v>1</v>
      </c>
      <c r="CB138" s="162" t="b">
        <v>1</v>
      </c>
      <c r="CC138" s="162" t="b">
        <v>1</v>
      </c>
      <c r="CD138" s="162" t="b">
        <v>1</v>
      </c>
    </row>
    <row r="139" spans="1:82" x14ac:dyDescent="0.2">
      <c r="A139" s="101">
        <v>134</v>
      </c>
      <c r="B139" s="97" t="s">
        <v>2201</v>
      </c>
      <c r="C139" s="97" t="s">
        <v>2212</v>
      </c>
      <c r="D139" s="97">
        <v>11</v>
      </c>
      <c r="E139" s="97" t="s">
        <v>433</v>
      </c>
      <c r="G139" s="97" t="s">
        <v>2189</v>
      </c>
      <c r="H139" s="97" t="s">
        <v>1</v>
      </c>
      <c r="I139" s="97" t="s">
        <v>1217</v>
      </c>
      <c r="J139" s="97" t="b">
        <v>1</v>
      </c>
      <c r="N139" s="97"/>
      <c r="O139" s="97">
        <v>0.8</v>
      </c>
      <c r="P139" s="97">
        <v>0.25</v>
      </c>
      <c r="Q139" s="97">
        <v>0</v>
      </c>
      <c r="R139" s="97">
        <v>0</v>
      </c>
      <c r="S139" s="97">
        <v>0</v>
      </c>
      <c r="T139" s="97">
        <v>0.55000000000000004</v>
      </c>
      <c r="U139" s="97">
        <v>1</v>
      </c>
      <c r="W139" s="97" t="s">
        <v>2190</v>
      </c>
      <c r="X139" s="97">
        <v>1.1307999360295048E-4</v>
      </c>
      <c r="Y139" s="97">
        <v>4.209553159823433E-4</v>
      </c>
      <c r="Z139" s="97" t="s">
        <v>1</v>
      </c>
      <c r="AB139" s="97" t="s">
        <v>2191</v>
      </c>
      <c r="AC139" s="97">
        <v>20</v>
      </c>
      <c r="AD139" s="97">
        <v>0.16</v>
      </c>
      <c r="AF139" s="97">
        <v>0.43</v>
      </c>
      <c r="AG139" s="97">
        <v>4.8624397249268501E-5</v>
      </c>
      <c r="AH139" s="97">
        <v>1.8101078587240749E-4</v>
      </c>
      <c r="AI139" s="97" t="s">
        <v>2198</v>
      </c>
      <c r="AJ139" s="97">
        <v>6.666666666666667</v>
      </c>
      <c r="AK139" s="97">
        <v>0.6</v>
      </c>
      <c r="AL139" s="97">
        <v>0.5</v>
      </c>
      <c r="AQ139" s="97">
        <v>0.9</v>
      </c>
      <c r="AX139" s="97">
        <v>0</v>
      </c>
      <c r="AY139" s="97">
        <v>0</v>
      </c>
      <c r="AZ139" s="97">
        <v>0</v>
      </c>
      <c r="BA139" s="97">
        <v>4786054</v>
      </c>
      <c r="BB139" s="97">
        <v>4598365</v>
      </c>
      <c r="BC139" s="97">
        <v>0</v>
      </c>
      <c r="BD139" s="97">
        <v>0</v>
      </c>
      <c r="BE139" s="97">
        <v>0</v>
      </c>
      <c r="BF139" s="97">
        <v>0</v>
      </c>
      <c r="BG139" s="97">
        <v>0</v>
      </c>
      <c r="BH139" s="97">
        <v>0</v>
      </c>
      <c r="BI139" s="97">
        <v>0</v>
      </c>
      <c r="BJ139" s="97">
        <v>0</v>
      </c>
      <c r="BK139" s="97">
        <v>0</v>
      </c>
      <c r="BM139" s="97">
        <v>1196513.5</v>
      </c>
      <c r="BN139" s="97">
        <v>1196513.5</v>
      </c>
      <c r="BO139" s="97">
        <v>1196513.5</v>
      </c>
      <c r="BP139" s="97">
        <v>1196513.5</v>
      </c>
      <c r="BQ139" s="97">
        <v>1149591.25</v>
      </c>
      <c r="BR139" s="97">
        <v>1149591.25</v>
      </c>
      <c r="BS139" s="97">
        <v>1149591.25</v>
      </c>
      <c r="BT139" s="97">
        <v>1149591.25</v>
      </c>
      <c r="BY139" s="108"/>
      <c r="CA139" s="162" t="b">
        <v>1</v>
      </c>
      <c r="CB139" s="162" t="b">
        <v>1</v>
      </c>
      <c r="CC139" s="162" t="b">
        <v>1</v>
      </c>
      <c r="CD139" s="162" t="b">
        <v>1</v>
      </c>
    </row>
    <row r="140" spans="1:82" x14ac:dyDescent="0.2">
      <c r="A140" s="101">
        <v>135</v>
      </c>
      <c r="B140" s="97" t="s">
        <v>2201</v>
      </c>
      <c r="C140" s="97" t="s">
        <v>2212</v>
      </c>
      <c r="D140" s="97">
        <v>11</v>
      </c>
      <c r="E140" s="97" t="s">
        <v>434</v>
      </c>
      <c r="G140" s="97" t="s">
        <v>2189</v>
      </c>
      <c r="H140" s="97" t="s">
        <v>1</v>
      </c>
      <c r="I140" s="97" t="s">
        <v>1217</v>
      </c>
      <c r="J140" s="97" t="b">
        <v>1</v>
      </c>
      <c r="N140" s="97"/>
      <c r="O140" s="97">
        <v>0.32</v>
      </c>
      <c r="P140" s="97">
        <v>0.125</v>
      </c>
      <c r="Q140" s="97">
        <v>0</v>
      </c>
      <c r="R140" s="97">
        <v>0</v>
      </c>
      <c r="S140" s="97">
        <v>0</v>
      </c>
      <c r="T140" s="97">
        <v>0.19500000000000001</v>
      </c>
      <c r="U140" s="97">
        <v>1</v>
      </c>
      <c r="W140" s="97" t="s">
        <v>2190</v>
      </c>
      <c r="X140" s="97">
        <v>5.6118106264087428E-5</v>
      </c>
      <c r="Y140" s="97">
        <v>1.7541005800252361E-3</v>
      </c>
      <c r="Z140" s="97" t="s">
        <v>1</v>
      </c>
      <c r="AB140" s="97" t="s">
        <v>2191</v>
      </c>
      <c r="AI140" s="97" t="s">
        <v>2198</v>
      </c>
      <c r="AJ140" s="97">
        <v>10</v>
      </c>
      <c r="AK140" s="97">
        <v>0.6</v>
      </c>
      <c r="AL140" s="97">
        <v>0.5</v>
      </c>
      <c r="AQ140" s="97">
        <v>0.9</v>
      </c>
      <c r="AX140" s="97">
        <v>0</v>
      </c>
      <c r="AY140" s="97">
        <v>0</v>
      </c>
      <c r="AZ140" s="97">
        <v>0</v>
      </c>
      <c r="BA140" s="97">
        <v>2721075.25</v>
      </c>
      <c r="BB140" s="97">
        <v>2620295</v>
      </c>
      <c r="BC140" s="97">
        <v>0</v>
      </c>
      <c r="BD140" s="97">
        <v>0</v>
      </c>
      <c r="BE140" s="97">
        <v>0</v>
      </c>
      <c r="BF140" s="97">
        <v>0</v>
      </c>
      <c r="BG140" s="97">
        <v>0</v>
      </c>
      <c r="BH140" s="97">
        <v>0</v>
      </c>
      <c r="BI140" s="97">
        <v>0</v>
      </c>
      <c r="BJ140" s="97">
        <v>0</v>
      </c>
      <c r="BK140" s="97">
        <v>0</v>
      </c>
      <c r="BM140" s="97">
        <v>680268.8125</v>
      </c>
      <c r="BN140" s="97">
        <v>680268.8125</v>
      </c>
      <c r="BO140" s="97">
        <v>680268.8125</v>
      </c>
      <c r="BP140" s="97">
        <v>680268.8125</v>
      </c>
      <c r="BQ140" s="97">
        <v>655073.75</v>
      </c>
      <c r="BR140" s="97">
        <v>655073.75</v>
      </c>
      <c r="BS140" s="97">
        <v>655073.75</v>
      </c>
      <c r="BT140" s="97">
        <v>655073.75</v>
      </c>
      <c r="BY140" s="108"/>
      <c r="CA140" s="162" t="b">
        <v>1</v>
      </c>
      <c r="CB140" s="162" t="b">
        <v>1</v>
      </c>
      <c r="CC140" s="162" t="b">
        <v>1</v>
      </c>
      <c r="CD140" s="162" t="b">
        <v>1</v>
      </c>
    </row>
    <row r="141" spans="1:82" x14ac:dyDescent="0.2">
      <c r="A141" s="101">
        <v>136</v>
      </c>
      <c r="B141" s="97" t="s">
        <v>2201</v>
      </c>
      <c r="C141" s="97" t="s">
        <v>2212</v>
      </c>
      <c r="D141" s="97">
        <v>11</v>
      </c>
      <c r="E141" s="97" t="s">
        <v>435</v>
      </c>
      <c r="G141" s="97" t="s">
        <v>2189</v>
      </c>
      <c r="H141" s="97" t="s">
        <v>1</v>
      </c>
      <c r="I141" s="97" t="s">
        <v>1218</v>
      </c>
      <c r="J141" s="97" t="b">
        <v>1</v>
      </c>
      <c r="N141" s="97"/>
      <c r="O141" s="97">
        <v>0.13</v>
      </c>
      <c r="P141" s="97">
        <v>0.125</v>
      </c>
      <c r="Q141" s="97">
        <v>0</v>
      </c>
      <c r="R141" s="97">
        <v>0</v>
      </c>
      <c r="S141" s="97">
        <v>0</v>
      </c>
      <c r="T141" s="97">
        <v>5.0000000000000044E-3</v>
      </c>
      <c r="U141" s="97">
        <v>1</v>
      </c>
      <c r="W141" s="97" t="s">
        <v>2190</v>
      </c>
      <c r="X141" s="97">
        <v>9.7399321081440631E-5</v>
      </c>
      <c r="Y141" s="97">
        <v>0</v>
      </c>
      <c r="Z141" s="97" t="s">
        <v>1</v>
      </c>
      <c r="AB141" s="97" t="s">
        <v>2193</v>
      </c>
      <c r="AI141" s="97" t="s">
        <v>2198</v>
      </c>
      <c r="AJ141" s="97">
        <v>10</v>
      </c>
      <c r="AK141" s="97">
        <v>0.6</v>
      </c>
      <c r="AQ141" s="97">
        <v>0.9</v>
      </c>
      <c r="AX141" s="97">
        <v>0</v>
      </c>
      <c r="AY141" s="97">
        <v>0</v>
      </c>
      <c r="AZ141" s="97">
        <v>0</v>
      </c>
      <c r="BA141" s="97">
        <v>2318947.0499999998</v>
      </c>
      <c r="BB141" s="97">
        <v>2233060.5</v>
      </c>
      <c r="BC141" s="97">
        <v>0</v>
      </c>
      <c r="BD141" s="97">
        <v>0</v>
      </c>
      <c r="BE141" s="97">
        <v>0</v>
      </c>
      <c r="BF141" s="97">
        <v>0</v>
      </c>
      <c r="BG141" s="97">
        <v>0</v>
      </c>
      <c r="BH141" s="97">
        <v>0</v>
      </c>
      <c r="BI141" s="97">
        <v>0</v>
      </c>
      <c r="BJ141" s="97">
        <v>0</v>
      </c>
      <c r="BK141" s="97">
        <v>0</v>
      </c>
      <c r="BM141" s="97">
        <v>579736.76249999995</v>
      </c>
      <c r="BN141" s="97">
        <v>579736.76249999995</v>
      </c>
      <c r="BO141" s="97">
        <v>579736.76249999995</v>
      </c>
      <c r="BP141" s="97">
        <v>579736.76249999995</v>
      </c>
      <c r="BQ141" s="97">
        <v>558265.125</v>
      </c>
      <c r="BR141" s="97">
        <v>558265.125</v>
      </c>
      <c r="BS141" s="97">
        <v>558265.125</v>
      </c>
      <c r="BT141" s="97">
        <v>558265.125</v>
      </c>
      <c r="BY141" s="108"/>
      <c r="CA141" s="162" t="b">
        <v>1</v>
      </c>
      <c r="CB141" s="162" t="b">
        <v>1</v>
      </c>
      <c r="CC141" s="162" t="b">
        <v>1</v>
      </c>
      <c r="CD141" s="162" t="b">
        <v>1</v>
      </c>
    </row>
    <row r="142" spans="1:82" x14ac:dyDescent="0.2">
      <c r="A142" s="101">
        <v>137</v>
      </c>
      <c r="B142" s="97" t="s">
        <v>2201</v>
      </c>
      <c r="C142" s="97" t="s">
        <v>2212</v>
      </c>
      <c r="D142" s="97">
        <v>11</v>
      </c>
      <c r="E142" s="97" t="s">
        <v>436</v>
      </c>
      <c r="G142" s="97" t="s">
        <v>2189</v>
      </c>
      <c r="H142" s="97" t="s">
        <v>1</v>
      </c>
      <c r="I142" s="97" t="s">
        <v>1217</v>
      </c>
      <c r="J142" s="97" t="b">
        <v>1</v>
      </c>
      <c r="N142" s="97"/>
      <c r="O142" s="97">
        <v>0.45</v>
      </c>
      <c r="P142" s="97">
        <v>0.1875</v>
      </c>
      <c r="Q142" s="97">
        <v>0</v>
      </c>
      <c r="R142" s="97">
        <v>0</v>
      </c>
      <c r="S142" s="97">
        <v>0</v>
      </c>
      <c r="T142" s="97">
        <v>0.26250000000000001</v>
      </c>
      <c r="U142" s="97">
        <v>1</v>
      </c>
      <c r="W142" s="97" t="s">
        <v>2190</v>
      </c>
      <c r="X142" s="97">
        <v>8.5195304380926605E-5</v>
      </c>
      <c r="Y142" s="97">
        <v>1.1264010549649199E-2</v>
      </c>
      <c r="Z142" s="97" t="s">
        <v>1</v>
      </c>
      <c r="AB142" s="97" t="s">
        <v>2191</v>
      </c>
      <c r="AI142" s="97" t="s">
        <v>2198</v>
      </c>
      <c r="AJ142" s="97">
        <v>11</v>
      </c>
      <c r="AK142" s="97">
        <v>0.6</v>
      </c>
      <c r="AL142" s="97">
        <v>0.5</v>
      </c>
      <c r="AQ142" s="97">
        <v>0.9</v>
      </c>
      <c r="AX142" s="97">
        <v>0</v>
      </c>
      <c r="AY142" s="97">
        <v>0</v>
      </c>
      <c r="AZ142" s="97">
        <v>0</v>
      </c>
      <c r="BA142" s="97">
        <v>5323768.45</v>
      </c>
      <c r="BB142" s="97">
        <v>5126592.25</v>
      </c>
      <c r="BC142" s="97">
        <v>0</v>
      </c>
      <c r="BD142" s="97">
        <v>0</v>
      </c>
      <c r="BE142" s="97">
        <v>0</v>
      </c>
      <c r="BF142" s="97">
        <v>0</v>
      </c>
      <c r="BG142" s="97">
        <v>0</v>
      </c>
      <c r="BH142" s="97">
        <v>0</v>
      </c>
      <c r="BI142" s="97">
        <v>0</v>
      </c>
      <c r="BJ142" s="97">
        <v>0</v>
      </c>
      <c r="BK142" s="97">
        <v>0</v>
      </c>
      <c r="BM142" s="97">
        <v>1330942.1125</v>
      </c>
      <c r="BN142" s="97">
        <v>1330942.1125</v>
      </c>
      <c r="BO142" s="97">
        <v>1330942.1125</v>
      </c>
      <c r="BP142" s="97">
        <v>1330942.1125</v>
      </c>
      <c r="BQ142" s="97">
        <v>1281648.0625</v>
      </c>
      <c r="BR142" s="97">
        <v>1281648.0625</v>
      </c>
      <c r="BS142" s="97">
        <v>1281648.0625</v>
      </c>
      <c r="BT142" s="97">
        <v>1281648.0625</v>
      </c>
      <c r="BY142" s="108"/>
      <c r="CA142" s="162" t="b">
        <v>1</v>
      </c>
      <c r="CB142" s="162" t="b">
        <v>1</v>
      </c>
      <c r="CC142" s="162" t="b">
        <v>1</v>
      </c>
      <c r="CD142" s="162" t="b">
        <v>1</v>
      </c>
    </row>
    <row r="143" spans="1:82" x14ac:dyDescent="0.2">
      <c r="A143" s="101">
        <v>138</v>
      </c>
      <c r="B143" s="97" t="s">
        <v>2201</v>
      </c>
      <c r="C143" s="97" t="s">
        <v>2212</v>
      </c>
      <c r="D143" s="97">
        <v>11</v>
      </c>
      <c r="E143" s="97" t="s">
        <v>437</v>
      </c>
      <c r="G143" s="97" t="s">
        <v>2189</v>
      </c>
      <c r="H143" s="97" t="s">
        <v>1</v>
      </c>
      <c r="I143" s="97" t="s">
        <v>1217</v>
      </c>
      <c r="J143" s="97" t="b">
        <v>1</v>
      </c>
      <c r="N143" s="97"/>
      <c r="O143" s="97">
        <v>0.23</v>
      </c>
      <c r="P143" s="97">
        <v>0.125</v>
      </c>
      <c r="Q143" s="97">
        <v>0</v>
      </c>
      <c r="R143" s="97">
        <v>0</v>
      </c>
      <c r="S143" s="97">
        <v>0</v>
      </c>
      <c r="T143" s="97">
        <v>0.10500000000000001</v>
      </c>
      <c r="U143" s="97">
        <v>1</v>
      </c>
      <c r="W143" s="97" t="s">
        <v>2190</v>
      </c>
      <c r="X143" s="97">
        <v>7.1576804375822074E-6</v>
      </c>
      <c r="Y143" s="97">
        <v>1.3509424649270419E-2</v>
      </c>
      <c r="Z143" s="97" t="s">
        <v>1</v>
      </c>
      <c r="AB143" s="97" t="s">
        <v>2191</v>
      </c>
      <c r="AI143" s="97" t="s">
        <v>2198</v>
      </c>
      <c r="AJ143" s="97">
        <v>15</v>
      </c>
      <c r="AK143" s="97">
        <v>0.6</v>
      </c>
      <c r="AL143" s="97">
        <v>0.5</v>
      </c>
      <c r="AQ143" s="97">
        <v>0.9</v>
      </c>
      <c r="AX143" s="97">
        <v>0</v>
      </c>
      <c r="AY143" s="97">
        <v>0</v>
      </c>
      <c r="AZ143" s="97">
        <v>0</v>
      </c>
      <c r="BA143" s="97">
        <v>364349.1</v>
      </c>
      <c r="BB143" s="97">
        <v>350854.5</v>
      </c>
      <c r="BC143" s="97">
        <v>0</v>
      </c>
      <c r="BD143" s="97">
        <v>0</v>
      </c>
      <c r="BE143" s="97">
        <v>0</v>
      </c>
      <c r="BF143" s="97">
        <v>0</v>
      </c>
      <c r="BG143" s="97">
        <v>0</v>
      </c>
      <c r="BH143" s="97">
        <v>0</v>
      </c>
      <c r="BI143" s="97">
        <v>0</v>
      </c>
      <c r="BJ143" s="97">
        <v>0</v>
      </c>
      <c r="BK143" s="97">
        <v>0</v>
      </c>
      <c r="BM143" s="97">
        <v>91087.274999999994</v>
      </c>
      <c r="BN143" s="97">
        <v>91087.274999999994</v>
      </c>
      <c r="BO143" s="97">
        <v>91087.274999999994</v>
      </c>
      <c r="BP143" s="97">
        <v>91087.274999999994</v>
      </c>
      <c r="BQ143" s="97">
        <v>87713.625</v>
      </c>
      <c r="BR143" s="97">
        <v>87713.625</v>
      </c>
      <c r="BS143" s="97">
        <v>87713.625</v>
      </c>
      <c r="BT143" s="97">
        <v>87713.625</v>
      </c>
      <c r="BY143" s="108"/>
      <c r="CA143" s="162" t="b">
        <v>1</v>
      </c>
      <c r="CB143" s="162" t="b">
        <v>1</v>
      </c>
      <c r="CC143" s="162" t="b">
        <v>1</v>
      </c>
      <c r="CD143" s="162" t="b">
        <v>1</v>
      </c>
    </row>
    <row r="144" spans="1:82" x14ac:dyDescent="0.2">
      <c r="A144" s="101">
        <v>139</v>
      </c>
      <c r="B144" s="97" t="s">
        <v>2201</v>
      </c>
      <c r="C144" s="97" t="s">
        <v>2212</v>
      </c>
      <c r="D144" s="97">
        <v>11</v>
      </c>
      <c r="E144" s="97" t="s">
        <v>438</v>
      </c>
      <c r="G144" s="97" t="s">
        <v>2189</v>
      </c>
      <c r="H144" s="97" t="s">
        <v>1</v>
      </c>
      <c r="I144" s="97" t="s">
        <v>1217</v>
      </c>
      <c r="J144" s="97" t="b">
        <v>1</v>
      </c>
      <c r="N144" s="97"/>
      <c r="O144" s="97">
        <v>0.65</v>
      </c>
      <c r="P144" s="97">
        <v>0.125</v>
      </c>
      <c r="Q144" s="97">
        <v>0</v>
      </c>
      <c r="R144" s="97">
        <v>0</v>
      </c>
      <c r="S144" s="97">
        <v>0</v>
      </c>
      <c r="T144" s="97">
        <v>0.52500000000000002</v>
      </c>
      <c r="U144" s="97">
        <v>1</v>
      </c>
      <c r="W144" s="97" t="s">
        <v>2190</v>
      </c>
      <c r="X144" s="97">
        <v>8.1713918630494273E-5</v>
      </c>
      <c r="Y144" s="97">
        <v>7.4151434848024203E-3</v>
      </c>
      <c r="Z144" s="97" t="s">
        <v>1</v>
      </c>
      <c r="AB144" s="97" t="s">
        <v>2191</v>
      </c>
      <c r="AC144" s="97">
        <v>15</v>
      </c>
      <c r="AD144" s="97">
        <v>0.13</v>
      </c>
      <c r="AF144" s="97">
        <v>0.43</v>
      </c>
      <c r="AG144" s="97">
        <v>3.5136985011112549E-5</v>
      </c>
      <c r="AH144" s="97">
        <v>3.1885116984650408E-3</v>
      </c>
      <c r="AI144" s="97" t="s">
        <v>2198</v>
      </c>
      <c r="AJ144" s="97">
        <v>5</v>
      </c>
      <c r="AK144" s="97">
        <v>0.6</v>
      </c>
      <c r="AL144" s="97">
        <v>0.5</v>
      </c>
      <c r="AQ144" s="97">
        <v>0.9</v>
      </c>
      <c r="AX144" s="97">
        <v>0</v>
      </c>
      <c r="AY144" s="97">
        <v>0</v>
      </c>
      <c r="AZ144" s="97">
        <v>0</v>
      </c>
      <c r="BA144" s="97">
        <v>2906033</v>
      </c>
      <c r="BB144" s="97">
        <v>2792071.2</v>
      </c>
      <c r="BC144" s="97">
        <v>0</v>
      </c>
      <c r="BD144" s="97">
        <v>0</v>
      </c>
      <c r="BE144" s="97">
        <v>0</v>
      </c>
      <c r="BF144" s="97">
        <v>0</v>
      </c>
      <c r="BG144" s="97">
        <v>0</v>
      </c>
      <c r="BH144" s="97">
        <v>0</v>
      </c>
      <c r="BI144" s="97">
        <v>0</v>
      </c>
      <c r="BJ144" s="97">
        <v>0</v>
      </c>
      <c r="BK144" s="97">
        <v>0</v>
      </c>
      <c r="BM144" s="97">
        <v>726508.25</v>
      </c>
      <c r="BN144" s="97">
        <v>726508.25</v>
      </c>
      <c r="BO144" s="97">
        <v>726508.25</v>
      </c>
      <c r="BP144" s="97">
        <v>726508.25</v>
      </c>
      <c r="BQ144" s="97">
        <v>698017.8</v>
      </c>
      <c r="BR144" s="97">
        <v>698017.8</v>
      </c>
      <c r="BS144" s="97">
        <v>698017.8</v>
      </c>
      <c r="BT144" s="97">
        <v>698017.8</v>
      </c>
      <c r="BY144" s="108"/>
      <c r="CA144" s="162" t="b">
        <v>1</v>
      </c>
      <c r="CB144" s="162" t="b">
        <v>1</v>
      </c>
      <c r="CC144" s="162" t="b">
        <v>1</v>
      </c>
      <c r="CD144" s="162" t="b">
        <v>1</v>
      </c>
    </row>
    <row r="145" spans="1:82" x14ac:dyDescent="0.2">
      <c r="A145" s="101">
        <v>140</v>
      </c>
      <c r="B145" s="97" t="s">
        <v>2201</v>
      </c>
      <c r="C145" s="97" t="s">
        <v>2212</v>
      </c>
      <c r="D145" s="97">
        <v>11</v>
      </c>
      <c r="E145" s="97" t="s">
        <v>439</v>
      </c>
      <c r="G145" s="97" t="s">
        <v>2189</v>
      </c>
      <c r="H145" s="97" t="s">
        <v>1</v>
      </c>
      <c r="I145" s="97" t="s">
        <v>1219</v>
      </c>
      <c r="J145" s="97" t="b">
        <v>1</v>
      </c>
      <c r="N145" s="97"/>
      <c r="O145" s="97">
        <v>0.63800000000000001</v>
      </c>
      <c r="P145" s="97">
        <v>0.25</v>
      </c>
      <c r="Q145" s="97">
        <v>0</v>
      </c>
      <c r="R145" s="97">
        <v>0</v>
      </c>
      <c r="S145" s="97">
        <v>0</v>
      </c>
      <c r="T145" s="97">
        <v>0.38800000000000001</v>
      </c>
      <c r="U145" s="97">
        <v>1</v>
      </c>
      <c r="W145" s="97" t="s">
        <v>2190</v>
      </c>
      <c r="X145" s="97">
        <v>1.0568272035504239E-4</v>
      </c>
      <c r="Y145" s="97">
        <v>0</v>
      </c>
      <c r="Z145" s="97" t="s">
        <v>1</v>
      </c>
      <c r="AB145" s="97" t="s">
        <v>2191</v>
      </c>
      <c r="AI145" s="97" t="s">
        <v>2198</v>
      </c>
      <c r="AJ145" s="97">
        <v>15</v>
      </c>
      <c r="AK145" s="97">
        <v>0.6</v>
      </c>
      <c r="AQ145" s="97">
        <v>0.9</v>
      </c>
      <c r="AX145" s="97">
        <v>0</v>
      </c>
      <c r="AY145" s="97">
        <v>0</v>
      </c>
      <c r="AZ145" s="97">
        <v>0</v>
      </c>
      <c r="BA145" s="97">
        <v>28367.05</v>
      </c>
      <c r="BB145" s="97">
        <v>27316.45</v>
      </c>
      <c r="BC145" s="97">
        <v>0</v>
      </c>
      <c r="BD145" s="97">
        <v>0</v>
      </c>
      <c r="BE145" s="97">
        <v>0</v>
      </c>
      <c r="BF145" s="97">
        <v>0</v>
      </c>
      <c r="BG145" s="97">
        <v>0</v>
      </c>
      <c r="BH145" s="97">
        <v>0</v>
      </c>
      <c r="BI145" s="97">
        <v>0</v>
      </c>
      <c r="BJ145" s="97">
        <v>0</v>
      </c>
      <c r="BK145" s="97">
        <v>0</v>
      </c>
      <c r="BM145" s="97">
        <v>7091.7624999999998</v>
      </c>
      <c r="BN145" s="97">
        <v>7091.7624999999998</v>
      </c>
      <c r="BO145" s="97">
        <v>7091.7624999999998</v>
      </c>
      <c r="BP145" s="97">
        <v>7091.7624999999998</v>
      </c>
      <c r="BQ145" s="97">
        <v>6829.1125000000002</v>
      </c>
      <c r="BR145" s="97">
        <v>6829.1125000000002</v>
      </c>
      <c r="BS145" s="97">
        <v>6829.1125000000002</v>
      </c>
      <c r="BT145" s="97">
        <v>6829.1125000000002</v>
      </c>
      <c r="BY145" s="108"/>
      <c r="CA145" s="162" t="b">
        <v>1</v>
      </c>
      <c r="CB145" s="162" t="b">
        <v>1</v>
      </c>
      <c r="CC145" s="162" t="b">
        <v>1</v>
      </c>
      <c r="CD145" s="162" t="b">
        <v>1</v>
      </c>
    </row>
    <row r="146" spans="1:82" x14ac:dyDescent="0.2">
      <c r="A146" s="101">
        <v>141</v>
      </c>
      <c r="B146" s="97" t="s">
        <v>2201</v>
      </c>
      <c r="C146" s="97" t="s">
        <v>2212</v>
      </c>
      <c r="D146" s="97">
        <v>11</v>
      </c>
      <c r="E146" s="97" t="s">
        <v>440</v>
      </c>
      <c r="G146" s="97" t="s">
        <v>2189</v>
      </c>
      <c r="H146" s="97" t="s">
        <v>1</v>
      </c>
      <c r="I146" s="97" t="s">
        <v>1219</v>
      </c>
      <c r="J146" s="97" t="b">
        <v>1</v>
      </c>
      <c r="N146" s="97"/>
      <c r="O146" s="97">
        <v>0.63800000000000001</v>
      </c>
      <c r="P146" s="97">
        <v>0.125</v>
      </c>
      <c r="Q146" s="97">
        <v>0</v>
      </c>
      <c r="R146" s="97">
        <v>0</v>
      </c>
      <c r="S146" s="97">
        <v>0</v>
      </c>
      <c r="T146" s="97">
        <v>0.51300000000000001</v>
      </c>
      <c r="U146" s="97">
        <v>1</v>
      </c>
      <c r="W146" s="97" t="s">
        <v>2190</v>
      </c>
      <c r="X146" s="97">
        <v>1.1394265017070563E-4</v>
      </c>
      <c r="Y146" s="97">
        <v>0</v>
      </c>
      <c r="Z146" s="97" t="s">
        <v>1</v>
      </c>
      <c r="AB146" s="97" t="s">
        <v>2191</v>
      </c>
      <c r="AI146" s="97" t="s">
        <v>2198</v>
      </c>
      <c r="AJ146" s="97">
        <v>11</v>
      </c>
      <c r="AK146" s="97">
        <v>0.6</v>
      </c>
      <c r="AQ146" s="97">
        <v>0.9</v>
      </c>
      <c r="AX146" s="97">
        <v>0</v>
      </c>
      <c r="AY146" s="97">
        <v>0</v>
      </c>
      <c r="AZ146" s="97">
        <v>0</v>
      </c>
      <c r="BA146" s="97">
        <v>9185.1</v>
      </c>
      <c r="BB146" s="97">
        <v>8844.25</v>
      </c>
      <c r="BC146" s="97">
        <v>0</v>
      </c>
      <c r="BD146" s="97">
        <v>0</v>
      </c>
      <c r="BE146" s="97">
        <v>0</v>
      </c>
      <c r="BF146" s="97">
        <v>0</v>
      </c>
      <c r="BG146" s="97">
        <v>0</v>
      </c>
      <c r="BH146" s="97">
        <v>0</v>
      </c>
      <c r="BI146" s="97">
        <v>0</v>
      </c>
      <c r="BJ146" s="97">
        <v>0</v>
      </c>
      <c r="BK146" s="97">
        <v>0</v>
      </c>
      <c r="BM146" s="97">
        <v>2296.2750000000001</v>
      </c>
      <c r="BN146" s="97">
        <v>2296.2750000000001</v>
      </c>
      <c r="BO146" s="97">
        <v>2296.2750000000001</v>
      </c>
      <c r="BP146" s="97">
        <v>2296.2750000000001</v>
      </c>
      <c r="BQ146" s="97">
        <v>2211.0625</v>
      </c>
      <c r="BR146" s="97">
        <v>2211.0625</v>
      </c>
      <c r="BS146" s="97">
        <v>2211.0625</v>
      </c>
      <c r="BT146" s="97">
        <v>2211.0625</v>
      </c>
      <c r="BY146" s="108"/>
      <c r="CA146" s="162" t="b">
        <v>1</v>
      </c>
      <c r="CB146" s="162" t="b">
        <v>1</v>
      </c>
      <c r="CC146" s="162" t="b">
        <v>1</v>
      </c>
      <c r="CD146" s="162" t="b">
        <v>1</v>
      </c>
    </row>
    <row r="147" spans="1:82" x14ac:dyDescent="0.2">
      <c r="A147" s="101">
        <v>142</v>
      </c>
      <c r="B147" s="97" t="s">
        <v>2201</v>
      </c>
      <c r="C147" s="97" t="s">
        <v>2212</v>
      </c>
      <c r="D147" s="97">
        <v>11</v>
      </c>
      <c r="E147" s="97" t="s">
        <v>441</v>
      </c>
      <c r="G147" s="97" t="s">
        <v>2189</v>
      </c>
      <c r="H147" s="97" t="s">
        <v>1</v>
      </c>
      <c r="I147" s="97" t="s">
        <v>1219</v>
      </c>
      <c r="J147" s="97" t="b">
        <v>1</v>
      </c>
      <c r="N147" s="97"/>
      <c r="O147" s="97">
        <v>0.2</v>
      </c>
      <c r="P147" s="97">
        <v>1.2500000000000001E-2</v>
      </c>
      <c r="Q147" s="97">
        <v>0</v>
      </c>
      <c r="R147" s="97">
        <v>0</v>
      </c>
      <c r="S147" s="97">
        <v>0</v>
      </c>
      <c r="T147" s="97">
        <v>0.1875</v>
      </c>
      <c r="U147" s="97">
        <v>1</v>
      </c>
      <c r="W147" s="97" t="s">
        <v>2190</v>
      </c>
      <c r="X147" s="97">
        <v>1.1056536598224777E-4</v>
      </c>
      <c r="Y147" s="97">
        <v>1.2306597665299888E-6</v>
      </c>
      <c r="Z147" s="97" t="s">
        <v>1</v>
      </c>
      <c r="AB147" s="97" t="s">
        <v>2191</v>
      </c>
      <c r="AI147" s="97" t="s">
        <v>2198</v>
      </c>
      <c r="AJ147" s="97">
        <v>5</v>
      </c>
      <c r="AK147" s="97">
        <v>0.6</v>
      </c>
      <c r="AL147" s="97">
        <v>0.5</v>
      </c>
      <c r="AQ147" s="97">
        <v>0.9</v>
      </c>
      <c r="AX147" s="97">
        <v>0</v>
      </c>
      <c r="AY147" s="97">
        <v>0</v>
      </c>
      <c r="AZ147" s="97">
        <v>0</v>
      </c>
      <c r="BA147" s="97">
        <v>4678536.8499999996</v>
      </c>
      <c r="BB147" s="97">
        <v>4505257.55</v>
      </c>
      <c r="BC147" s="97">
        <v>0</v>
      </c>
      <c r="BD147" s="97">
        <v>0</v>
      </c>
      <c r="BE147" s="97">
        <v>0</v>
      </c>
      <c r="BF147" s="97">
        <v>0</v>
      </c>
      <c r="BG147" s="97">
        <v>0</v>
      </c>
      <c r="BH147" s="97">
        <v>0</v>
      </c>
      <c r="BI147" s="97">
        <v>0</v>
      </c>
      <c r="BJ147" s="97">
        <v>0</v>
      </c>
      <c r="BK147" s="97">
        <v>0</v>
      </c>
      <c r="BM147" s="97">
        <v>1169634.2124999999</v>
      </c>
      <c r="BN147" s="97">
        <v>1169634.2124999999</v>
      </c>
      <c r="BO147" s="97">
        <v>1169634.2124999999</v>
      </c>
      <c r="BP147" s="97">
        <v>1169634.2124999999</v>
      </c>
      <c r="BQ147" s="97">
        <v>1126314.3875</v>
      </c>
      <c r="BR147" s="97">
        <v>1126314.3875</v>
      </c>
      <c r="BS147" s="97">
        <v>1126314.3875</v>
      </c>
      <c r="BT147" s="97">
        <v>1126314.3875</v>
      </c>
      <c r="BY147" s="108"/>
      <c r="CA147" s="162" t="b">
        <v>1</v>
      </c>
      <c r="CB147" s="162" t="b">
        <v>1</v>
      </c>
      <c r="CC147" s="162" t="b">
        <v>1</v>
      </c>
      <c r="CD147" s="162" t="b">
        <v>1</v>
      </c>
    </row>
    <row r="148" spans="1:82" x14ac:dyDescent="0.2">
      <c r="A148" s="101">
        <v>143</v>
      </c>
      <c r="B148" s="97" t="s">
        <v>2201</v>
      </c>
      <c r="C148" s="97" t="s">
        <v>2212</v>
      </c>
      <c r="D148" s="97">
        <v>11</v>
      </c>
      <c r="E148" s="97" t="s">
        <v>442</v>
      </c>
      <c r="G148" s="97" t="s">
        <v>2189</v>
      </c>
      <c r="H148" s="97" t="s">
        <v>1</v>
      </c>
      <c r="I148" s="97" t="s">
        <v>1220</v>
      </c>
      <c r="J148" s="97" t="b">
        <v>1</v>
      </c>
      <c r="N148" s="97"/>
      <c r="O148" s="97">
        <v>0.15</v>
      </c>
      <c r="P148" s="97">
        <v>0.125</v>
      </c>
      <c r="Q148" s="97">
        <v>0</v>
      </c>
      <c r="R148" s="97">
        <v>0</v>
      </c>
      <c r="S148" s="97">
        <v>0</v>
      </c>
      <c r="T148" s="97">
        <v>2.4999999999999994E-2</v>
      </c>
      <c r="U148" s="97">
        <v>1</v>
      </c>
      <c r="W148" s="97" t="s">
        <v>2190</v>
      </c>
      <c r="X148" s="97">
        <v>9.8591229767653558E-5</v>
      </c>
      <c r="Y148" s="97">
        <v>4.4867000721949228E-4</v>
      </c>
      <c r="Z148" s="97" t="s">
        <v>1</v>
      </c>
      <c r="AB148" s="97" t="s">
        <v>2193</v>
      </c>
      <c r="AI148" s="97" t="s">
        <v>2198</v>
      </c>
      <c r="AJ148" s="97">
        <v>15</v>
      </c>
      <c r="AK148" s="97">
        <v>0.6</v>
      </c>
      <c r="AL148" s="97">
        <v>0.5</v>
      </c>
      <c r="AQ148" s="97">
        <v>0.9</v>
      </c>
      <c r="AX148" s="97">
        <v>0</v>
      </c>
      <c r="AY148" s="97">
        <v>0</v>
      </c>
      <c r="AZ148" s="97">
        <v>0</v>
      </c>
      <c r="BA148" s="97">
        <v>1648396.5</v>
      </c>
      <c r="BB148" s="97">
        <v>1587344.4</v>
      </c>
      <c r="BC148" s="97">
        <v>0</v>
      </c>
      <c r="BD148" s="97">
        <v>0</v>
      </c>
      <c r="BE148" s="97">
        <v>0</v>
      </c>
      <c r="BF148" s="97">
        <v>0</v>
      </c>
      <c r="BG148" s="97">
        <v>0</v>
      </c>
      <c r="BH148" s="97">
        <v>0</v>
      </c>
      <c r="BI148" s="97">
        <v>0</v>
      </c>
      <c r="BJ148" s="97">
        <v>0</v>
      </c>
      <c r="BK148" s="97">
        <v>0</v>
      </c>
      <c r="BM148" s="97">
        <v>412099.125</v>
      </c>
      <c r="BN148" s="97">
        <v>412099.125</v>
      </c>
      <c r="BO148" s="97">
        <v>412099.125</v>
      </c>
      <c r="BP148" s="97">
        <v>412099.125</v>
      </c>
      <c r="BQ148" s="97">
        <v>396836.1</v>
      </c>
      <c r="BR148" s="97">
        <v>396836.1</v>
      </c>
      <c r="BS148" s="97">
        <v>396836.1</v>
      </c>
      <c r="BT148" s="97">
        <v>396836.1</v>
      </c>
      <c r="BY148" s="108"/>
      <c r="CA148" s="162" t="b">
        <v>1</v>
      </c>
      <c r="CB148" s="162" t="b">
        <v>1</v>
      </c>
      <c r="CC148" s="162" t="b">
        <v>1</v>
      </c>
      <c r="CD148" s="162" t="b">
        <v>1</v>
      </c>
    </row>
    <row r="149" spans="1:82" x14ac:dyDescent="0.2">
      <c r="A149" s="101">
        <v>144</v>
      </c>
      <c r="B149" s="97" t="s">
        <v>2201</v>
      </c>
      <c r="C149" s="97" t="s">
        <v>2212</v>
      </c>
      <c r="D149" s="97">
        <v>11</v>
      </c>
      <c r="E149" s="97" t="s">
        <v>443</v>
      </c>
      <c r="G149" s="97" t="s">
        <v>2189</v>
      </c>
      <c r="H149" s="97" t="s">
        <v>1</v>
      </c>
      <c r="I149" s="97" t="s">
        <v>1216</v>
      </c>
      <c r="J149" s="97" t="b">
        <v>1</v>
      </c>
      <c r="N149" s="97"/>
      <c r="O149" s="97">
        <v>0.21</v>
      </c>
      <c r="P149" s="97">
        <v>0.125</v>
      </c>
      <c r="Q149" s="97">
        <v>0</v>
      </c>
      <c r="R149" s="97">
        <v>0</v>
      </c>
      <c r="S149" s="97">
        <v>0</v>
      </c>
      <c r="T149" s="97">
        <v>8.4999999999999992E-2</v>
      </c>
      <c r="U149" s="97">
        <v>1</v>
      </c>
      <c r="W149" s="97" t="s">
        <v>2190</v>
      </c>
      <c r="X149" s="97">
        <v>1.6869522768967745E-4</v>
      </c>
      <c r="Y149" s="97">
        <v>1.2907790561995628E-5</v>
      </c>
      <c r="Z149" s="97" t="s">
        <v>1</v>
      </c>
      <c r="AB149" s="97" t="s">
        <v>2191</v>
      </c>
      <c r="AC149" s="97">
        <v>15</v>
      </c>
      <c r="AD149" s="97">
        <v>5.6000000000000001E-2</v>
      </c>
      <c r="AF149" s="97">
        <v>0.47898163686341033</v>
      </c>
      <c r="AG149" s="97">
        <v>8.0801916289847194E-5</v>
      </c>
      <c r="AH149" s="97">
        <v>6.1825946516747313E-6</v>
      </c>
      <c r="AI149" s="97" t="s">
        <v>2198</v>
      </c>
      <c r="AJ149" s="97">
        <v>2.0964360587002098</v>
      </c>
      <c r="AK149" s="97">
        <v>0.6</v>
      </c>
      <c r="AL149" s="97">
        <v>0.5</v>
      </c>
      <c r="AQ149" s="97">
        <v>0.9</v>
      </c>
      <c r="AX149" s="97">
        <v>0</v>
      </c>
      <c r="AY149" s="97">
        <v>0</v>
      </c>
      <c r="AZ149" s="97">
        <v>0</v>
      </c>
      <c r="BA149" s="97">
        <v>11328140</v>
      </c>
      <c r="BB149" s="97">
        <v>10883898.925000001</v>
      </c>
      <c r="BC149" s="97">
        <v>0</v>
      </c>
      <c r="BD149" s="97">
        <v>0</v>
      </c>
      <c r="BE149" s="97">
        <v>0</v>
      </c>
      <c r="BF149" s="97">
        <v>0</v>
      </c>
      <c r="BG149" s="97">
        <v>0</v>
      </c>
      <c r="BH149" s="97">
        <v>0</v>
      </c>
      <c r="BI149" s="97">
        <v>0</v>
      </c>
      <c r="BJ149" s="97">
        <v>0</v>
      </c>
      <c r="BK149" s="97">
        <v>0</v>
      </c>
      <c r="BM149" s="97">
        <v>2832035</v>
      </c>
      <c r="BN149" s="97">
        <v>2832035</v>
      </c>
      <c r="BO149" s="97">
        <v>2832035</v>
      </c>
      <c r="BP149" s="97">
        <v>2832035</v>
      </c>
      <c r="BQ149" s="97">
        <v>2720974.7312500002</v>
      </c>
      <c r="BR149" s="97">
        <v>2720974.7312500002</v>
      </c>
      <c r="BS149" s="97">
        <v>2720974.7312500002</v>
      </c>
      <c r="BT149" s="97">
        <v>2720974.7312500002</v>
      </c>
      <c r="BY149" s="108"/>
      <c r="CA149" s="162" t="b">
        <v>1</v>
      </c>
      <c r="CB149" s="162" t="b">
        <v>1</v>
      </c>
      <c r="CC149" s="162" t="b">
        <v>1</v>
      </c>
      <c r="CD149" s="162" t="b">
        <v>1</v>
      </c>
    </row>
    <row r="150" spans="1:82" x14ac:dyDescent="0.2">
      <c r="A150" s="101">
        <v>145</v>
      </c>
      <c r="B150" s="97" t="s">
        <v>2201</v>
      </c>
      <c r="C150" s="97" t="s">
        <v>2212</v>
      </c>
      <c r="D150" s="97">
        <v>11</v>
      </c>
      <c r="E150" s="97" t="s">
        <v>444</v>
      </c>
      <c r="G150" s="97" t="s">
        <v>2189</v>
      </c>
      <c r="H150" s="97" t="s">
        <v>1</v>
      </c>
      <c r="I150" s="97" t="s">
        <v>1216</v>
      </c>
      <c r="J150" s="97" t="b">
        <v>1</v>
      </c>
      <c r="N150" s="97"/>
      <c r="O150" s="97">
        <v>0.28189999999999998</v>
      </c>
      <c r="P150" s="97">
        <v>0.125</v>
      </c>
      <c r="Q150" s="97">
        <v>0</v>
      </c>
      <c r="R150" s="97">
        <v>0</v>
      </c>
      <c r="S150" s="97">
        <v>0</v>
      </c>
      <c r="T150" s="97">
        <v>0.15689999999999998</v>
      </c>
      <c r="U150" s="97">
        <v>1</v>
      </c>
      <c r="W150" s="97" t="s">
        <v>2190</v>
      </c>
      <c r="X150" s="97">
        <v>2.1622289491567308E-4</v>
      </c>
      <c r="Y150" s="97">
        <v>0</v>
      </c>
      <c r="Z150" s="97" t="s">
        <v>1</v>
      </c>
      <c r="AB150" s="97" t="s">
        <v>2191</v>
      </c>
      <c r="AI150" s="97" t="s">
        <v>2198</v>
      </c>
      <c r="AJ150" s="97">
        <v>15</v>
      </c>
      <c r="AK150" s="97">
        <v>0.6</v>
      </c>
      <c r="AQ150" s="97">
        <v>0.9</v>
      </c>
      <c r="AX150" s="97">
        <v>0</v>
      </c>
      <c r="AY150" s="97">
        <v>0</v>
      </c>
      <c r="AZ150" s="97">
        <v>0</v>
      </c>
      <c r="BA150" s="97">
        <v>21929.15</v>
      </c>
      <c r="BB150" s="97">
        <v>21117.4</v>
      </c>
      <c r="BC150" s="97">
        <v>0</v>
      </c>
      <c r="BD150" s="97">
        <v>0</v>
      </c>
      <c r="BE150" s="97">
        <v>0</v>
      </c>
      <c r="BF150" s="97">
        <v>0</v>
      </c>
      <c r="BG150" s="97">
        <v>0</v>
      </c>
      <c r="BH150" s="97">
        <v>0</v>
      </c>
      <c r="BI150" s="97">
        <v>0</v>
      </c>
      <c r="BJ150" s="97">
        <v>0</v>
      </c>
      <c r="BK150" s="97">
        <v>0</v>
      </c>
      <c r="BM150" s="97">
        <v>5482.2875000000004</v>
      </c>
      <c r="BN150" s="97">
        <v>5482.2875000000004</v>
      </c>
      <c r="BO150" s="97">
        <v>5482.2875000000004</v>
      </c>
      <c r="BP150" s="97">
        <v>5482.2875000000004</v>
      </c>
      <c r="BQ150" s="97">
        <v>5279.35</v>
      </c>
      <c r="BR150" s="97">
        <v>5279.35</v>
      </c>
      <c r="BS150" s="97">
        <v>5279.35</v>
      </c>
      <c r="BT150" s="97">
        <v>5279.35</v>
      </c>
      <c r="BY150" s="108"/>
      <c r="CA150" s="162" t="b">
        <v>1</v>
      </c>
      <c r="CB150" s="162" t="b">
        <v>1</v>
      </c>
      <c r="CC150" s="162" t="b">
        <v>1</v>
      </c>
      <c r="CD150" s="162" t="b">
        <v>1</v>
      </c>
    </row>
    <row r="151" spans="1:82" x14ac:dyDescent="0.2">
      <c r="A151" s="101">
        <v>146</v>
      </c>
      <c r="B151" s="97" t="s">
        <v>2201</v>
      </c>
      <c r="C151" s="97" t="s">
        <v>2212</v>
      </c>
      <c r="D151" s="97">
        <v>11</v>
      </c>
      <c r="E151" s="97" t="s">
        <v>445</v>
      </c>
      <c r="G151" s="97" t="s">
        <v>2189</v>
      </c>
      <c r="H151" s="97" t="s">
        <v>1</v>
      </c>
      <c r="I151" s="97" t="s">
        <v>1216</v>
      </c>
      <c r="J151" s="97" t="b">
        <v>1</v>
      </c>
      <c r="N151" s="97"/>
      <c r="O151" s="97">
        <v>0.28189999999999998</v>
      </c>
      <c r="P151" s="97">
        <v>0</v>
      </c>
      <c r="Q151" s="97">
        <v>0</v>
      </c>
      <c r="R151" s="97">
        <v>0</v>
      </c>
      <c r="S151" s="97">
        <v>0</v>
      </c>
      <c r="T151" s="97">
        <v>0.28189999999999998</v>
      </c>
      <c r="U151" s="97">
        <v>1</v>
      </c>
      <c r="W151" s="97" t="s">
        <v>2190</v>
      </c>
      <c r="X151" s="97">
        <v>1.4483193365835437E-4</v>
      </c>
      <c r="Y151" s="97">
        <v>0</v>
      </c>
      <c r="Z151" s="97" t="s">
        <v>1</v>
      </c>
      <c r="AB151" s="97" t="s">
        <v>2191</v>
      </c>
      <c r="AI151" s="97" t="s">
        <v>2198</v>
      </c>
      <c r="AJ151" s="97">
        <v>3</v>
      </c>
      <c r="AK151" s="97">
        <v>0.6</v>
      </c>
      <c r="AQ151" s="97">
        <v>0.9</v>
      </c>
      <c r="AX151" s="97">
        <v>0</v>
      </c>
      <c r="AY151" s="97">
        <v>0</v>
      </c>
      <c r="AZ151" s="97">
        <v>0</v>
      </c>
      <c r="BA151" s="97">
        <v>126417.95</v>
      </c>
      <c r="BB151" s="97">
        <v>121735.3</v>
      </c>
      <c r="BC151" s="97">
        <v>0</v>
      </c>
      <c r="BD151" s="97">
        <v>0</v>
      </c>
      <c r="BE151" s="97">
        <v>0</v>
      </c>
      <c r="BF151" s="97">
        <v>0</v>
      </c>
      <c r="BG151" s="97">
        <v>0</v>
      </c>
      <c r="BH151" s="97">
        <v>0</v>
      </c>
      <c r="BI151" s="97">
        <v>0</v>
      </c>
      <c r="BJ151" s="97">
        <v>0</v>
      </c>
      <c r="BK151" s="97">
        <v>0</v>
      </c>
      <c r="BM151" s="97">
        <v>31604.487499999999</v>
      </c>
      <c r="BN151" s="97">
        <v>31604.487499999999</v>
      </c>
      <c r="BO151" s="97">
        <v>31604.487499999999</v>
      </c>
      <c r="BP151" s="97">
        <v>31604.487499999999</v>
      </c>
      <c r="BQ151" s="97">
        <v>30433.825000000001</v>
      </c>
      <c r="BR151" s="97">
        <v>30433.825000000001</v>
      </c>
      <c r="BS151" s="97">
        <v>30433.825000000001</v>
      </c>
      <c r="BT151" s="97">
        <v>30433.825000000001</v>
      </c>
      <c r="BY151" s="108"/>
      <c r="CA151" s="162" t="b">
        <v>1</v>
      </c>
      <c r="CB151" s="162" t="b">
        <v>1</v>
      </c>
      <c r="CC151" s="162" t="b">
        <v>1</v>
      </c>
      <c r="CD151" s="162" t="b">
        <v>1</v>
      </c>
    </row>
    <row r="152" spans="1:82" x14ac:dyDescent="0.2">
      <c r="A152" s="101">
        <v>147</v>
      </c>
      <c r="B152" s="97" t="s">
        <v>2201</v>
      </c>
      <c r="C152" s="97" t="s">
        <v>2212</v>
      </c>
      <c r="D152" s="97">
        <v>11</v>
      </c>
      <c r="E152" s="97" t="s">
        <v>446</v>
      </c>
      <c r="G152" s="97" t="s">
        <v>2189</v>
      </c>
      <c r="H152" s="97" t="s">
        <v>0</v>
      </c>
      <c r="I152" s="97" t="s">
        <v>1216</v>
      </c>
      <c r="J152" s="97" t="b">
        <v>1</v>
      </c>
      <c r="N152" s="97"/>
      <c r="O152" s="97">
        <v>0.23300000000000001</v>
      </c>
      <c r="P152" s="97">
        <v>0.125</v>
      </c>
      <c r="Q152" s="97">
        <v>0</v>
      </c>
      <c r="R152" s="97">
        <v>0</v>
      </c>
      <c r="S152" s="97">
        <v>0</v>
      </c>
      <c r="T152" s="97">
        <v>0.10800000000000001</v>
      </c>
      <c r="U152" s="97">
        <v>1</v>
      </c>
      <c r="W152" s="97" t="s">
        <v>2190</v>
      </c>
      <c r="X152" s="97">
        <v>1.2088763196947595E-5</v>
      </c>
      <c r="Y152" s="97">
        <v>0</v>
      </c>
      <c r="Z152" s="97" t="s">
        <v>0</v>
      </c>
      <c r="AB152" s="97" t="s">
        <v>2191</v>
      </c>
      <c r="AI152" s="97" t="s">
        <v>2198</v>
      </c>
      <c r="AJ152" s="97">
        <v>8</v>
      </c>
      <c r="AK152" s="97">
        <v>0.6</v>
      </c>
      <c r="AQ152" s="97">
        <v>0.9</v>
      </c>
      <c r="AX152" s="97">
        <v>0</v>
      </c>
      <c r="AY152" s="97">
        <v>0</v>
      </c>
      <c r="AZ152" s="97">
        <v>0</v>
      </c>
      <c r="BA152" s="97">
        <v>592555.4</v>
      </c>
      <c r="BB152" s="97">
        <v>570608.4</v>
      </c>
      <c r="BC152" s="97">
        <v>0</v>
      </c>
      <c r="BD152" s="97">
        <v>0</v>
      </c>
      <c r="BE152" s="97">
        <v>0</v>
      </c>
      <c r="BF152" s="97">
        <v>0</v>
      </c>
      <c r="BG152" s="97">
        <v>0</v>
      </c>
      <c r="BH152" s="97">
        <v>0</v>
      </c>
      <c r="BI152" s="97">
        <v>0</v>
      </c>
      <c r="BJ152" s="97">
        <v>0</v>
      </c>
      <c r="BK152" s="97">
        <v>0</v>
      </c>
      <c r="BM152" s="97">
        <v>148138.85</v>
      </c>
      <c r="BN152" s="97">
        <v>148138.85</v>
      </c>
      <c r="BO152" s="97">
        <v>148138.85</v>
      </c>
      <c r="BP152" s="97">
        <v>148138.85</v>
      </c>
      <c r="BQ152" s="97">
        <v>142652.1</v>
      </c>
      <c r="BR152" s="97">
        <v>142652.1</v>
      </c>
      <c r="BS152" s="97">
        <v>142652.1</v>
      </c>
      <c r="BT152" s="97">
        <v>142652.1</v>
      </c>
      <c r="BY152" s="108"/>
      <c r="CA152" s="162" t="b">
        <v>1</v>
      </c>
      <c r="CB152" s="162" t="b">
        <v>1</v>
      </c>
      <c r="CC152" s="162" t="b">
        <v>1</v>
      </c>
      <c r="CD152" s="162" t="b">
        <v>1</v>
      </c>
    </row>
    <row r="153" spans="1:82" x14ac:dyDescent="0.2">
      <c r="A153" s="101">
        <v>148</v>
      </c>
      <c r="B153" s="97" t="s">
        <v>2201</v>
      </c>
      <c r="C153" s="97" t="s">
        <v>2212</v>
      </c>
      <c r="D153" s="97">
        <v>11</v>
      </c>
      <c r="E153" s="97" t="s">
        <v>447</v>
      </c>
      <c r="G153" s="97" t="s">
        <v>2189</v>
      </c>
      <c r="H153" s="97" t="s">
        <v>1</v>
      </c>
      <c r="I153" s="97" t="s">
        <v>1216</v>
      </c>
      <c r="J153" s="97" t="b">
        <v>1</v>
      </c>
      <c r="N153" s="97"/>
      <c r="O153" s="97">
        <v>0.28189999999999998</v>
      </c>
      <c r="P153" s="97">
        <v>0.125</v>
      </c>
      <c r="Q153" s="97">
        <v>0</v>
      </c>
      <c r="R153" s="97">
        <v>0</v>
      </c>
      <c r="S153" s="97">
        <v>0</v>
      </c>
      <c r="T153" s="97">
        <v>0.15689999999999998</v>
      </c>
      <c r="U153" s="97">
        <v>1</v>
      </c>
      <c r="W153" s="97" t="s">
        <v>2190</v>
      </c>
      <c r="X153" s="97">
        <v>1.2340194191442504E-4</v>
      </c>
      <c r="Y153" s="97">
        <v>0</v>
      </c>
      <c r="Z153" s="97" t="s">
        <v>1</v>
      </c>
      <c r="AB153" s="97" t="s">
        <v>2191</v>
      </c>
      <c r="AC153" s="97">
        <v>15</v>
      </c>
      <c r="AD153" s="97">
        <v>5.6399999999999999E-2</v>
      </c>
      <c r="AF153" s="97">
        <v>0.24479999999999999</v>
      </c>
      <c r="AG153" s="97">
        <v>3.0208795380651237E-5</v>
      </c>
      <c r="AH153" s="97">
        <v>0</v>
      </c>
      <c r="AI153" s="97" t="s">
        <v>2198</v>
      </c>
      <c r="AJ153" s="97">
        <v>5</v>
      </c>
      <c r="AK153" s="97">
        <v>0.6</v>
      </c>
      <c r="AQ153" s="97">
        <v>0.9</v>
      </c>
      <c r="AX153" s="97">
        <v>0</v>
      </c>
      <c r="AY153" s="97">
        <v>0</v>
      </c>
      <c r="AZ153" s="97">
        <v>0</v>
      </c>
      <c r="BA153" s="97">
        <v>2241414</v>
      </c>
      <c r="BB153" s="97">
        <v>2153515.4624999999</v>
      </c>
      <c r="BC153" s="97">
        <v>0</v>
      </c>
      <c r="BD153" s="97">
        <v>0</v>
      </c>
      <c r="BE153" s="97">
        <v>0</v>
      </c>
      <c r="BF153" s="97">
        <v>0</v>
      </c>
      <c r="BG153" s="97">
        <v>0</v>
      </c>
      <c r="BH153" s="97">
        <v>0</v>
      </c>
      <c r="BI153" s="97">
        <v>0</v>
      </c>
      <c r="BJ153" s="97">
        <v>0</v>
      </c>
      <c r="BK153" s="97">
        <v>0</v>
      </c>
      <c r="BM153" s="97">
        <v>560353.5</v>
      </c>
      <c r="BN153" s="97">
        <v>560353.5</v>
      </c>
      <c r="BO153" s="97">
        <v>560353.5</v>
      </c>
      <c r="BP153" s="97">
        <v>560353.5</v>
      </c>
      <c r="BQ153" s="97">
        <v>538378.86562499998</v>
      </c>
      <c r="BR153" s="97">
        <v>538378.86562499998</v>
      </c>
      <c r="BS153" s="97">
        <v>538378.86562499998</v>
      </c>
      <c r="BT153" s="97">
        <v>538378.86562499998</v>
      </c>
      <c r="BY153" s="108"/>
      <c r="CA153" s="162" t="b">
        <v>1</v>
      </c>
      <c r="CB153" s="162" t="b">
        <v>1</v>
      </c>
      <c r="CC153" s="162" t="b">
        <v>1</v>
      </c>
      <c r="CD153" s="162" t="b">
        <v>1</v>
      </c>
    </row>
    <row r="154" spans="1:82" x14ac:dyDescent="0.2">
      <c r="A154" s="101">
        <v>149</v>
      </c>
      <c r="B154" s="97" t="s">
        <v>2201</v>
      </c>
      <c r="C154" s="97" t="s">
        <v>2212</v>
      </c>
      <c r="D154" s="97">
        <v>11</v>
      </c>
      <c r="E154" s="97" t="s">
        <v>448</v>
      </c>
      <c r="G154" s="97" t="s">
        <v>2189</v>
      </c>
      <c r="H154" s="97" t="s">
        <v>1</v>
      </c>
      <c r="I154" s="97" t="s">
        <v>1215</v>
      </c>
      <c r="J154" s="97" t="b">
        <v>1</v>
      </c>
      <c r="N154" s="97"/>
      <c r="O154" s="97">
        <v>0.28000000000000003</v>
      </c>
      <c r="P154" s="97">
        <v>8.7499999999999994E-2</v>
      </c>
      <c r="Q154" s="97">
        <v>0</v>
      </c>
      <c r="R154" s="97">
        <v>0</v>
      </c>
      <c r="S154" s="97">
        <v>0</v>
      </c>
      <c r="T154" s="97">
        <v>0.19250000000000003</v>
      </c>
      <c r="U154" s="97">
        <v>1</v>
      </c>
      <c r="W154" s="97" t="s">
        <v>2190</v>
      </c>
      <c r="X154" s="97">
        <v>1.4210840380863315E-4</v>
      </c>
      <c r="Y154" s="97">
        <v>0</v>
      </c>
      <c r="Z154" s="97" t="s">
        <v>1</v>
      </c>
      <c r="AB154" s="97" t="s">
        <v>2193</v>
      </c>
      <c r="AI154" s="97" t="s">
        <v>2198</v>
      </c>
      <c r="AJ154" s="97">
        <v>15</v>
      </c>
      <c r="AK154" s="97">
        <v>0.6</v>
      </c>
      <c r="AQ154" s="97">
        <v>0.9</v>
      </c>
      <c r="AX154" s="97">
        <v>0</v>
      </c>
      <c r="AY154" s="97">
        <v>0</v>
      </c>
      <c r="AZ154" s="97">
        <v>0</v>
      </c>
      <c r="BA154" s="97">
        <v>1260014.5</v>
      </c>
      <c r="BB154" s="97">
        <v>1213346.95</v>
      </c>
      <c r="BC154" s="97">
        <v>0</v>
      </c>
      <c r="BD154" s="97">
        <v>0</v>
      </c>
      <c r="BE154" s="97">
        <v>0</v>
      </c>
      <c r="BF154" s="97">
        <v>0</v>
      </c>
      <c r="BG154" s="97">
        <v>0</v>
      </c>
      <c r="BH154" s="97">
        <v>0</v>
      </c>
      <c r="BI154" s="97">
        <v>0</v>
      </c>
      <c r="BJ154" s="97">
        <v>0</v>
      </c>
      <c r="BK154" s="97">
        <v>0</v>
      </c>
      <c r="BM154" s="97">
        <v>315003.625</v>
      </c>
      <c r="BN154" s="97">
        <v>315003.625</v>
      </c>
      <c r="BO154" s="97">
        <v>315003.625</v>
      </c>
      <c r="BP154" s="97">
        <v>315003.625</v>
      </c>
      <c r="BQ154" s="97">
        <v>303336.73749999999</v>
      </c>
      <c r="BR154" s="97">
        <v>303336.73749999999</v>
      </c>
      <c r="BS154" s="97">
        <v>303336.73749999999</v>
      </c>
      <c r="BT154" s="97">
        <v>303336.73749999999</v>
      </c>
      <c r="BY154" s="108"/>
      <c r="CA154" s="162" t="b">
        <v>1</v>
      </c>
      <c r="CB154" s="162" t="b">
        <v>1</v>
      </c>
      <c r="CC154" s="162" t="b">
        <v>1</v>
      </c>
      <c r="CD154" s="162" t="b">
        <v>1</v>
      </c>
    </row>
    <row r="155" spans="1:82" x14ac:dyDescent="0.2">
      <c r="A155" s="101">
        <v>150</v>
      </c>
      <c r="B155" s="97" t="s">
        <v>2201</v>
      </c>
      <c r="C155" s="97" t="s">
        <v>2212</v>
      </c>
      <c r="D155" s="97">
        <v>11</v>
      </c>
      <c r="E155" s="97" t="s">
        <v>449</v>
      </c>
      <c r="G155" s="97" t="s">
        <v>2189</v>
      </c>
      <c r="H155" s="97" t="s">
        <v>1</v>
      </c>
      <c r="I155" s="97" t="s">
        <v>1215</v>
      </c>
      <c r="J155" s="97" t="b">
        <v>1</v>
      </c>
      <c r="N155" s="97"/>
      <c r="O155" s="97">
        <v>0.23</v>
      </c>
      <c r="P155" s="97">
        <v>8.7499999999999994E-2</v>
      </c>
      <c r="Q155" s="97">
        <v>0</v>
      </c>
      <c r="R155" s="97">
        <v>0</v>
      </c>
      <c r="S155" s="97">
        <v>0</v>
      </c>
      <c r="T155" s="97">
        <v>0.14250000000000002</v>
      </c>
      <c r="U155" s="97">
        <v>1</v>
      </c>
      <c r="W155" s="97" t="s">
        <v>2190</v>
      </c>
      <c r="X155" s="97">
        <v>7.7084064026023581E-6</v>
      </c>
      <c r="Y155" s="97">
        <v>0</v>
      </c>
      <c r="Z155" s="97" t="s">
        <v>1</v>
      </c>
      <c r="AB155" s="97" t="s">
        <v>2193</v>
      </c>
      <c r="AI155" s="97" t="s">
        <v>2198</v>
      </c>
      <c r="AJ155" s="97">
        <v>8</v>
      </c>
      <c r="AK155" s="97">
        <v>0.6</v>
      </c>
      <c r="AQ155" s="97">
        <v>0.9</v>
      </c>
      <c r="AX155" s="97">
        <v>0</v>
      </c>
      <c r="AY155" s="97">
        <v>0</v>
      </c>
      <c r="AZ155" s="97">
        <v>0</v>
      </c>
      <c r="BA155" s="97">
        <v>87874.7</v>
      </c>
      <c r="BB155" s="97">
        <v>84620.05</v>
      </c>
      <c r="BC155" s="97">
        <v>0</v>
      </c>
      <c r="BD155" s="97">
        <v>0</v>
      </c>
      <c r="BE155" s="97">
        <v>0</v>
      </c>
      <c r="BF155" s="97">
        <v>0</v>
      </c>
      <c r="BG155" s="97">
        <v>0</v>
      </c>
      <c r="BH155" s="97">
        <v>0</v>
      </c>
      <c r="BI155" s="97">
        <v>0</v>
      </c>
      <c r="BJ155" s="97">
        <v>0</v>
      </c>
      <c r="BK155" s="97">
        <v>0</v>
      </c>
      <c r="BM155" s="97">
        <v>21968.674999999999</v>
      </c>
      <c r="BN155" s="97">
        <v>21968.674999999999</v>
      </c>
      <c r="BO155" s="97">
        <v>21968.674999999999</v>
      </c>
      <c r="BP155" s="97">
        <v>21968.674999999999</v>
      </c>
      <c r="BQ155" s="97">
        <v>21155.012500000001</v>
      </c>
      <c r="BR155" s="97">
        <v>21155.012500000001</v>
      </c>
      <c r="BS155" s="97">
        <v>21155.012500000001</v>
      </c>
      <c r="BT155" s="97">
        <v>21155.012500000001</v>
      </c>
      <c r="BY155" s="108"/>
      <c r="CA155" s="162" t="b">
        <v>1</v>
      </c>
      <c r="CB155" s="162" t="b">
        <v>1</v>
      </c>
      <c r="CC155" s="162" t="b">
        <v>1</v>
      </c>
      <c r="CD155" s="162" t="b">
        <v>1</v>
      </c>
    </row>
    <row r="156" spans="1:82" x14ac:dyDescent="0.2">
      <c r="A156" s="101">
        <v>151</v>
      </c>
      <c r="B156" s="97" t="s">
        <v>2201</v>
      </c>
      <c r="C156" s="97" t="s">
        <v>2212</v>
      </c>
      <c r="D156" s="97">
        <v>11</v>
      </c>
      <c r="E156" s="97" t="s">
        <v>450</v>
      </c>
      <c r="G156" s="97" t="s">
        <v>2189</v>
      </c>
      <c r="H156" s="97" t="s">
        <v>1</v>
      </c>
      <c r="I156" s="97" t="s">
        <v>1221</v>
      </c>
      <c r="J156" s="97" t="b">
        <v>1</v>
      </c>
      <c r="N156" s="97"/>
      <c r="O156" s="97">
        <v>2</v>
      </c>
      <c r="P156" s="97">
        <v>1.25</v>
      </c>
      <c r="Q156" s="97">
        <v>0</v>
      </c>
      <c r="R156" s="97">
        <v>0</v>
      </c>
      <c r="S156" s="97">
        <v>0</v>
      </c>
      <c r="T156" s="97">
        <v>0.75</v>
      </c>
      <c r="U156" s="97">
        <v>0</v>
      </c>
      <c r="W156" s="97" t="s">
        <v>2190</v>
      </c>
      <c r="X156" s="97">
        <v>0</v>
      </c>
      <c r="Y156" s="97">
        <v>1</v>
      </c>
      <c r="Z156" s="97" t="s">
        <v>1</v>
      </c>
      <c r="AB156" s="97" t="s">
        <v>2193</v>
      </c>
      <c r="AI156" s="97" t="s">
        <v>2198</v>
      </c>
      <c r="AJ156" s="97">
        <v>15</v>
      </c>
      <c r="AK156" s="97">
        <v>0.5</v>
      </c>
      <c r="AQ156" s="97">
        <v>0.9</v>
      </c>
      <c r="AX156" s="97">
        <v>0</v>
      </c>
      <c r="AY156" s="97">
        <v>0</v>
      </c>
      <c r="AZ156" s="97">
        <v>0</v>
      </c>
      <c r="BA156" s="97">
        <v>62357.7</v>
      </c>
      <c r="BB156" s="97">
        <v>59523.8</v>
      </c>
      <c r="BC156" s="97">
        <v>0</v>
      </c>
      <c r="BD156" s="97">
        <v>0</v>
      </c>
      <c r="BE156" s="97">
        <v>0</v>
      </c>
      <c r="BF156" s="97">
        <v>0</v>
      </c>
      <c r="BG156" s="97">
        <v>0</v>
      </c>
      <c r="BH156" s="97">
        <v>0</v>
      </c>
      <c r="BI156" s="97">
        <v>0</v>
      </c>
      <c r="BJ156" s="97">
        <v>0</v>
      </c>
      <c r="BK156" s="97">
        <v>0</v>
      </c>
      <c r="BM156" s="97">
        <v>15589.424999999999</v>
      </c>
      <c r="BN156" s="97">
        <v>15589.424999999999</v>
      </c>
      <c r="BO156" s="97">
        <v>15589.424999999999</v>
      </c>
      <c r="BP156" s="97">
        <v>15589.424999999999</v>
      </c>
      <c r="BQ156" s="97">
        <v>14880.95</v>
      </c>
      <c r="BR156" s="97">
        <v>14880.95</v>
      </c>
      <c r="BS156" s="97">
        <v>14880.95</v>
      </c>
      <c r="BT156" s="97">
        <v>14880.95</v>
      </c>
      <c r="BY156" s="108"/>
      <c r="CA156" s="162" t="b">
        <v>1</v>
      </c>
      <c r="CB156" s="162" t="b">
        <v>1</v>
      </c>
      <c r="CC156" s="162" t="b">
        <v>1</v>
      </c>
      <c r="CD156" s="162" t="b">
        <v>1</v>
      </c>
    </row>
    <row r="157" spans="1:82" x14ac:dyDescent="0.2">
      <c r="A157" s="101">
        <v>152</v>
      </c>
      <c r="B157" s="97" t="s">
        <v>2201</v>
      </c>
      <c r="C157" s="97" t="s">
        <v>2212</v>
      </c>
      <c r="D157" s="97">
        <v>11</v>
      </c>
      <c r="E157" s="97" t="s">
        <v>451</v>
      </c>
      <c r="G157" s="97" t="s">
        <v>2189</v>
      </c>
      <c r="H157" s="97" t="s">
        <v>1</v>
      </c>
      <c r="J157" s="97" t="s">
        <v>30</v>
      </c>
      <c r="N157" s="97"/>
      <c r="O157" s="97">
        <v>1.3</v>
      </c>
      <c r="P157" s="97">
        <v>1</v>
      </c>
      <c r="Q157" s="97">
        <v>0</v>
      </c>
      <c r="R157" s="97">
        <v>0</v>
      </c>
      <c r="S157" s="97">
        <v>0</v>
      </c>
      <c r="T157" s="97">
        <v>0.30000000000000004</v>
      </c>
      <c r="U157" s="97">
        <v>0</v>
      </c>
      <c r="W157" s="97" t="e">
        <v>#N/A</v>
      </c>
      <c r="X157" s="97">
        <v>0</v>
      </c>
      <c r="Y157" s="97">
        <v>1</v>
      </c>
      <c r="Z157" s="97" t="s">
        <v>1</v>
      </c>
      <c r="AB157" s="97" t="s">
        <v>2193</v>
      </c>
      <c r="AC157" s="97">
        <v>15</v>
      </c>
      <c r="AD157" s="97">
        <v>0.32500000000000001</v>
      </c>
      <c r="AF157" s="97">
        <v>0</v>
      </c>
      <c r="AG157" s="97">
        <v>0</v>
      </c>
      <c r="AH157" s="97">
        <v>0.3</v>
      </c>
      <c r="AI157" s="97" t="s">
        <v>2198</v>
      </c>
      <c r="AJ157" s="97">
        <v>5</v>
      </c>
      <c r="AK157" s="97">
        <v>0.5</v>
      </c>
      <c r="AQ157" s="97">
        <v>0.9</v>
      </c>
      <c r="AX157" s="97">
        <v>0</v>
      </c>
      <c r="AY157" s="97">
        <v>0</v>
      </c>
      <c r="AZ157" s="97">
        <v>0</v>
      </c>
      <c r="BA157" s="97">
        <v>301131.2</v>
      </c>
      <c r="BB157" s="97">
        <v>287443.65000000002</v>
      </c>
      <c r="BC157" s="97">
        <v>0</v>
      </c>
      <c r="BD157" s="97">
        <v>0</v>
      </c>
      <c r="BE157" s="97">
        <v>0</v>
      </c>
      <c r="BF157" s="97">
        <v>0</v>
      </c>
      <c r="BG157" s="97">
        <v>0</v>
      </c>
      <c r="BH157" s="97">
        <v>0</v>
      </c>
      <c r="BI157" s="97">
        <v>0</v>
      </c>
      <c r="BJ157" s="97">
        <v>0</v>
      </c>
      <c r="BK157" s="97">
        <v>0</v>
      </c>
      <c r="BM157" s="97">
        <v>75282.8</v>
      </c>
      <c r="BN157" s="97">
        <v>75282.8</v>
      </c>
      <c r="BO157" s="97">
        <v>75282.8</v>
      </c>
      <c r="BP157" s="97">
        <v>75282.8</v>
      </c>
      <c r="BQ157" s="97">
        <v>71860.912500000006</v>
      </c>
      <c r="BR157" s="97">
        <v>71860.912500000006</v>
      </c>
      <c r="BS157" s="97">
        <v>71860.912500000006</v>
      </c>
      <c r="BT157" s="97">
        <v>71860.912500000006</v>
      </c>
      <c r="BY157" s="108"/>
      <c r="CA157" s="162" t="b">
        <v>1</v>
      </c>
      <c r="CB157" s="162" t="b">
        <v>1</v>
      </c>
      <c r="CC157" s="162" t="b">
        <v>1</v>
      </c>
      <c r="CD157" s="162" t="b">
        <v>1</v>
      </c>
    </row>
    <row r="158" spans="1:82" x14ac:dyDescent="0.2">
      <c r="A158" s="101">
        <v>153</v>
      </c>
      <c r="B158" s="97" t="s">
        <v>2201</v>
      </c>
      <c r="C158" s="97" t="s">
        <v>2212</v>
      </c>
      <c r="D158" s="97">
        <v>11</v>
      </c>
      <c r="E158" s="97" t="s">
        <v>452</v>
      </c>
      <c r="G158" s="97" t="s">
        <v>2189</v>
      </c>
      <c r="H158" s="97" t="s">
        <v>1</v>
      </c>
      <c r="J158" s="97" t="s">
        <v>30</v>
      </c>
      <c r="N158" s="97"/>
      <c r="O158" s="97">
        <v>1.3</v>
      </c>
      <c r="P158" s="97">
        <v>1</v>
      </c>
      <c r="Q158" s="97">
        <v>0</v>
      </c>
      <c r="R158" s="97">
        <v>0</v>
      </c>
      <c r="S158" s="97">
        <v>0</v>
      </c>
      <c r="T158" s="97">
        <v>0.30000000000000004</v>
      </c>
      <c r="U158" s="97">
        <v>0</v>
      </c>
      <c r="W158" s="97" t="e">
        <v>#N/A</v>
      </c>
      <c r="X158" s="97">
        <v>0</v>
      </c>
      <c r="Y158" s="97">
        <v>1</v>
      </c>
      <c r="Z158" s="97" t="s">
        <v>1</v>
      </c>
      <c r="AB158" s="97" t="s">
        <v>2193</v>
      </c>
      <c r="AI158" s="97" t="s">
        <v>2198</v>
      </c>
      <c r="AJ158" s="97">
        <v>20</v>
      </c>
      <c r="AK158" s="97">
        <v>0.5</v>
      </c>
      <c r="AQ158" s="97">
        <v>0.9</v>
      </c>
      <c r="AX158" s="97">
        <v>0</v>
      </c>
      <c r="AY158" s="97">
        <v>0</v>
      </c>
      <c r="AZ158" s="97">
        <v>0</v>
      </c>
      <c r="BA158" s="97">
        <v>1296711.125</v>
      </c>
      <c r="BB158" s="97">
        <v>1237768.9375</v>
      </c>
      <c r="BC158" s="97">
        <v>0</v>
      </c>
      <c r="BD158" s="97">
        <v>0</v>
      </c>
      <c r="BE158" s="97">
        <v>0</v>
      </c>
      <c r="BF158" s="97">
        <v>0</v>
      </c>
      <c r="BG158" s="97">
        <v>0</v>
      </c>
      <c r="BH158" s="97">
        <v>0</v>
      </c>
      <c r="BI158" s="97">
        <v>0</v>
      </c>
      <c r="BJ158" s="97">
        <v>0</v>
      </c>
      <c r="BK158" s="97">
        <v>0</v>
      </c>
      <c r="BM158" s="97">
        <v>324177.78125</v>
      </c>
      <c r="BN158" s="97">
        <v>324177.78125</v>
      </c>
      <c r="BO158" s="97">
        <v>324177.78125</v>
      </c>
      <c r="BP158" s="97">
        <v>324177.78125</v>
      </c>
      <c r="BQ158" s="97">
        <v>309442.234375</v>
      </c>
      <c r="BR158" s="97">
        <v>309442.234375</v>
      </c>
      <c r="BS158" s="97">
        <v>309442.234375</v>
      </c>
      <c r="BT158" s="97">
        <v>309442.234375</v>
      </c>
      <c r="BY158" s="108"/>
      <c r="CA158" s="162" t="b">
        <v>1</v>
      </c>
      <c r="CB158" s="162" t="b">
        <v>1</v>
      </c>
      <c r="CC158" s="162" t="b">
        <v>1</v>
      </c>
      <c r="CD158" s="162" t="b">
        <v>1</v>
      </c>
    </row>
    <row r="159" spans="1:82" x14ac:dyDescent="0.2">
      <c r="A159" s="101">
        <v>154</v>
      </c>
      <c r="B159" s="97" t="s">
        <v>2201</v>
      </c>
      <c r="C159" s="97" t="s">
        <v>2212</v>
      </c>
      <c r="D159" s="97">
        <v>11</v>
      </c>
      <c r="E159" s="97" t="s">
        <v>453</v>
      </c>
      <c r="G159" s="97" t="s">
        <v>2189</v>
      </c>
      <c r="H159" s="97" t="s">
        <v>1</v>
      </c>
      <c r="I159" s="97" t="s">
        <v>1218</v>
      </c>
      <c r="J159" s="97" t="b">
        <v>1</v>
      </c>
      <c r="N159" s="97"/>
      <c r="O159" s="97">
        <v>0.46</v>
      </c>
      <c r="P159" s="97">
        <v>0.125</v>
      </c>
      <c r="Q159" s="97">
        <v>0</v>
      </c>
      <c r="R159" s="97">
        <v>0</v>
      </c>
      <c r="S159" s="97">
        <v>0</v>
      </c>
      <c r="T159" s="97">
        <v>0.33500000000000002</v>
      </c>
      <c r="U159" s="97">
        <v>1</v>
      </c>
      <c r="W159" s="97" t="s">
        <v>2190</v>
      </c>
      <c r="X159" s="97">
        <v>1.0484899141455345E-4</v>
      </c>
      <c r="Y159" s="97">
        <v>1.9308010785175961E-3</v>
      </c>
      <c r="Z159" s="97" t="s">
        <v>1</v>
      </c>
      <c r="AB159" s="97" t="s">
        <v>2191</v>
      </c>
      <c r="AI159" s="97" t="s">
        <v>2198</v>
      </c>
      <c r="AJ159" s="97">
        <v>10</v>
      </c>
      <c r="AK159" s="97">
        <v>0.6</v>
      </c>
      <c r="AL159" s="97">
        <v>0.5</v>
      </c>
      <c r="AQ159" s="97">
        <v>0.9</v>
      </c>
      <c r="AX159" s="97">
        <v>0</v>
      </c>
      <c r="AY159" s="97">
        <v>0</v>
      </c>
      <c r="AZ159" s="97">
        <v>0</v>
      </c>
      <c r="BA159" s="97">
        <v>6689548.4500000002</v>
      </c>
      <c r="BB159" s="97">
        <v>6441787.9000000004</v>
      </c>
      <c r="BC159" s="97">
        <v>0</v>
      </c>
      <c r="BD159" s="97">
        <v>0</v>
      </c>
      <c r="BE159" s="97">
        <v>0</v>
      </c>
      <c r="BF159" s="97">
        <v>0</v>
      </c>
      <c r="BG159" s="97">
        <v>0</v>
      </c>
      <c r="BH159" s="97">
        <v>0</v>
      </c>
      <c r="BI159" s="97">
        <v>0</v>
      </c>
      <c r="BJ159" s="97">
        <v>0</v>
      </c>
      <c r="BK159" s="97">
        <v>0</v>
      </c>
      <c r="BM159" s="97">
        <v>1672387.1125</v>
      </c>
      <c r="BN159" s="97">
        <v>1672387.1125</v>
      </c>
      <c r="BO159" s="97">
        <v>1672387.1125</v>
      </c>
      <c r="BP159" s="97">
        <v>1672387.1125</v>
      </c>
      <c r="BQ159" s="97">
        <v>1610446.9750000001</v>
      </c>
      <c r="BR159" s="97">
        <v>1610446.9750000001</v>
      </c>
      <c r="BS159" s="97">
        <v>1610446.9750000001</v>
      </c>
      <c r="BT159" s="97">
        <v>1610446.9750000001</v>
      </c>
      <c r="BY159" s="108"/>
      <c r="CA159" s="162" t="b">
        <v>1</v>
      </c>
      <c r="CB159" s="162" t="b">
        <v>1</v>
      </c>
      <c r="CC159" s="162" t="b">
        <v>1</v>
      </c>
      <c r="CD159" s="162" t="b">
        <v>1</v>
      </c>
    </row>
    <row r="160" spans="1:82" x14ac:dyDescent="0.2">
      <c r="A160" s="101">
        <v>155</v>
      </c>
      <c r="B160" s="97" t="s">
        <v>2201</v>
      </c>
      <c r="C160" s="97" t="s">
        <v>2212</v>
      </c>
      <c r="D160" s="97">
        <v>11</v>
      </c>
      <c r="E160" s="97" t="s">
        <v>454</v>
      </c>
      <c r="G160" s="97" t="s">
        <v>2189</v>
      </c>
      <c r="H160" s="97" t="s">
        <v>1</v>
      </c>
      <c r="I160" s="97" t="s">
        <v>1216</v>
      </c>
      <c r="J160" s="97" t="b">
        <v>1</v>
      </c>
      <c r="N160" s="97"/>
      <c r="O160" s="97">
        <v>0.22</v>
      </c>
      <c r="P160" s="97">
        <v>6.25E-2</v>
      </c>
      <c r="Q160" s="97">
        <v>0</v>
      </c>
      <c r="R160" s="97">
        <v>0</v>
      </c>
      <c r="S160" s="97">
        <v>0</v>
      </c>
      <c r="T160" s="97">
        <v>0.1575</v>
      </c>
      <c r="U160" s="97">
        <v>1</v>
      </c>
      <c r="W160" s="97" t="s">
        <v>2190</v>
      </c>
      <c r="X160" s="97">
        <v>1.2280279552998478E-4</v>
      </c>
      <c r="Y160" s="97">
        <v>0</v>
      </c>
      <c r="Z160" s="97" t="s">
        <v>1</v>
      </c>
      <c r="AB160" s="97" t="s">
        <v>2191</v>
      </c>
      <c r="AI160" s="97" t="s">
        <v>2198</v>
      </c>
      <c r="AJ160" s="97">
        <v>16</v>
      </c>
      <c r="AK160" s="97">
        <v>0.6</v>
      </c>
      <c r="AQ160" s="97">
        <v>0.9</v>
      </c>
      <c r="AX160" s="97">
        <v>0</v>
      </c>
      <c r="AY160" s="97">
        <v>0</v>
      </c>
      <c r="AZ160" s="97">
        <v>0</v>
      </c>
      <c r="BA160" s="97">
        <v>103415</v>
      </c>
      <c r="BB160" s="97">
        <v>99359</v>
      </c>
      <c r="BC160" s="97">
        <v>0</v>
      </c>
      <c r="BD160" s="97">
        <v>0</v>
      </c>
      <c r="BE160" s="97">
        <v>0</v>
      </c>
      <c r="BF160" s="97">
        <v>0</v>
      </c>
      <c r="BG160" s="97">
        <v>0</v>
      </c>
      <c r="BH160" s="97">
        <v>0</v>
      </c>
      <c r="BI160" s="97">
        <v>0</v>
      </c>
      <c r="BJ160" s="97">
        <v>0</v>
      </c>
      <c r="BK160" s="97">
        <v>0</v>
      </c>
      <c r="BM160" s="97">
        <v>25853.75</v>
      </c>
      <c r="BN160" s="97">
        <v>25853.75</v>
      </c>
      <c r="BO160" s="97">
        <v>25853.75</v>
      </c>
      <c r="BP160" s="97">
        <v>25853.75</v>
      </c>
      <c r="BQ160" s="97">
        <v>24839.75</v>
      </c>
      <c r="BR160" s="97">
        <v>24839.75</v>
      </c>
      <c r="BS160" s="97">
        <v>24839.75</v>
      </c>
      <c r="BT160" s="97">
        <v>24839.75</v>
      </c>
      <c r="BY160" s="108"/>
      <c r="CA160" s="162" t="b">
        <v>1</v>
      </c>
      <c r="CB160" s="162" t="b">
        <v>1</v>
      </c>
      <c r="CC160" s="162" t="b">
        <v>1</v>
      </c>
      <c r="CD160" s="162" t="b">
        <v>1</v>
      </c>
    </row>
    <row r="161" spans="1:82" x14ac:dyDescent="0.2">
      <c r="A161" s="101">
        <v>156</v>
      </c>
      <c r="B161" s="97" t="s">
        <v>2201</v>
      </c>
      <c r="C161" s="97" t="s">
        <v>2212</v>
      </c>
      <c r="D161" s="97">
        <v>11</v>
      </c>
      <c r="E161" s="97" t="s">
        <v>455</v>
      </c>
      <c r="G161" s="97" t="s">
        <v>2189</v>
      </c>
      <c r="H161" s="97" t="s">
        <v>1</v>
      </c>
      <c r="I161" s="97" t="s">
        <v>1216</v>
      </c>
      <c r="J161" s="97" t="b">
        <v>1</v>
      </c>
      <c r="N161" s="97"/>
      <c r="O161" s="97">
        <v>0.28199999999999997</v>
      </c>
      <c r="P161" s="97">
        <v>0.125</v>
      </c>
      <c r="Q161" s="97">
        <v>0</v>
      </c>
      <c r="R161" s="97">
        <v>0</v>
      </c>
      <c r="S161" s="97">
        <v>0</v>
      </c>
      <c r="T161" s="97">
        <v>0.15699999999999997</v>
      </c>
      <c r="U161" s="97">
        <v>1</v>
      </c>
      <c r="W161" s="97" t="s">
        <v>2190</v>
      </c>
      <c r="X161" s="97">
        <v>1.2340194191442504E-4</v>
      </c>
      <c r="Y161" s="97">
        <v>0</v>
      </c>
      <c r="Z161" s="97" t="s">
        <v>1</v>
      </c>
      <c r="AB161" s="97" t="s">
        <v>2191</v>
      </c>
      <c r="AI161" s="97" t="s">
        <v>2198</v>
      </c>
      <c r="AJ161" s="97">
        <v>15</v>
      </c>
      <c r="AK161" s="97">
        <v>0.6</v>
      </c>
      <c r="AQ161" s="97">
        <v>0.9</v>
      </c>
      <c r="AX161" s="97">
        <v>0</v>
      </c>
      <c r="AY161" s="97">
        <v>0</v>
      </c>
      <c r="AZ161" s="97">
        <v>0</v>
      </c>
      <c r="BA161" s="97">
        <v>747138</v>
      </c>
      <c r="BB161" s="97">
        <v>717838</v>
      </c>
      <c r="BC161" s="97">
        <v>0</v>
      </c>
      <c r="BD161" s="97">
        <v>0</v>
      </c>
      <c r="BE161" s="97">
        <v>0</v>
      </c>
      <c r="BF161" s="97">
        <v>0</v>
      </c>
      <c r="BG161" s="97">
        <v>0</v>
      </c>
      <c r="BH161" s="97">
        <v>0</v>
      </c>
      <c r="BI161" s="97">
        <v>0</v>
      </c>
      <c r="BJ161" s="97">
        <v>0</v>
      </c>
      <c r="BK161" s="97">
        <v>0</v>
      </c>
      <c r="BM161" s="97">
        <v>186784.5</v>
      </c>
      <c r="BN161" s="97">
        <v>186784.5</v>
      </c>
      <c r="BO161" s="97">
        <v>186784.5</v>
      </c>
      <c r="BP161" s="97">
        <v>186784.5</v>
      </c>
      <c r="BQ161" s="97">
        <v>179459.5</v>
      </c>
      <c r="BR161" s="97">
        <v>179459.5</v>
      </c>
      <c r="BS161" s="97">
        <v>179459.5</v>
      </c>
      <c r="BT161" s="97">
        <v>179459.5</v>
      </c>
      <c r="BY161" s="108"/>
      <c r="CA161" s="162" t="b">
        <v>1</v>
      </c>
      <c r="CB161" s="162" t="b">
        <v>1</v>
      </c>
      <c r="CC161" s="162" t="b">
        <v>1</v>
      </c>
      <c r="CD161" s="162" t="b">
        <v>1</v>
      </c>
    </row>
    <row r="162" spans="1:82" x14ac:dyDescent="0.2">
      <c r="A162" s="101">
        <v>157</v>
      </c>
      <c r="B162" s="97" t="s">
        <v>2201</v>
      </c>
      <c r="C162" s="97" t="s">
        <v>2212</v>
      </c>
      <c r="D162" s="97">
        <v>11</v>
      </c>
      <c r="E162" s="97" t="s">
        <v>456</v>
      </c>
      <c r="G162" s="97" t="s">
        <v>2189</v>
      </c>
      <c r="H162" s="97" t="s">
        <v>1</v>
      </c>
      <c r="I162" s="97" t="s">
        <v>1216</v>
      </c>
      <c r="J162" s="97" t="b">
        <v>1</v>
      </c>
      <c r="N162" s="97"/>
      <c r="O162" s="97">
        <v>0.21</v>
      </c>
      <c r="P162" s="97">
        <v>0.125</v>
      </c>
      <c r="Q162" s="97">
        <v>0</v>
      </c>
      <c r="R162" s="97">
        <v>0</v>
      </c>
      <c r="S162" s="97">
        <v>0</v>
      </c>
      <c r="T162" s="97">
        <v>8.4999999999999992E-2</v>
      </c>
      <c r="U162" s="97">
        <v>1</v>
      </c>
      <c r="W162" s="97" t="s">
        <v>2190</v>
      </c>
      <c r="X162" s="97">
        <v>1.6869522768967745E-4</v>
      </c>
      <c r="Y162" s="97">
        <v>1.2907790561995628E-5</v>
      </c>
      <c r="Z162" s="97" t="s">
        <v>1</v>
      </c>
      <c r="AB162" s="97" t="s">
        <v>2191</v>
      </c>
      <c r="AI162" s="97" t="s">
        <v>2198</v>
      </c>
      <c r="AJ162" s="97">
        <v>15</v>
      </c>
      <c r="AK162" s="97">
        <v>0.6</v>
      </c>
      <c r="AL162" s="97">
        <v>0.5</v>
      </c>
      <c r="AQ162" s="97">
        <v>0.9</v>
      </c>
      <c r="AX162" s="97">
        <v>0</v>
      </c>
      <c r="AY162" s="97">
        <v>0</v>
      </c>
      <c r="AZ162" s="97">
        <v>0</v>
      </c>
      <c r="BA162" s="97">
        <v>3776047</v>
      </c>
      <c r="BB162" s="97">
        <v>3627966</v>
      </c>
      <c r="BC162" s="97">
        <v>0</v>
      </c>
      <c r="BD162" s="97">
        <v>0</v>
      </c>
      <c r="BE162" s="97">
        <v>0</v>
      </c>
      <c r="BF162" s="97">
        <v>0</v>
      </c>
      <c r="BG162" s="97">
        <v>0</v>
      </c>
      <c r="BH162" s="97">
        <v>0</v>
      </c>
      <c r="BI162" s="97">
        <v>0</v>
      </c>
      <c r="BJ162" s="97">
        <v>0</v>
      </c>
      <c r="BK162" s="97">
        <v>0</v>
      </c>
      <c r="BM162" s="97">
        <v>944011.75</v>
      </c>
      <c r="BN162" s="97">
        <v>944011.75</v>
      </c>
      <c r="BO162" s="97">
        <v>944011.75</v>
      </c>
      <c r="BP162" s="97">
        <v>944011.75</v>
      </c>
      <c r="BQ162" s="97">
        <v>906991.5</v>
      </c>
      <c r="BR162" s="97">
        <v>906991.5</v>
      </c>
      <c r="BS162" s="97">
        <v>906991.5</v>
      </c>
      <c r="BT162" s="97">
        <v>906991.5</v>
      </c>
      <c r="BY162" s="108"/>
      <c r="CA162" s="162" t="b">
        <v>1</v>
      </c>
      <c r="CB162" s="162" t="b">
        <v>1</v>
      </c>
      <c r="CC162" s="162" t="b">
        <v>1</v>
      </c>
      <c r="CD162" s="162" t="b">
        <v>1</v>
      </c>
    </row>
    <row r="163" spans="1:82" x14ac:dyDescent="0.2">
      <c r="A163" s="101">
        <v>158</v>
      </c>
      <c r="B163" s="97" t="s">
        <v>2201</v>
      </c>
      <c r="C163" s="97" t="s">
        <v>2212</v>
      </c>
      <c r="D163" s="97">
        <v>11</v>
      </c>
      <c r="E163" s="97" t="s">
        <v>457</v>
      </c>
      <c r="G163" s="97" t="s">
        <v>2189</v>
      </c>
      <c r="H163" s="97" t="s">
        <v>1</v>
      </c>
      <c r="I163" s="97" t="s">
        <v>1220</v>
      </c>
      <c r="J163" s="97" t="b">
        <v>1</v>
      </c>
      <c r="N163" s="97"/>
      <c r="O163" s="97">
        <v>1.06</v>
      </c>
      <c r="P163" s="97">
        <v>0.125</v>
      </c>
      <c r="Q163" s="97">
        <v>0</v>
      </c>
      <c r="R163" s="97">
        <v>0</v>
      </c>
      <c r="S163" s="97">
        <v>0</v>
      </c>
      <c r="T163" s="97">
        <v>0.93500000000000005</v>
      </c>
      <c r="U163" s="97">
        <v>1</v>
      </c>
      <c r="W163" s="97" t="s">
        <v>2190</v>
      </c>
      <c r="X163" s="97">
        <v>9.8591229767653558E-5</v>
      </c>
      <c r="Y163" s="97">
        <v>4.4867000721949228E-4</v>
      </c>
      <c r="Z163" s="97" t="s">
        <v>1</v>
      </c>
      <c r="AB163" s="97" t="s">
        <v>2193</v>
      </c>
      <c r="AC163" s="97">
        <v>15</v>
      </c>
      <c r="AD163" s="97">
        <v>0.21199999999999999</v>
      </c>
      <c r="AF163" s="97">
        <v>0.92</v>
      </c>
      <c r="AG163" s="97">
        <v>0</v>
      </c>
      <c r="AH163" s="97">
        <v>0</v>
      </c>
      <c r="AI163" s="97" t="s">
        <v>2198</v>
      </c>
      <c r="AJ163" s="97">
        <v>5</v>
      </c>
      <c r="AK163" s="97">
        <v>0.6</v>
      </c>
      <c r="AL163" s="97">
        <v>0.5</v>
      </c>
      <c r="AQ163" s="97">
        <v>0.9</v>
      </c>
      <c r="AX163" s="97">
        <v>0</v>
      </c>
      <c r="AY163" s="97">
        <v>0</v>
      </c>
      <c r="AZ163" s="97">
        <v>0</v>
      </c>
      <c r="BA163" s="97">
        <v>330046</v>
      </c>
      <c r="BB163" s="97">
        <v>317103</v>
      </c>
      <c r="BC163" s="97">
        <v>0</v>
      </c>
      <c r="BD163" s="97">
        <v>0</v>
      </c>
      <c r="BE163" s="97">
        <v>0</v>
      </c>
      <c r="BF163" s="97">
        <v>0</v>
      </c>
      <c r="BG163" s="97">
        <v>0</v>
      </c>
      <c r="BH163" s="97">
        <v>0</v>
      </c>
      <c r="BI163" s="97">
        <v>0</v>
      </c>
      <c r="BJ163" s="97">
        <v>0</v>
      </c>
      <c r="BK163" s="97">
        <v>0</v>
      </c>
      <c r="BM163" s="97">
        <v>82511.5</v>
      </c>
      <c r="BN163" s="97">
        <v>82511.5</v>
      </c>
      <c r="BO163" s="97">
        <v>82511.5</v>
      </c>
      <c r="BP163" s="97">
        <v>82511.5</v>
      </c>
      <c r="BQ163" s="97">
        <v>79275.75</v>
      </c>
      <c r="BR163" s="97">
        <v>79275.75</v>
      </c>
      <c r="BS163" s="97">
        <v>79275.75</v>
      </c>
      <c r="BT163" s="97">
        <v>79275.75</v>
      </c>
      <c r="BY163" s="108"/>
      <c r="CA163" s="162" t="b">
        <v>1</v>
      </c>
      <c r="CB163" s="162" t="b">
        <v>1</v>
      </c>
      <c r="CC163" s="162" t="b">
        <v>1</v>
      </c>
      <c r="CD163" s="162" t="b">
        <v>1</v>
      </c>
    </row>
    <row r="164" spans="1:82" x14ac:dyDescent="0.2">
      <c r="A164" s="101">
        <v>159</v>
      </c>
      <c r="B164" s="97" t="s">
        <v>2201</v>
      </c>
      <c r="C164" s="97" t="s">
        <v>2213</v>
      </c>
      <c r="D164" s="97">
        <v>12</v>
      </c>
      <c r="E164" s="97" t="s">
        <v>458</v>
      </c>
      <c r="G164" s="97" t="s">
        <v>2189</v>
      </c>
      <c r="H164" s="97" t="s">
        <v>1</v>
      </c>
      <c r="I164" s="97" t="s">
        <v>1217</v>
      </c>
      <c r="J164" s="97" t="b">
        <v>1</v>
      </c>
      <c r="N164" s="97"/>
      <c r="O164" s="97">
        <v>0.25</v>
      </c>
      <c r="P164" s="97">
        <v>0.25</v>
      </c>
      <c r="Q164" s="97">
        <v>0</v>
      </c>
      <c r="R164" s="97">
        <v>0</v>
      </c>
      <c r="S164" s="97">
        <v>0</v>
      </c>
      <c r="T164" s="97">
        <v>0</v>
      </c>
      <c r="U164" s="97">
        <v>1.2193055708867</v>
      </c>
      <c r="W164" s="97" t="s">
        <v>2190</v>
      </c>
      <c r="X164" s="97">
        <v>3.4543453097343402E-5</v>
      </c>
      <c r="Y164" s="97">
        <v>1.3281731235504199E-2</v>
      </c>
      <c r="Z164" s="97" t="s">
        <v>1</v>
      </c>
      <c r="AB164" s="97" t="s">
        <v>2193</v>
      </c>
      <c r="AI164" s="97" t="s">
        <v>2198</v>
      </c>
      <c r="AJ164" s="97">
        <v>10</v>
      </c>
      <c r="AK164" s="97">
        <v>0.9</v>
      </c>
      <c r="AX164" s="97">
        <v>0</v>
      </c>
      <c r="AY164" s="97">
        <v>0</v>
      </c>
      <c r="AZ164" s="97">
        <v>0</v>
      </c>
      <c r="BA164" s="97">
        <v>4000000</v>
      </c>
      <c r="BB164" s="97">
        <v>4000000</v>
      </c>
      <c r="BC164" s="97">
        <v>0</v>
      </c>
      <c r="BD164" s="97">
        <v>0</v>
      </c>
      <c r="BE164" s="97">
        <v>0</v>
      </c>
      <c r="BF164" s="97">
        <v>0</v>
      </c>
      <c r="BG164" s="97">
        <v>0</v>
      </c>
      <c r="BH164" s="97">
        <v>0</v>
      </c>
      <c r="BI164" s="97">
        <v>0</v>
      </c>
      <c r="BJ164" s="97">
        <v>0</v>
      </c>
      <c r="BK164" s="97">
        <v>0</v>
      </c>
      <c r="BM164" s="97">
        <v>1000000</v>
      </c>
      <c r="BN164" s="97">
        <v>1000000</v>
      </c>
      <c r="BO164" s="97">
        <v>1000000</v>
      </c>
      <c r="BP164" s="97">
        <v>1000000</v>
      </c>
      <c r="BQ164" s="97">
        <v>1000000</v>
      </c>
      <c r="BR164" s="97">
        <v>1000000</v>
      </c>
      <c r="BS164" s="97">
        <v>1000000</v>
      </c>
      <c r="BT164" s="97">
        <v>1000000</v>
      </c>
      <c r="BY164" s="108"/>
      <c r="CA164" s="162" t="b">
        <v>1</v>
      </c>
      <c r="CB164" s="162" t="b">
        <v>1</v>
      </c>
      <c r="CC164" s="162" t="b">
        <v>1</v>
      </c>
      <c r="CD164" s="162" t="b">
        <v>1</v>
      </c>
    </row>
    <row r="165" spans="1:82" x14ac:dyDescent="0.2">
      <c r="A165" s="101">
        <v>160</v>
      </c>
      <c r="B165" s="97" t="s">
        <v>2201</v>
      </c>
      <c r="C165" s="97" t="s">
        <v>2214</v>
      </c>
      <c r="D165" s="97">
        <v>13</v>
      </c>
      <c r="E165" s="97" t="s">
        <v>459</v>
      </c>
      <c r="G165" s="97" t="s">
        <v>2189</v>
      </c>
      <c r="H165" s="97" t="s">
        <v>1</v>
      </c>
      <c r="I165" s="97" t="s">
        <v>1217</v>
      </c>
      <c r="J165" s="97" t="b">
        <v>1</v>
      </c>
      <c r="N165" s="97"/>
      <c r="O165" s="97">
        <v>105</v>
      </c>
      <c r="P165" s="97">
        <v>100</v>
      </c>
      <c r="Q165" s="97">
        <v>0</v>
      </c>
      <c r="R165" s="97">
        <v>0</v>
      </c>
      <c r="S165" s="97">
        <v>0</v>
      </c>
      <c r="T165" s="97">
        <v>5</v>
      </c>
      <c r="U165" s="97">
        <v>0</v>
      </c>
      <c r="W165" s="97" t="s">
        <v>2190</v>
      </c>
      <c r="X165" s="97">
        <v>1</v>
      </c>
      <c r="Y165" s="97">
        <v>0</v>
      </c>
      <c r="Z165" s="97" t="s">
        <v>1</v>
      </c>
      <c r="AB165" s="97" t="s">
        <v>2191</v>
      </c>
      <c r="AJ165" s="97">
        <v>15</v>
      </c>
      <c r="AK165" s="97">
        <v>0.7</v>
      </c>
      <c r="AQ165" s="97">
        <v>0.9</v>
      </c>
      <c r="AX165" s="97">
        <v>0</v>
      </c>
      <c r="AY165" s="97">
        <v>0</v>
      </c>
      <c r="AZ165" s="97">
        <v>0</v>
      </c>
      <c r="BA165" s="97">
        <v>4596</v>
      </c>
      <c r="BB165" s="97">
        <v>4741</v>
      </c>
      <c r="BC165" s="97">
        <v>0</v>
      </c>
      <c r="BD165" s="97">
        <v>0</v>
      </c>
      <c r="BE165" s="97">
        <v>0</v>
      </c>
      <c r="BF165" s="97">
        <v>0</v>
      </c>
      <c r="BG165" s="97">
        <v>0</v>
      </c>
      <c r="BH165" s="97">
        <v>0</v>
      </c>
      <c r="BI165" s="97">
        <v>0</v>
      </c>
      <c r="BJ165" s="97">
        <v>0</v>
      </c>
      <c r="BK165" s="97">
        <v>0</v>
      </c>
      <c r="BM165" s="97">
        <v>1149</v>
      </c>
      <c r="BN165" s="97">
        <v>1149</v>
      </c>
      <c r="BO165" s="97">
        <v>1149</v>
      </c>
      <c r="BP165" s="97">
        <v>1149</v>
      </c>
      <c r="BQ165" s="97">
        <v>1185.25</v>
      </c>
      <c r="BR165" s="97">
        <v>1185.25</v>
      </c>
      <c r="BS165" s="97">
        <v>1185.25</v>
      </c>
      <c r="BT165" s="97">
        <v>1185.25</v>
      </c>
      <c r="BY165" s="108"/>
      <c r="CA165" s="162" t="b">
        <v>1</v>
      </c>
      <c r="CB165" s="162" t="b">
        <v>1</v>
      </c>
      <c r="CC165" s="162" t="b">
        <v>1</v>
      </c>
      <c r="CD165" s="162" t="b">
        <v>1</v>
      </c>
    </row>
    <row r="166" spans="1:82" x14ac:dyDescent="0.2">
      <c r="A166" s="101">
        <v>161</v>
      </c>
      <c r="B166" s="97" t="s">
        <v>2201</v>
      </c>
      <c r="C166" s="97" t="s">
        <v>2214</v>
      </c>
      <c r="D166" s="97">
        <v>13</v>
      </c>
      <c r="E166" s="97" t="s">
        <v>460</v>
      </c>
      <c r="G166" s="97" t="s">
        <v>2189</v>
      </c>
      <c r="H166" s="97" t="s">
        <v>1</v>
      </c>
      <c r="J166" s="97" t="s">
        <v>30</v>
      </c>
      <c r="N166" s="97"/>
      <c r="O166" s="97">
        <v>3.62</v>
      </c>
      <c r="P166" s="97">
        <v>1</v>
      </c>
      <c r="Q166" s="97">
        <v>0</v>
      </c>
      <c r="R166" s="97">
        <v>0</v>
      </c>
      <c r="S166" s="97">
        <v>0</v>
      </c>
      <c r="T166" s="97">
        <v>2.62</v>
      </c>
      <c r="U166" s="97">
        <v>0</v>
      </c>
      <c r="W166" s="97" t="e">
        <v>#N/A</v>
      </c>
      <c r="X166" s="97">
        <v>0</v>
      </c>
      <c r="Y166" s="97">
        <v>1</v>
      </c>
      <c r="Z166" s="97" t="s">
        <v>1</v>
      </c>
      <c r="AB166" s="97" t="s">
        <v>2193</v>
      </c>
      <c r="AI166" s="97" t="s">
        <v>2198</v>
      </c>
      <c r="AJ166" s="97">
        <v>15</v>
      </c>
      <c r="AK166" s="97">
        <v>0.7</v>
      </c>
      <c r="AQ166" s="97">
        <v>0.9</v>
      </c>
      <c r="AX166" s="97">
        <v>0</v>
      </c>
      <c r="AY166" s="97">
        <v>0</v>
      </c>
      <c r="AZ166" s="97">
        <v>0</v>
      </c>
      <c r="BA166" s="97">
        <v>85317</v>
      </c>
      <c r="BB166" s="97">
        <v>84012</v>
      </c>
      <c r="BC166" s="97">
        <v>0</v>
      </c>
      <c r="BD166" s="97">
        <v>0</v>
      </c>
      <c r="BE166" s="97">
        <v>0</v>
      </c>
      <c r="BF166" s="97">
        <v>0</v>
      </c>
      <c r="BG166" s="97">
        <v>0</v>
      </c>
      <c r="BH166" s="97">
        <v>0</v>
      </c>
      <c r="BI166" s="97">
        <v>0</v>
      </c>
      <c r="BJ166" s="97">
        <v>0</v>
      </c>
      <c r="BK166" s="97">
        <v>0</v>
      </c>
      <c r="BM166" s="97">
        <v>21329.25</v>
      </c>
      <c r="BN166" s="97">
        <v>21329.25</v>
      </c>
      <c r="BO166" s="97">
        <v>21329.25</v>
      </c>
      <c r="BP166" s="97">
        <v>21329.25</v>
      </c>
      <c r="BQ166" s="97">
        <v>21003</v>
      </c>
      <c r="BR166" s="97">
        <v>21003</v>
      </c>
      <c r="BS166" s="97">
        <v>21003</v>
      </c>
      <c r="BT166" s="97">
        <v>21003</v>
      </c>
      <c r="BY166" s="108"/>
      <c r="CA166" s="162" t="b">
        <v>1</v>
      </c>
      <c r="CB166" s="162" t="b">
        <v>1</v>
      </c>
      <c r="CC166" s="162" t="b">
        <v>1</v>
      </c>
      <c r="CD166" s="162" t="b">
        <v>1</v>
      </c>
    </row>
    <row r="167" spans="1:82" x14ac:dyDescent="0.2">
      <c r="A167" s="101">
        <v>162</v>
      </c>
      <c r="B167" s="97" t="s">
        <v>2201</v>
      </c>
      <c r="C167" s="97" t="s">
        <v>2214</v>
      </c>
      <c r="D167" s="97">
        <v>13</v>
      </c>
      <c r="E167" s="97" t="s">
        <v>461</v>
      </c>
      <c r="G167" s="97" t="s">
        <v>2189</v>
      </c>
      <c r="H167" s="97" t="s">
        <v>1</v>
      </c>
      <c r="I167" s="97" t="s">
        <v>1219</v>
      </c>
      <c r="J167" s="97" t="b">
        <v>1</v>
      </c>
      <c r="N167" s="97"/>
      <c r="O167" s="97">
        <v>0.3</v>
      </c>
      <c r="P167" s="97">
        <v>0.3</v>
      </c>
      <c r="Q167" s="97">
        <v>0</v>
      </c>
      <c r="R167" s="97">
        <v>0</v>
      </c>
      <c r="S167" s="97">
        <v>0</v>
      </c>
      <c r="T167" s="97">
        <v>0</v>
      </c>
      <c r="U167" s="97">
        <v>1</v>
      </c>
      <c r="W167" s="97" t="s">
        <v>2190</v>
      </c>
      <c r="X167" s="97">
        <v>0</v>
      </c>
      <c r="Y167" s="97">
        <v>0</v>
      </c>
      <c r="Z167" s="97" t="s">
        <v>1</v>
      </c>
      <c r="AB167" s="97" t="s">
        <v>2193</v>
      </c>
      <c r="AI167" s="97" t="s">
        <v>2198</v>
      </c>
      <c r="AJ167" s="97">
        <v>15</v>
      </c>
      <c r="AK167" s="97">
        <v>0.7</v>
      </c>
      <c r="AQ167" s="97">
        <v>0.9</v>
      </c>
      <c r="AX167" s="97">
        <v>0</v>
      </c>
      <c r="AY167" s="97">
        <v>0</v>
      </c>
      <c r="AZ167" s="97">
        <v>0</v>
      </c>
      <c r="BA167" s="97">
        <v>3467004</v>
      </c>
      <c r="BB167" s="97">
        <v>3444071</v>
      </c>
      <c r="BC167" s="97">
        <v>0</v>
      </c>
      <c r="BD167" s="97">
        <v>0</v>
      </c>
      <c r="BE167" s="97">
        <v>0</v>
      </c>
      <c r="BF167" s="97">
        <v>0</v>
      </c>
      <c r="BG167" s="97">
        <v>0</v>
      </c>
      <c r="BH167" s="97">
        <v>0</v>
      </c>
      <c r="BI167" s="97">
        <v>0</v>
      </c>
      <c r="BJ167" s="97">
        <v>0</v>
      </c>
      <c r="BK167" s="97">
        <v>0</v>
      </c>
      <c r="BM167" s="97">
        <v>866751</v>
      </c>
      <c r="BN167" s="97">
        <v>866751</v>
      </c>
      <c r="BO167" s="97">
        <v>866751</v>
      </c>
      <c r="BP167" s="97">
        <v>866751</v>
      </c>
      <c r="BQ167" s="97">
        <v>861017.75</v>
      </c>
      <c r="BR167" s="97">
        <v>861017.75</v>
      </c>
      <c r="BS167" s="97">
        <v>861017.75</v>
      </c>
      <c r="BT167" s="97">
        <v>861017.75</v>
      </c>
      <c r="BY167" s="108"/>
      <c r="CA167" s="162" t="b">
        <v>1</v>
      </c>
      <c r="CB167" s="162" t="b">
        <v>1</v>
      </c>
      <c r="CC167" s="162" t="b">
        <v>1</v>
      </c>
      <c r="CD167" s="162" t="b">
        <v>1</v>
      </c>
    </row>
    <row r="168" spans="1:82" x14ac:dyDescent="0.2">
      <c r="A168" s="101">
        <v>163</v>
      </c>
      <c r="B168" s="97" t="s">
        <v>2201</v>
      </c>
      <c r="C168" s="97" t="s">
        <v>2214</v>
      </c>
      <c r="D168" s="97">
        <v>13</v>
      </c>
      <c r="E168" s="97" t="s">
        <v>462</v>
      </c>
      <c r="G168" s="97" t="s">
        <v>2189</v>
      </c>
      <c r="H168" s="97" t="s">
        <v>1</v>
      </c>
      <c r="I168" s="97" t="s">
        <v>1217</v>
      </c>
      <c r="J168" s="97" t="b">
        <v>1</v>
      </c>
      <c r="N168" s="97"/>
      <c r="O168" s="97">
        <v>0.3</v>
      </c>
      <c r="P168" s="97">
        <v>0.3</v>
      </c>
      <c r="Q168" s="97">
        <v>0</v>
      </c>
      <c r="R168" s="97">
        <v>0</v>
      </c>
      <c r="S168" s="97">
        <v>0</v>
      </c>
      <c r="T168" s="97">
        <v>0</v>
      </c>
      <c r="U168" s="97">
        <v>1</v>
      </c>
      <c r="W168" s="97" t="s">
        <v>2190</v>
      </c>
      <c r="X168" s="97">
        <v>0</v>
      </c>
      <c r="Y168" s="97">
        <v>0</v>
      </c>
      <c r="Z168" s="97" t="s">
        <v>1</v>
      </c>
      <c r="AB168" s="97" t="s">
        <v>2193</v>
      </c>
      <c r="AI168" s="97" t="s">
        <v>2198</v>
      </c>
      <c r="AJ168" s="97">
        <v>15</v>
      </c>
      <c r="AK168" s="97">
        <v>0.7</v>
      </c>
      <c r="AQ168" s="97">
        <v>0.9</v>
      </c>
      <c r="AX168" s="97">
        <v>0</v>
      </c>
      <c r="AY168" s="97">
        <v>0</v>
      </c>
      <c r="AZ168" s="97">
        <v>0</v>
      </c>
      <c r="BA168" s="97">
        <v>1433841</v>
      </c>
      <c r="BB168" s="97">
        <v>1424357</v>
      </c>
      <c r="BC168" s="97">
        <v>0</v>
      </c>
      <c r="BD168" s="97">
        <v>0</v>
      </c>
      <c r="BE168" s="97">
        <v>0</v>
      </c>
      <c r="BF168" s="97">
        <v>0</v>
      </c>
      <c r="BG168" s="97">
        <v>0</v>
      </c>
      <c r="BH168" s="97">
        <v>0</v>
      </c>
      <c r="BI168" s="97">
        <v>0</v>
      </c>
      <c r="BJ168" s="97">
        <v>0</v>
      </c>
      <c r="BK168" s="97">
        <v>0</v>
      </c>
      <c r="BM168" s="97">
        <v>358460.25</v>
      </c>
      <c r="BN168" s="97">
        <v>358460.25</v>
      </c>
      <c r="BO168" s="97">
        <v>358460.25</v>
      </c>
      <c r="BP168" s="97">
        <v>358460.25</v>
      </c>
      <c r="BQ168" s="97">
        <v>356089.25</v>
      </c>
      <c r="BR168" s="97">
        <v>356089.25</v>
      </c>
      <c r="BS168" s="97">
        <v>356089.25</v>
      </c>
      <c r="BT168" s="97">
        <v>356089.25</v>
      </c>
      <c r="BY168" s="108"/>
      <c r="CA168" s="162" t="b">
        <v>1</v>
      </c>
      <c r="CB168" s="162" t="b">
        <v>1</v>
      </c>
      <c r="CC168" s="162" t="b">
        <v>1</v>
      </c>
      <c r="CD168" s="162" t="b">
        <v>1</v>
      </c>
    </row>
    <row r="169" spans="1:82" x14ac:dyDescent="0.2">
      <c r="A169" s="101">
        <v>164</v>
      </c>
      <c r="B169" s="97" t="s">
        <v>2201</v>
      </c>
      <c r="C169" s="97" t="s">
        <v>2214</v>
      </c>
      <c r="D169" s="97">
        <v>13</v>
      </c>
      <c r="E169" s="97" t="s">
        <v>463</v>
      </c>
      <c r="G169" s="97" t="s">
        <v>2189</v>
      </c>
      <c r="H169" s="97" t="s">
        <v>1</v>
      </c>
      <c r="J169" s="97" t="s">
        <v>30</v>
      </c>
      <c r="N169" s="97"/>
      <c r="O169" s="97">
        <v>3.62</v>
      </c>
      <c r="P169" s="97">
        <v>1</v>
      </c>
      <c r="Q169" s="97">
        <v>0</v>
      </c>
      <c r="R169" s="97">
        <v>0</v>
      </c>
      <c r="S169" s="97">
        <v>0</v>
      </c>
      <c r="T169" s="97">
        <v>2.62</v>
      </c>
      <c r="U169" s="97">
        <v>0</v>
      </c>
      <c r="W169" s="97" t="e">
        <v>#N/A</v>
      </c>
      <c r="X169" s="97">
        <v>0</v>
      </c>
      <c r="Y169" s="97">
        <v>1</v>
      </c>
      <c r="Z169" s="97" t="s">
        <v>1</v>
      </c>
      <c r="AB169" s="97" t="s">
        <v>2193</v>
      </c>
      <c r="AI169" s="97" t="s">
        <v>2198</v>
      </c>
      <c r="AJ169" s="97">
        <v>15</v>
      </c>
      <c r="AK169" s="97">
        <v>0.7</v>
      </c>
      <c r="AQ169" s="97">
        <v>0.9</v>
      </c>
      <c r="AX169" s="97">
        <v>0</v>
      </c>
      <c r="AY169" s="97">
        <v>0</v>
      </c>
      <c r="AZ169" s="97">
        <v>0</v>
      </c>
      <c r="BA169" s="97">
        <v>71</v>
      </c>
      <c r="BB169" s="97">
        <v>70</v>
      </c>
      <c r="BC169" s="97">
        <v>0</v>
      </c>
      <c r="BD169" s="97">
        <v>0</v>
      </c>
      <c r="BE169" s="97">
        <v>0</v>
      </c>
      <c r="BF169" s="97">
        <v>0</v>
      </c>
      <c r="BG169" s="97">
        <v>0</v>
      </c>
      <c r="BH169" s="97">
        <v>0</v>
      </c>
      <c r="BI169" s="97">
        <v>0</v>
      </c>
      <c r="BJ169" s="97">
        <v>0</v>
      </c>
      <c r="BK169" s="97">
        <v>0</v>
      </c>
      <c r="BM169" s="97">
        <v>17.75</v>
      </c>
      <c r="BN169" s="97">
        <v>17.75</v>
      </c>
      <c r="BO169" s="97">
        <v>17.75</v>
      </c>
      <c r="BP169" s="97">
        <v>17.75</v>
      </c>
      <c r="BQ169" s="97">
        <v>17.5</v>
      </c>
      <c r="BR169" s="97">
        <v>17.5</v>
      </c>
      <c r="BS169" s="97">
        <v>17.5</v>
      </c>
      <c r="BT169" s="97">
        <v>17.5</v>
      </c>
      <c r="BY169" s="108"/>
      <c r="CA169" s="162" t="b">
        <v>1</v>
      </c>
      <c r="CB169" s="162" t="b">
        <v>1</v>
      </c>
      <c r="CC169" s="162" t="b">
        <v>1</v>
      </c>
      <c r="CD169" s="162" t="b">
        <v>1</v>
      </c>
    </row>
    <row r="170" spans="1:82" x14ac:dyDescent="0.2">
      <c r="A170" s="101">
        <v>165</v>
      </c>
      <c r="B170" s="97" t="s">
        <v>2201</v>
      </c>
      <c r="C170" s="97" t="s">
        <v>2214</v>
      </c>
      <c r="D170" s="97">
        <v>13</v>
      </c>
      <c r="E170" s="97" t="s">
        <v>464</v>
      </c>
      <c r="G170" s="97" t="s">
        <v>2189</v>
      </c>
      <c r="H170" s="97" t="s">
        <v>1</v>
      </c>
      <c r="I170" s="97" t="s">
        <v>1217</v>
      </c>
      <c r="J170" s="97" t="b">
        <v>1</v>
      </c>
      <c r="N170" s="97"/>
      <c r="O170" s="97">
        <v>0.3</v>
      </c>
      <c r="P170" s="97">
        <v>0.3</v>
      </c>
      <c r="Q170" s="97">
        <v>0</v>
      </c>
      <c r="R170" s="97">
        <v>0</v>
      </c>
      <c r="S170" s="97">
        <v>0</v>
      </c>
      <c r="T170" s="97">
        <v>0</v>
      </c>
      <c r="U170" s="97">
        <v>1</v>
      </c>
      <c r="W170" s="97" t="s">
        <v>2190</v>
      </c>
      <c r="X170" s="97">
        <v>0</v>
      </c>
      <c r="Y170" s="97">
        <v>0</v>
      </c>
      <c r="Z170" s="97" t="s">
        <v>1</v>
      </c>
      <c r="AB170" s="97" t="s">
        <v>2193</v>
      </c>
      <c r="AI170" s="97" t="s">
        <v>2198</v>
      </c>
      <c r="AJ170" s="97">
        <v>15</v>
      </c>
      <c r="AK170" s="97">
        <v>0.7</v>
      </c>
      <c r="AQ170" s="97">
        <v>0.9</v>
      </c>
      <c r="AX170" s="97">
        <v>0</v>
      </c>
      <c r="AY170" s="97">
        <v>0</v>
      </c>
      <c r="AZ170" s="97">
        <v>0</v>
      </c>
      <c r="BA170" s="97">
        <v>948664</v>
      </c>
      <c r="BB170" s="97">
        <v>942388</v>
      </c>
      <c r="BC170" s="97">
        <v>0</v>
      </c>
      <c r="BD170" s="97">
        <v>0</v>
      </c>
      <c r="BE170" s="97">
        <v>0</v>
      </c>
      <c r="BF170" s="97">
        <v>0</v>
      </c>
      <c r="BG170" s="97">
        <v>0</v>
      </c>
      <c r="BH170" s="97">
        <v>0</v>
      </c>
      <c r="BI170" s="97">
        <v>0</v>
      </c>
      <c r="BJ170" s="97">
        <v>0</v>
      </c>
      <c r="BK170" s="97">
        <v>0</v>
      </c>
      <c r="BM170" s="97">
        <v>237166</v>
      </c>
      <c r="BN170" s="97">
        <v>237166</v>
      </c>
      <c r="BO170" s="97">
        <v>237166</v>
      </c>
      <c r="BP170" s="97">
        <v>237166</v>
      </c>
      <c r="BQ170" s="97">
        <v>235597</v>
      </c>
      <c r="BR170" s="97">
        <v>235597</v>
      </c>
      <c r="BS170" s="97">
        <v>235597</v>
      </c>
      <c r="BT170" s="97">
        <v>235597</v>
      </c>
      <c r="BY170" s="108"/>
      <c r="CA170" s="162" t="b">
        <v>1</v>
      </c>
      <c r="CB170" s="162" t="b">
        <v>1</v>
      </c>
      <c r="CC170" s="162" t="b">
        <v>1</v>
      </c>
      <c r="CD170" s="162" t="b">
        <v>1</v>
      </c>
    </row>
    <row r="171" spans="1:82" x14ac:dyDescent="0.2">
      <c r="A171" s="101">
        <v>166</v>
      </c>
      <c r="B171" s="97" t="s">
        <v>2201</v>
      </c>
      <c r="C171" s="97" t="s">
        <v>2214</v>
      </c>
      <c r="D171" s="97">
        <v>13</v>
      </c>
      <c r="E171" s="97" t="s">
        <v>465</v>
      </c>
      <c r="G171" s="97" t="s">
        <v>2189</v>
      </c>
      <c r="H171" s="97" t="s">
        <v>1</v>
      </c>
      <c r="I171" s="97" t="s">
        <v>1218</v>
      </c>
      <c r="J171" s="97" t="b">
        <v>1</v>
      </c>
      <c r="N171" s="97"/>
      <c r="O171" s="97">
        <v>0.3</v>
      </c>
      <c r="P171" s="97">
        <v>0.3</v>
      </c>
      <c r="Q171" s="97">
        <v>0</v>
      </c>
      <c r="R171" s="97">
        <v>0</v>
      </c>
      <c r="S171" s="97">
        <v>0</v>
      </c>
      <c r="T171" s="97">
        <v>0</v>
      </c>
      <c r="U171" s="97">
        <v>1</v>
      </c>
      <c r="W171" s="97" t="s">
        <v>2190</v>
      </c>
      <c r="X171" s="97">
        <v>0</v>
      </c>
      <c r="Y171" s="97">
        <v>0</v>
      </c>
      <c r="Z171" s="97" t="s">
        <v>1</v>
      </c>
      <c r="AB171" s="97" t="s">
        <v>2193</v>
      </c>
      <c r="AI171" s="97" t="s">
        <v>2198</v>
      </c>
      <c r="AJ171" s="97">
        <v>20</v>
      </c>
      <c r="AK171" s="97">
        <v>0.7</v>
      </c>
      <c r="AQ171" s="97">
        <v>0.9</v>
      </c>
      <c r="AX171" s="97">
        <v>0</v>
      </c>
      <c r="AY171" s="97">
        <v>0</v>
      </c>
      <c r="AZ171" s="97">
        <v>0</v>
      </c>
      <c r="BA171" s="97">
        <v>595026</v>
      </c>
      <c r="BB171" s="97">
        <v>591090</v>
      </c>
      <c r="BC171" s="97">
        <v>0</v>
      </c>
      <c r="BD171" s="97">
        <v>0</v>
      </c>
      <c r="BE171" s="97">
        <v>0</v>
      </c>
      <c r="BF171" s="97">
        <v>0</v>
      </c>
      <c r="BG171" s="97">
        <v>0</v>
      </c>
      <c r="BH171" s="97">
        <v>0</v>
      </c>
      <c r="BI171" s="97">
        <v>0</v>
      </c>
      <c r="BJ171" s="97">
        <v>0</v>
      </c>
      <c r="BK171" s="97">
        <v>0</v>
      </c>
      <c r="BM171" s="97">
        <v>148756.5</v>
      </c>
      <c r="BN171" s="97">
        <v>148756.5</v>
      </c>
      <c r="BO171" s="97">
        <v>148756.5</v>
      </c>
      <c r="BP171" s="97">
        <v>148756.5</v>
      </c>
      <c r="BQ171" s="97">
        <v>147772.5</v>
      </c>
      <c r="BR171" s="97">
        <v>147772.5</v>
      </c>
      <c r="BS171" s="97">
        <v>147772.5</v>
      </c>
      <c r="BT171" s="97">
        <v>147772.5</v>
      </c>
      <c r="BY171" s="108"/>
      <c r="CA171" s="162" t="b">
        <v>1</v>
      </c>
      <c r="CB171" s="162" t="b">
        <v>1</v>
      </c>
      <c r="CC171" s="162" t="b">
        <v>1</v>
      </c>
      <c r="CD171" s="162" t="b">
        <v>1</v>
      </c>
    </row>
    <row r="172" spans="1:82" x14ac:dyDescent="0.2">
      <c r="A172" s="101">
        <v>167</v>
      </c>
      <c r="B172" s="97" t="s">
        <v>2201</v>
      </c>
      <c r="C172" s="97" t="s">
        <v>2214</v>
      </c>
      <c r="D172" s="97">
        <v>13</v>
      </c>
      <c r="E172" s="97" t="s">
        <v>466</v>
      </c>
      <c r="G172" s="97" t="s">
        <v>2189</v>
      </c>
      <c r="H172" s="97" t="s">
        <v>1</v>
      </c>
      <c r="I172" s="97" t="s">
        <v>1216</v>
      </c>
      <c r="J172" s="97" t="b">
        <v>1</v>
      </c>
      <c r="N172" s="97"/>
      <c r="O172" s="97">
        <v>0.18</v>
      </c>
      <c r="P172" s="97">
        <v>0.05</v>
      </c>
      <c r="Q172" s="97">
        <v>0</v>
      </c>
      <c r="R172" s="97">
        <v>0</v>
      </c>
      <c r="S172" s="97">
        <v>0</v>
      </c>
      <c r="T172" s="97">
        <v>0.13</v>
      </c>
      <c r="U172" s="97">
        <v>1</v>
      </c>
      <c r="W172" s="97" t="s">
        <v>2190</v>
      </c>
      <c r="X172" s="97">
        <v>0</v>
      </c>
      <c r="Y172" s="97">
        <v>0</v>
      </c>
      <c r="Z172" s="97" t="s">
        <v>1</v>
      </c>
      <c r="AB172" s="97" t="s">
        <v>2193</v>
      </c>
      <c r="AI172" s="97" t="s">
        <v>2198</v>
      </c>
      <c r="AJ172" s="97">
        <v>20</v>
      </c>
      <c r="AK172" s="97">
        <v>0.64</v>
      </c>
      <c r="AQ172" s="97">
        <v>0.9</v>
      </c>
      <c r="AX172" s="97">
        <v>0</v>
      </c>
      <c r="AY172" s="97">
        <v>0</v>
      </c>
      <c r="AZ172" s="97">
        <v>0</v>
      </c>
      <c r="BA172" s="97">
        <v>3651</v>
      </c>
      <c r="BB172" s="97">
        <v>3627</v>
      </c>
      <c r="BC172" s="97">
        <v>0</v>
      </c>
      <c r="BD172" s="97">
        <v>0</v>
      </c>
      <c r="BE172" s="97">
        <v>0</v>
      </c>
      <c r="BF172" s="97">
        <v>0</v>
      </c>
      <c r="BG172" s="97">
        <v>0</v>
      </c>
      <c r="BH172" s="97">
        <v>0</v>
      </c>
      <c r="BI172" s="97">
        <v>0</v>
      </c>
      <c r="BJ172" s="97">
        <v>0</v>
      </c>
      <c r="BK172" s="97">
        <v>0</v>
      </c>
      <c r="BM172" s="97">
        <v>912.75</v>
      </c>
      <c r="BN172" s="97">
        <v>912.75</v>
      </c>
      <c r="BO172" s="97">
        <v>912.75</v>
      </c>
      <c r="BP172" s="97">
        <v>912.75</v>
      </c>
      <c r="BQ172" s="97">
        <v>906.75</v>
      </c>
      <c r="BR172" s="97">
        <v>906.75</v>
      </c>
      <c r="BS172" s="97">
        <v>906.75</v>
      </c>
      <c r="BT172" s="97">
        <v>906.75</v>
      </c>
      <c r="BY172" s="108"/>
      <c r="CA172" s="162" t="b">
        <v>1</v>
      </c>
      <c r="CB172" s="162" t="b">
        <v>1</v>
      </c>
      <c r="CC172" s="162" t="b">
        <v>1</v>
      </c>
      <c r="CD172" s="162" t="b">
        <v>1</v>
      </c>
    </row>
    <row r="173" spans="1:82" x14ac:dyDescent="0.2">
      <c r="A173" s="101">
        <v>168</v>
      </c>
      <c r="B173" s="97" t="s">
        <v>2201</v>
      </c>
      <c r="C173" s="97" t="s">
        <v>2214</v>
      </c>
      <c r="D173" s="97">
        <v>13</v>
      </c>
      <c r="E173" s="97" t="s">
        <v>467</v>
      </c>
      <c r="G173" s="97" t="s">
        <v>2189</v>
      </c>
      <c r="H173" s="97" t="s">
        <v>1</v>
      </c>
      <c r="I173" s="97" t="s">
        <v>1216</v>
      </c>
      <c r="J173" s="97" t="b">
        <v>1</v>
      </c>
      <c r="N173" s="97"/>
      <c r="O173" s="97">
        <v>0.2</v>
      </c>
      <c r="P173" s="97">
        <v>0.05</v>
      </c>
      <c r="Q173" s="97">
        <v>0</v>
      </c>
      <c r="R173" s="97">
        <v>0</v>
      </c>
      <c r="S173" s="97">
        <v>0</v>
      </c>
      <c r="T173" s="97">
        <v>0.15000000000000002</v>
      </c>
      <c r="U173" s="97">
        <v>1</v>
      </c>
      <c r="W173" s="97" t="s">
        <v>2190</v>
      </c>
      <c r="X173" s="97">
        <v>9.8272996835599884E-6</v>
      </c>
      <c r="Y173" s="97">
        <v>0</v>
      </c>
      <c r="Z173" s="97" t="s">
        <v>1</v>
      </c>
      <c r="AB173" s="97" t="s">
        <v>2193</v>
      </c>
      <c r="AI173" s="97" t="s">
        <v>2198</v>
      </c>
      <c r="AJ173" s="97">
        <v>15</v>
      </c>
      <c r="AK173" s="97">
        <v>0.7</v>
      </c>
      <c r="AQ173" s="97">
        <v>0.9</v>
      </c>
      <c r="AX173" s="97">
        <v>0</v>
      </c>
      <c r="AY173" s="97">
        <v>0</v>
      </c>
      <c r="AZ173" s="97">
        <v>0</v>
      </c>
      <c r="BA173" s="97">
        <v>2185064</v>
      </c>
      <c r="BB173" s="97">
        <v>2170611</v>
      </c>
      <c r="BC173" s="97">
        <v>0</v>
      </c>
      <c r="BD173" s="97">
        <v>0</v>
      </c>
      <c r="BE173" s="97">
        <v>0</v>
      </c>
      <c r="BF173" s="97">
        <v>0</v>
      </c>
      <c r="BG173" s="97">
        <v>0</v>
      </c>
      <c r="BH173" s="97">
        <v>0</v>
      </c>
      <c r="BI173" s="97">
        <v>0</v>
      </c>
      <c r="BJ173" s="97">
        <v>0</v>
      </c>
      <c r="BK173" s="97">
        <v>0</v>
      </c>
      <c r="BM173" s="97">
        <v>546266</v>
      </c>
      <c r="BN173" s="97">
        <v>546266</v>
      </c>
      <c r="BO173" s="97">
        <v>546266</v>
      </c>
      <c r="BP173" s="97">
        <v>546266</v>
      </c>
      <c r="BQ173" s="97">
        <v>542652.75</v>
      </c>
      <c r="BR173" s="97">
        <v>542652.75</v>
      </c>
      <c r="BS173" s="97">
        <v>542652.75</v>
      </c>
      <c r="BT173" s="97">
        <v>542652.75</v>
      </c>
      <c r="BY173" s="108"/>
      <c r="CA173" s="162" t="b">
        <v>1</v>
      </c>
      <c r="CB173" s="162" t="b">
        <v>1</v>
      </c>
      <c r="CC173" s="162" t="b">
        <v>1</v>
      </c>
      <c r="CD173" s="162" t="b">
        <v>1</v>
      </c>
    </row>
    <row r="174" spans="1:82" x14ac:dyDescent="0.2">
      <c r="A174" s="101">
        <v>169</v>
      </c>
      <c r="B174" s="97" t="s">
        <v>2201</v>
      </c>
      <c r="C174" s="97" t="s">
        <v>2214</v>
      </c>
      <c r="D174" s="97">
        <v>13</v>
      </c>
      <c r="E174" s="97" t="s">
        <v>468</v>
      </c>
      <c r="G174" s="97" t="s">
        <v>2189</v>
      </c>
      <c r="H174" s="97" t="s">
        <v>1</v>
      </c>
      <c r="I174" s="97" t="s">
        <v>1217</v>
      </c>
      <c r="J174" s="97" t="b">
        <v>1</v>
      </c>
      <c r="N174" s="97"/>
      <c r="O174" s="97">
        <v>0.26</v>
      </c>
      <c r="P174" s="97">
        <v>0.15</v>
      </c>
      <c r="Q174" s="97">
        <v>0</v>
      </c>
      <c r="R174" s="97">
        <v>0</v>
      </c>
      <c r="S174" s="97">
        <v>0</v>
      </c>
      <c r="T174" s="97">
        <v>0.11000000000000001</v>
      </c>
      <c r="U174" s="97">
        <v>1</v>
      </c>
      <c r="W174" s="97" t="s">
        <v>2190</v>
      </c>
      <c r="X174" s="97">
        <v>0</v>
      </c>
      <c r="Y174" s="97">
        <v>0</v>
      </c>
      <c r="Z174" s="97" t="s">
        <v>1</v>
      </c>
      <c r="AB174" s="97" t="s">
        <v>2193</v>
      </c>
      <c r="AI174" s="97" t="s">
        <v>2198</v>
      </c>
      <c r="AJ174" s="97">
        <v>15</v>
      </c>
      <c r="AK174" s="97">
        <v>0.7</v>
      </c>
      <c r="AQ174" s="97">
        <v>0.9</v>
      </c>
      <c r="AX174" s="97">
        <v>0</v>
      </c>
      <c r="AY174" s="97">
        <v>0</v>
      </c>
      <c r="AZ174" s="97">
        <v>0</v>
      </c>
      <c r="BA174" s="97">
        <v>69010</v>
      </c>
      <c r="BB174" s="97">
        <v>68553</v>
      </c>
      <c r="BC174" s="97">
        <v>0</v>
      </c>
      <c r="BD174" s="97">
        <v>0</v>
      </c>
      <c r="BE174" s="97">
        <v>0</v>
      </c>
      <c r="BF174" s="97">
        <v>0</v>
      </c>
      <c r="BG174" s="97">
        <v>0</v>
      </c>
      <c r="BH174" s="97">
        <v>0</v>
      </c>
      <c r="BI174" s="97">
        <v>0</v>
      </c>
      <c r="BJ174" s="97">
        <v>0</v>
      </c>
      <c r="BK174" s="97">
        <v>0</v>
      </c>
      <c r="BM174" s="97">
        <v>17252.5</v>
      </c>
      <c r="BN174" s="97">
        <v>17252.5</v>
      </c>
      <c r="BO174" s="97">
        <v>17252.5</v>
      </c>
      <c r="BP174" s="97">
        <v>17252.5</v>
      </c>
      <c r="BQ174" s="97">
        <v>17138.25</v>
      </c>
      <c r="BR174" s="97">
        <v>17138.25</v>
      </c>
      <c r="BS174" s="97">
        <v>17138.25</v>
      </c>
      <c r="BT174" s="97">
        <v>17138.25</v>
      </c>
      <c r="BY174" s="108"/>
      <c r="CA174" s="162" t="b">
        <v>1</v>
      </c>
      <c r="CB174" s="162" t="b">
        <v>1</v>
      </c>
      <c r="CC174" s="162" t="b">
        <v>1</v>
      </c>
      <c r="CD174" s="162" t="b">
        <v>1</v>
      </c>
    </row>
    <row r="175" spans="1:82" x14ac:dyDescent="0.2">
      <c r="A175" s="101">
        <v>170</v>
      </c>
      <c r="B175" s="97" t="s">
        <v>2201</v>
      </c>
      <c r="C175" s="97" t="s">
        <v>2214</v>
      </c>
      <c r="D175" s="97">
        <v>13</v>
      </c>
      <c r="E175" s="97" t="s">
        <v>469</v>
      </c>
      <c r="G175" s="97" t="s">
        <v>2189</v>
      </c>
      <c r="H175" s="97" t="s">
        <v>1</v>
      </c>
      <c r="J175" s="97" t="s">
        <v>30</v>
      </c>
      <c r="N175" s="97"/>
      <c r="O175" s="97">
        <v>3.62</v>
      </c>
      <c r="P175" s="97">
        <v>1</v>
      </c>
      <c r="Q175" s="97">
        <v>0</v>
      </c>
      <c r="R175" s="97">
        <v>0</v>
      </c>
      <c r="S175" s="97">
        <v>0</v>
      </c>
      <c r="T175" s="97">
        <v>2.62</v>
      </c>
      <c r="U175" s="97">
        <v>0</v>
      </c>
      <c r="W175" s="97" t="e">
        <v>#N/A</v>
      </c>
      <c r="X175" s="97">
        <v>0</v>
      </c>
      <c r="Y175" s="97">
        <v>1</v>
      </c>
      <c r="Z175" s="97" t="s">
        <v>1</v>
      </c>
      <c r="AB175" s="97" t="s">
        <v>2191</v>
      </c>
      <c r="AI175" s="97" t="s">
        <v>2198</v>
      </c>
      <c r="AJ175" s="97">
        <v>15</v>
      </c>
      <c r="AK175" s="97">
        <v>0.7</v>
      </c>
      <c r="AQ175" s="97">
        <v>0.9</v>
      </c>
      <c r="AX175" s="97">
        <v>0</v>
      </c>
      <c r="AY175" s="97">
        <v>0</v>
      </c>
      <c r="AZ175" s="97">
        <v>0</v>
      </c>
      <c r="BA175" s="97">
        <v>131</v>
      </c>
      <c r="BB175" s="97">
        <v>130</v>
      </c>
      <c r="BC175" s="97">
        <v>0</v>
      </c>
      <c r="BD175" s="97">
        <v>0</v>
      </c>
      <c r="BE175" s="97">
        <v>0</v>
      </c>
      <c r="BF175" s="97">
        <v>0</v>
      </c>
      <c r="BG175" s="97">
        <v>0</v>
      </c>
      <c r="BH175" s="97">
        <v>0</v>
      </c>
      <c r="BI175" s="97">
        <v>0</v>
      </c>
      <c r="BJ175" s="97">
        <v>0</v>
      </c>
      <c r="BK175" s="97">
        <v>0</v>
      </c>
      <c r="BM175" s="97">
        <v>32.75</v>
      </c>
      <c r="BN175" s="97">
        <v>32.75</v>
      </c>
      <c r="BO175" s="97">
        <v>32.75</v>
      </c>
      <c r="BP175" s="97">
        <v>32.75</v>
      </c>
      <c r="BQ175" s="97">
        <v>32.5</v>
      </c>
      <c r="BR175" s="97">
        <v>32.5</v>
      </c>
      <c r="BS175" s="97">
        <v>32.5</v>
      </c>
      <c r="BT175" s="97">
        <v>32.5</v>
      </c>
      <c r="BY175" s="108"/>
      <c r="CA175" s="162" t="b">
        <v>1</v>
      </c>
      <c r="CB175" s="162" t="b">
        <v>1</v>
      </c>
      <c r="CC175" s="162" t="b">
        <v>1</v>
      </c>
      <c r="CD175" s="162" t="b">
        <v>1</v>
      </c>
    </row>
    <row r="176" spans="1:82" x14ac:dyDescent="0.2">
      <c r="A176" s="101">
        <v>171</v>
      </c>
      <c r="B176" s="97" t="s">
        <v>2201</v>
      </c>
      <c r="C176" s="97" t="s">
        <v>2214</v>
      </c>
      <c r="D176" s="97">
        <v>13</v>
      </c>
      <c r="E176" s="97" t="s">
        <v>470</v>
      </c>
      <c r="G176" s="97" t="s">
        <v>2189</v>
      </c>
      <c r="H176" s="97" t="s">
        <v>1</v>
      </c>
      <c r="I176" s="97" t="s">
        <v>1217</v>
      </c>
      <c r="J176" s="97" t="b">
        <v>1</v>
      </c>
      <c r="N176" s="97"/>
      <c r="O176" s="97">
        <v>0.27</v>
      </c>
      <c r="P176" s="97">
        <v>0.15</v>
      </c>
      <c r="Q176" s="97">
        <v>0</v>
      </c>
      <c r="R176" s="97">
        <v>0</v>
      </c>
      <c r="S176" s="97">
        <v>0</v>
      </c>
      <c r="T176" s="97">
        <v>0.12000000000000002</v>
      </c>
      <c r="U176" s="97">
        <v>1</v>
      </c>
      <c r="W176" s="97" t="s">
        <v>2190</v>
      </c>
      <c r="X176" s="97">
        <v>0</v>
      </c>
      <c r="Y176" s="97">
        <v>0</v>
      </c>
      <c r="Z176" s="97" t="s">
        <v>1</v>
      </c>
      <c r="AB176" s="97" t="s">
        <v>2193</v>
      </c>
      <c r="AI176" s="97" t="s">
        <v>2198</v>
      </c>
      <c r="AJ176" s="97">
        <v>20</v>
      </c>
      <c r="AK176" s="97">
        <v>0.87</v>
      </c>
      <c r="AQ176" s="97">
        <v>0.9</v>
      </c>
      <c r="AX176" s="97">
        <v>0</v>
      </c>
      <c r="AY176" s="97">
        <v>0</v>
      </c>
      <c r="AZ176" s="97">
        <v>0</v>
      </c>
      <c r="BA176" s="97">
        <v>43257</v>
      </c>
      <c r="BB176" s="97">
        <v>42970</v>
      </c>
      <c r="BC176" s="97">
        <v>0</v>
      </c>
      <c r="BD176" s="97">
        <v>0</v>
      </c>
      <c r="BE176" s="97">
        <v>0</v>
      </c>
      <c r="BF176" s="97">
        <v>0</v>
      </c>
      <c r="BG176" s="97">
        <v>0</v>
      </c>
      <c r="BH176" s="97">
        <v>0</v>
      </c>
      <c r="BI176" s="97">
        <v>0</v>
      </c>
      <c r="BJ176" s="97">
        <v>0</v>
      </c>
      <c r="BK176" s="97">
        <v>0</v>
      </c>
      <c r="BM176" s="97">
        <v>10814.25</v>
      </c>
      <c r="BN176" s="97">
        <v>10814.25</v>
      </c>
      <c r="BO176" s="97">
        <v>10814.25</v>
      </c>
      <c r="BP176" s="97">
        <v>10814.25</v>
      </c>
      <c r="BQ176" s="97">
        <v>10742.5</v>
      </c>
      <c r="BR176" s="97">
        <v>10742.5</v>
      </c>
      <c r="BS176" s="97">
        <v>10742.5</v>
      </c>
      <c r="BT176" s="97">
        <v>10742.5</v>
      </c>
      <c r="BY176" s="108"/>
      <c r="CA176" s="162" t="b">
        <v>1</v>
      </c>
      <c r="CB176" s="162" t="b">
        <v>1</v>
      </c>
      <c r="CC176" s="162" t="b">
        <v>1</v>
      </c>
      <c r="CD176" s="162" t="b">
        <v>1</v>
      </c>
    </row>
    <row r="177" spans="1:82" x14ac:dyDescent="0.2">
      <c r="A177" s="101">
        <v>172</v>
      </c>
      <c r="B177" s="97" t="s">
        <v>2201</v>
      </c>
      <c r="C177" s="97" t="s">
        <v>2214</v>
      </c>
      <c r="D177" s="97">
        <v>13</v>
      </c>
      <c r="E177" s="97" t="s">
        <v>471</v>
      </c>
      <c r="G177" s="97" t="s">
        <v>2189</v>
      </c>
      <c r="H177" s="97" t="s">
        <v>1</v>
      </c>
      <c r="I177" s="97" t="s">
        <v>1222</v>
      </c>
      <c r="J177" s="97" t="b">
        <v>1</v>
      </c>
      <c r="N177" s="97"/>
      <c r="O177" s="97">
        <v>0.27</v>
      </c>
      <c r="P177" s="97">
        <v>0.15</v>
      </c>
      <c r="Q177" s="97">
        <v>0</v>
      </c>
      <c r="R177" s="97">
        <v>0</v>
      </c>
      <c r="S177" s="97">
        <v>0</v>
      </c>
      <c r="T177" s="97">
        <v>0.12000000000000002</v>
      </c>
      <c r="U177" s="97">
        <v>1</v>
      </c>
      <c r="W177" s="97" t="s">
        <v>2190</v>
      </c>
      <c r="X177" s="97">
        <v>0</v>
      </c>
      <c r="Y177" s="97">
        <v>0</v>
      </c>
      <c r="Z177" s="97" t="s">
        <v>1</v>
      </c>
      <c r="AB177" s="97" t="s">
        <v>2193</v>
      </c>
      <c r="AI177" s="97" t="s">
        <v>2198</v>
      </c>
      <c r="AJ177" s="97">
        <v>12</v>
      </c>
      <c r="AK177" s="97">
        <v>0.7</v>
      </c>
      <c r="AQ177" s="97">
        <v>0.9</v>
      </c>
      <c r="AX177" s="97">
        <v>0</v>
      </c>
      <c r="AY177" s="97">
        <v>0</v>
      </c>
      <c r="AZ177" s="97">
        <v>0</v>
      </c>
      <c r="BA177" s="97">
        <v>2822184</v>
      </c>
      <c r="BB177" s="97">
        <v>2803516</v>
      </c>
      <c r="BC177" s="97">
        <v>0</v>
      </c>
      <c r="BD177" s="97">
        <v>0</v>
      </c>
      <c r="BE177" s="97">
        <v>0</v>
      </c>
      <c r="BF177" s="97">
        <v>0</v>
      </c>
      <c r="BG177" s="97">
        <v>0</v>
      </c>
      <c r="BH177" s="97">
        <v>0</v>
      </c>
      <c r="BI177" s="97">
        <v>0</v>
      </c>
      <c r="BJ177" s="97">
        <v>0</v>
      </c>
      <c r="BK177" s="97">
        <v>0</v>
      </c>
      <c r="BM177" s="97">
        <v>705546</v>
      </c>
      <c r="BN177" s="97">
        <v>705546</v>
      </c>
      <c r="BO177" s="97">
        <v>705546</v>
      </c>
      <c r="BP177" s="97">
        <v>705546</v>
      </c>
      <c r="BQ177" s="97">
        <v>700879</v>
      </c>
      <c r="BR177" s="97">
        <v>700879</v>
      </c>
      <c r="BS177" s="97">
        <v>700879</v>
      </c>
      <c r="BT177" s="97">
        <v>700879</v>
      </c>
      <c r="BY177" s="108"/>
      <c r="CA177" s="162" t="b">
        <v>1</v>
      </c>
      <c r="CB177" s="162" t="b">
        <v>1</v>
      </c>
      <c r="CC177" s="162" t="b">
        <v>1</v>
      </c>
      <c r="CD177" s="162" t="b">
        <v>1</v>
      </c>
    </row>
    <row r="178" spans="1:82" x14ac:dyDescent="0.2">
      <c r="A178" s="101">
        <v>173</v>
      </c>
      <c r="B178" s="97" t="s">
        <v>2201</v>
      </c>
      <c r="C178" s="97" t="s">
        <v>2214</v>
      </c>
      <c r="D178" s="97">
        <v>13</v>
      </c>
      <c r="E178" s="97" t="s">
        <v>472</v>
      </c>
      <c r="G178" s="97" t="s">
        <v>2189</v>
      </c>
      <c r="H178" s="97" t="s">
        <v>1</v>
      </c>
      <c r="J178" s="97" t="s">
        <v>30</v>
      </c>
      <c r="N178" s="97"/>
      <c r="O178" s="97">
        <v>2</v>
      </c>
      <c r="P178" s="97">
        <v>1</v>
      </c>
      <c r="Q178" s="97">
        <v>0</v>
      </c>
      <c r="R178" s="97">
        <v>0</v>
      </c>
      <c r="S178" s="97">
        <v>0</v>
      </c>
      <c r="T178" s="97">
        <v>1</v>
      </c>
      <c r="U178" s="97">
        <v>0</v>
      </c>
      <c r="W178" s="97" t="e">
        <v>#N/A</v>
      </c>
      <c r="X178" s="97">
        <v>0</v>
      </c>
      <c r="Y178" s="97">
        <v>1</v>
      </c>
      <c r="Z178" s="97" t="s">
        <v>1</v>
      </c>
      <c r="AB178" s="97" t="s">
        <v>2191</v>
      </c>
      <c r="AI178" s="97" t="s">
        <v>2198</v>
      </c>
      <c r="AJ178" s="97">
        <v>12</v>
      </c>
      <c r="AK178" s="97">
        <v>0.7</v>
      </c>
      <c r="AQ178" s="97">
        <v>0.9</v>
      </c>
      <c r="AX178" s="97">
        <v>0</v>
      </c>
      <c r="AY178" s="97">
        <v>0</v>
      </c>
      <c r="AZ178" s="97">
        <v>0</v>
      </c>
      <c r="BA178" s="97">
        <v>7207</v>
      </c>
      <c r="BB178" s="97">
        <v>7096</v>
      </c>
      <c r="BC178" s="97">
        <v>0</v>
      </c>
      <c r="BD178" s="97">
        <v>0</v>
      </c>
      <c r="BE178" s="97">
        <v>0</v>
      </c>
      <c r="BF178" s="97">
        <v>0</v>
      </c>
      <c r="BG178" s="97">
        <v>0</v>
      </c>
      <c r="BH178" s="97">
        <v>0</v>
      </c>
      <c r="BI178" s="97">
        <v>0</v>
      </c>
      <c r="BJ178" s="97">
        <v>0</v>
      </c>
      <c r="BK178" s="97">
        <v>0</v>
      </c>
      <c r="BM178" s="97">
        <v>1801.75</v>
      </c>
      <c r="BN178" s="97">
        <v>1801.75</v>
      </c>
      <c r="BO178" s="97">
        <v>1801.75</v>
      </c>
      <c r="BP178" s="97">
        <v>1801.75</v>
      </c>
      <c r="BQ178" s="97">
        <v>1774</v>
      </c>
      <c r="BR178" s="97">
        <v>1774</v>
      </c>
      <c r="BS178" s="97">
        <v>1774</v>
      </c>
      <c r="BT178" s="97">
        <v>1774</v>
      </c>
      <c r="BY178" s="108"/>
      <c r="CA178" s="162" t="b">
        <v>1</v>
      </c>
      <c r="CB178" s="162" t="b">
        <v>1</v>
      </c>
      <c r="CC178" s="162" t="b">
        <v>1</v>
      </c>
      <c r="CD178" s="162" t="b">
        <v>1</v>
      </c>
    </row>
    <row r="179" spans="1:82" x14ac:dyDescent="0.2">
      <c r="A179" s="101">
        <v>174</v>
      </c>
      <c r="B179" s="97" t="s">
        <v>2201</v>
      </c>
      <c r="C179" s="97" t="s">
        <v>2214</v>
      </c>
      <c r="D179" s="97">
        <v>13</v>
      </c>
      <c r="E179" s="97" t="s">
        <v>473</v>
      </c>
      <c r="G179" s="97" t="s">
        <v>2189</v>
      </c>
      <c r="H179" s="97" t="s">
        <v>1</v>
      </c>
      <c r="I179" s="97" t="s">
        <v>1221</v>
      </c>
      <c r="J179" s="97" t="b">
        <v>1</v>
      </c>
      <c r="N179" s="97"/>
      <c r="O179" s="97">
        <v>4.25</v>
      </c>
      <c r="P179" s="97">
        <v>1</v>
      </c>
      <c r="Q179" s="97">
        <v>0</v>
      </c>
      <c r="R179" s="97">
        <v>0</v>
      </c>
      <c r="S179" s="97">
        <v>0</v>
      </c>
      <c r="T179" s="97">
        <v>3.25</v>
      </c>
      <c r="U179" s="97">
        <v>0</v>
      </c>
      <c r="W179" s="97" t="s">
        <v>2190</v>
      </c>
      <c r="X179" s="97">
        <v>0</v>
      </c>
      <c r="Y179" s="97">
        <v>1</v>
      </c>
      <c r="Z179" s="97" t="s">
        <v>1</v>
      </c>
      <c r="AB179" s="97" t="s">
        <v>2193</v>
      </c>
      <c r="AI179" s="97" t="s">
        <v>2198</v>
      </c>
      <c r="AJ179" s="97">
        <v>15</v>
      </c>
      <c r="AK179" s="97">
        <v>0.7</v>
      </c>
      <c r="AQ179" s="97">
        <v>0.9</v>
      </c>
      <c r="AX179" s="97">
        <v>0</v>
      </c>
      <c r="AY179" s="97">
        <v>0</v>
      </c>
      <c r="AZ179" s="97">
        <v>0</v>
      </c>
      <c r="BA179" s="97">
        <v>10245</v>
      </c>
      <c r="BB179" s="97">
        <v>10088</v>
      </c>
      <c r="BC179" s="97">
        <v>0</v>
      </c>
      <c r="BD179" s="97">
        <v>0</v>
      </c>
      <c r="BE179" s="97">
        <v>0</v>
      </c>
      <c r="BF179" s="97">
        <v>0</v>
      </c>
      <c r="BG179" s="97">
        <v>0</v>
      </c>
      <c r="BH179" s="97">
        <v>0</v>
      </c>
      <c r="BI179" s="97">
        <v>0</v>
      </c>
      <c r="BJ179" s="97">
        <v>0</v>
      </c>
      <c r="BK179" s="97">
        <v>0</v>
      </c>
      <c r="BM179" s="97">
        <v>2561.25</v>
      </c>
      <c r="BN179" s="97">
        <v>2561.25</v>
      </c>
      <c r="BO179" s="97">
        <v>2561.25</v>
      </c>
      <c r="BP179" s="97">
        <v>2561.25</v>
      </c>
      <c r="BQ179" s="97">
        <v>2522</v>
      </c>
      <c r="BR179" s="97">
        <v>2522</v>
      </c>
      <c r="BS179" s="97">
        <v>2522</v>
      </c>
      <c r="BT179" s="97">
        <v>2522</v>
      </c>
      <c r="BY179" s="108"/>
      <c r="CA179" s="162" t="b">
        <v>1</v>
      </c>
      <c r="CB179" s="162" t="b">
        <v>1</v>
      </c>
      <c r="CC179" s="162" t="b">
        <v>1</v>
      </c>
      <c r="CD179" s="162" t="b">
        <v>1</v>
      </c>
    </row>
    <row r="180" spans="1:82" x14ac:dyDescent="0.2">
      <c r="A180" s="101">
        <v>175</v>
      </c>
      <c r="B180" s="97" t="s">
        <v>2201</v>
      </c>
      <c r="C180" s="97" t="s">
        <v>2214</v>
      </c>
      <c r="D180" s="97">
        <v>13</v>
      </c>
      <c r="E180" s="97" t="s">
        <v>474</v>
      </c>
      <c r="G180" s="97" t="s">
        <v>2189</v>
      </c>
      <c r="H180" s="97" t="s">
        <v>1</v>
      </c>
      <c r="I180" s="97" t="s">
        <v>1223</v>
      </c>
      <c r="J180" s="97" t="b">
        <v>1</v>
      </c>
      <c r="N180" s="97"/>
      <c r="O180" s="97">
        <v>1</v>
      </c>
      <c r="P180" s="97">
        <v>0.09</v>
      </c>
      <c r="Q180" s="97">
        <v>0</v>
      </c>
      <c r="R180" s="97">
        <v>0</v>
      </c>
      <c r="S180" s="97">
        <v>0</v>
      </c>
      <c r="T180" s="97">
        <v>0.91</v>
      </c>
      <c r="U180" s="97">
        <v>1</v>
      </c>
      <c r="W180" s="97" t="s">
        <v>2190</v>
      </c>
      <c r="X180" s="97">
        <v>0</v>
      </c>
      <c r="Y180" s="97">
        <v>0</v>
      </c>
      <c r="Z180" s="97" t="s">
        <v>1</v>
      </c>
      <c r="AB180" s="97" t="s">
        <v>2193</v>
      </c>
      <c r="AI180" s="97" t="s">
        <v>2198</v>
      </c>
      <c r="AJ180" s="97">
        <v>10</v>
      </c>
      <c r="AK180" s="97">
        <v>0.7</v>
      </c>
      <c r="AQ180" s="97">
        <v>0.9</v>
      </c>
      <c r="AX180" s="97">
        <v>0</v>
      </c>
      <c r="AY180" s="97">
        <v>0</v>
      </c>
      <c r="AZ180" s="97">
        <v>0</v>
      </c>
      <c r="BA180" s="97">
        <v>19908</v>
      </c>
      <c r="BB180" s="97">
        <v>19777</v>
      </c>
      <c r="BC180" s="97">
        <v>0</v>
      </c>
      <c r="BD180" s="97">
        <v>0</v>
      </c>
      <c r="BE180" s="97">
        <v>0</v>
      </c>
      <c r="BF180" s="97">
        <v>0</v>
      </c>
      <c r="BG180" s="97">
        <v>0</v>
      </c>
      <c r="BH180" s="97">
        <v>0</v>
      </c>
      <c r="BI180" s="97">
        <v>0</v>
      </c>
      <c r="BJ180" s="97">
        <v>0</v>
      </c>
      <c r="BK180" s="97">
        <v>0</v>
      </c>
      <c r="BM180" s="97">
        <v>4977</v>
      </c>
      <c r="BN180" s="97">
        <v>4977</v>
      </c>
      <c r="BO180" s="97">
        <v>4977</v>
      </c>
      <c r="BP180" s="97">
        <v>4977</v>
      </c>
      <c r="BQ180" s="97">
        <v>4944.25</v>
      </c>
      <c r="BR180" s="97">
        <v>4944.25</v>
      </c>
      <c r="BS180" s="97">
        <v>4944.25</v>
      </c>
      <c r="BT180" s="97">
        <v>4944.25</v>
      </c>
      <c r="BY180" s="108"/>
      <c r="CA180" s="162" t="b">
        <v>1</v>
      </c>
      <c r="CB180" s="162" t="b">
        <v>1</v>
      </c>
      <c r="CC180" s="162" t="b">
        <v>1</v>
      </c>
      <c r="CD180" s="162" t="b">
        <v>1</v>
      </c>
    </row>
    <row r="181" spans="1:82" x14ac:dyDescent="0.2">
      <c r="A181" s="101">
        <v>176</v>
      </c>
      <c r="B181" s="97" t="s">
        <v>2201</v>
      </c>
      <c r="C181" s="97" t="s">
        <v>2214</v>
      </c>
      <c r="D181" s="97">
        <v>13</v>
      </c>
      <c r="E181" s="97" t="s">
        <v>475</v>
      </c>
      <c r="G181" s="97" t="s">
        <v>2189</v>
      </c>
      <c r="H181" s="97" t="s">
        <v>1</v>
      </c>
      <c r="J181" s="97" t="s">
        <v>30</v>
      </c>
      <c r="N181" s="97"/>
      <c r="O181" s="97">
        <v>3.62</v>
      </c>
      <c r="P181" s="97">
        <v>1</v>
      </c>
      <c r="Q181" s="97">
        <v>0</v>
      </c>
      <c r="R181" s="97">
        <v>0</v>
      </c>
      <c r="S181" s="97">
        <v>0</v>
      </c>
      <c r="T181" s="97">
        <v>2.62</v>
      </c>
      <c r="U181" s="97">
        <v>0</v>
      </c>
      <c r="W181" s="97" t="e">
        <v>#N/A</v>
      </c>
      <c r="X181" s="97">
        <v>0</v>
      </c>
      <c r="Y181" s="97">
        <v>1</v>
      </c>
      <c r="Z181" s="97" t="s">
        <v>1</v>
      </c>
      <c r="AB181" s="97" t="s">
        <v>2193</v>
      </c>
      <c r="AI181" s="97" t="s">
        <v>2198</v>
      </c>
      <c r="AJ181" s="97">
        <v>10</v>
      </c>
      <c r="AK181" s="97">
        <v>0.7</v>
      </c>
      <c r="AQ181" s="97">
        <v>0.9</v>
      </c>
      <c r="AX181" s="97">
        <v>0</v>
      </c>
      <c r="AY181" s="97">
        <v>0</v>
      </c>
      <c r="AZ181" s="97">
        <v>0</v>
      </c>
      <c r="BA181" s="97">
        <v>317651</v>
      </c>
      <c r="BB181" s="97">
        <v>312792</v>
      </c>
      <c r="BC181" s="97">
        <v>0</v>
      </c>
      <c r="BD181" s="97">
        <v>0</v>
      </c>
      <c r="BE181" s="97">
        <v>0</v>
      </c>
      <c r="BF181" s="97">
        <v>0</v>
      </c>
      <c r="BG181" s="97">
        <v>0</v>
      </c>
      <c r="BH181" s="97">
        <v>0</v>
      </c>
      <c r="BI181" s="97">
        <v>0</v>
      </c>
      <c r="BJ181" s="97">
        <v>0</v>
      </c>
      <c r="BK181" s="97">
        <v>0</v>
      </c>
      <c r="BM181" s="97">
        <v>79412.75</v>
      </c>
      <c r="BN181" s="97">
        <v>79412.75</v>
      </c>
      <c r="BO181" s="97">
        <v>79412.75</v>
      </c>
      <c r="BP181" s="97">
        <v>79412.75</v>
      </c>
      <c r="BQ181" s="97">
        <v>78198</v>
      </c>
      <c r="BR181" s="97">
        <v>78198</v>
      </c>
      <c r="BS181" s="97">
        <v>78198</v>
      </c>
      <c r="BT181" s="97">
        <v>78198</v>
      </c>
      <c r="BY181" s="108"/>
      <c r="CA181" s="162" t="b">
        <v>1</v>
      </c>
      <c r="CB181" s="162" t="b">
        <v>1</v>
      </c>
      <c r="CC181" s="162" t="b">
        <v>1</v>
      </c>
      <c r="CD181" s="162" t="b">
        <v>1</v>
      </c>
    </row>
    <row r="182" spans="1:82" x14ac:dyDescent="0.2">
      <c r="A182" s="101">
        <v>177</v>
      </c>
      <c r="B182" s="97" t="s">
        <v>2201</v>
      </c>
      <c r="C182" s="97" t="s">
        <v>2214</v>
      </c>
      <c r="D182" s="97">
        <v>13</v>
      </c>
      <c r="E182" s="97" t="s">
        <v>476</v>
      </c>
      <c r="G182" s="97" t="s">
        <v>2189</v>
      </c>
      <c r="H182" s="97" t="s">
        <v>1</v>
      </c>
      <c r="I182" s="97" t="s">
        <v>1221</v>
      </c>
      <c r="J182" s="97" t="b">
        <v>1</v>
      </c>
      <c r="N182" s="97"/>
      <c r="O182" s="97">
        <v>4.25</v>
      </c>
      <c r="P182" s="97">
        <v>1</v>
      </c>
      <c r="Q182" s="97">
        <v>0</v>
      </c>
      <c r="R182" s="97">
        <v>0</v>
      </c>
      <c r="S182" s="97">
        <v>0</v>
      </c>
      <c r="T182" s="97">
        <v>3.25</v>
      </c>
      <c r="U182" s="97">
        <v>1</v>
      </c>
      <c r="W182" s="97" t="s">
        <v>2190</v>
      </c>
      <c r="X182" s="97">
        <v>0</v>
      </c>
      <c r="Y182" s="97">
        <v>0</v>
      </c>
      <c r="Z182" s="97" t="s">
        <v>1</v>
      </c>
      <c r="AB182" s="97" t="s">
        <v>2193</v>
      </c>
      <c r="AI182" s="97" t="s">
        <v>2198</v>
      </c>
      <c r="AJ182" s="97">
        <v>15</v>
      </c>
      <c r="AK182" s="97">
        <v>0.7</v>
      </c>
      <c r="AQ182" s="97">
        <v>0.9</v>
      </c>
      <c r="AX182" s="97">
        <v>0</v>
      </c>
      <c r="AY182" s="97">
        <v>0</v>
      </c>
      <c r="AZ182" s="97">
        <v>0</v>
      </c>
      <c r="BA182" s="97">
        <v>34758</v>
      </c>
      <c r="BB182" s="97">
        <v>34528</v>
      </c>
      <c r="BC182" s="97">
        <v>0</v>
      </c>
      <c r="BD182" s="97">
        <v>0</v>
      </c>
      <c r="BE182" s="97">
        <v>0</v>
      </c>
      <c r="BF182" s="97">
        <v>0</v>
      </c>
      <c r="BG182" s="97">
        <v>0</v>
      </c>
      <c r="BH182" s="97">
        <v>0</v>
      </c>
      <c r="BI182" s="97">
        <v>0</v>
      </c>
      <c r="BJ182" s="97">
        <v>0</v>
      </c>
      <c r="BK182" s="97">
        <v>0</v>
      </c>
      <c r="BM182" s="97">
        <v>8689.5</v>
      </c>
      <c r="BN182" s="97">
        <v>8689.5</v>
      </c>
      <c r="BO182" s="97">
        <v>8689.5</v>
      </c>
      <c r="BP182" s="97">
        <v>8689.5</v>
      </c>
      <c r="BQ182" s="97">
        <v>8632</v>
      </c>
      <c r="BR182" s="97">
        <v>8632</v>
      </c>
      <c r="BS182" s="97">
        <v>8632</v>
      </c>
      <c r="BT182" s="97">
        <v>8632</v>
      </c>
      <c r="BY182" s="108"/>
      <c r="CA182" s="162" t="b">
        <v>1</v>
      </c>
      <c r="CB182" s="162" t="b">
        <v>1</v>
      </c>
      <c r="CC182" s="162" t="b">
        <v>1</v>
      </c>
      <c r="CD182" s="162" t="b">
        <v>1</v>
      </c>
    </row>
    <row r="183" spans="1:82" x14ac:dyDescent="0.2">
      <c r="A183" s="101">
        <v>178</v>
      </c>
      <c r="B183" s="97" t="s">
        <v>2201</v>
      </c>
      <c r="C183" s="97" t="s">
        <v>2214</v>
      </c>
      <c r="D183" s="97">
        <v>13</v>
      </c>
      <c r="E183" s="97" t="s">
        <v>477</v>
      </c>
      <c r="G183" s="97" t="s">
        <v>2189</v>
      </c>
      <c r="H183" s="97" t="s">
        <v>1</v>
      </c>
      <c r="I183" s="97" t="s">
        <v>1221</v>
      </c>
      <c r="J183" s="97" t="b">
        <v>1</v>
      </c>
      <c r="N183" s="97"/>
      <c r="O183" s="97">
        <v>4.25</v>
      </c>
      <c r="P183" s="97">
        <v>1</v>
      </c>
      <c r="Q183" s="97">
        <v>0</v>
      </c>
      <c r="R183" s="97">
        <v>0</v>
      </c>
      <c r="S183" s="97">
        <v>0</v>
      </c>
      <c r="T183" s="97">
        <v>3.25</v>
      </c>
      <c r="U183" s="97">
        <v>0</v>
      </c>
      <c r="W183" s="97" t="s">
        <v>2190</v>
      </c>
      <c r="X183" s="97">
        <v>0</v>
      </c>
      <c r="Y183" s="97">
        <v>1</v>
      </c>
      <c r="Z183" s="97" t="s">
        <v>1</v>
      </c>
      <c r="AB183" s="97" t="s">
        <v>2193</v>
      </c>
      <c r="AI183" s="97" t="s">
        <v>2198</v>
      </c>
      <c r="AJ183" s="97">
        <v>15</v>
      </c>
      <c r="AK183" s="97">
        <v>0.7</v>
      </c>
      <c r="AQ183" s="97">
        <v>0.9</v>
      </c>
      <c r="AX183" s="97">
        <v>0</v>
      </c>
      <c r="AY183" s="97">
        <v>0</v>
      </c>
      <c r="AZ183" s="97">
        <v>0</v>
      </c>
      <c r="BA183" s="97">
        <v>94</v>
      </c>
      <c r="BB183" s="97">
        <v>92</v>
      </c>
      <c r="BC183" s="97">
        <v>0</v>
      </c>
      <c r="BD183" s="97">
        <v>0</v>
      </c>
      <c r="BE183" s="97">
        <v>0</v>
      </c>
      <c r="BF183" s="97">
        <v>0</v>
      </c>
      <c r="BG183" s="97">
        <v>0</v>
      </c>
      <c r="BH183" s="97">
        <v>0</v>
      </c>
      <c r="BI183" s="97">
        <v>0</v>
      </c>
      <c r="BJ183" s="97">
        <v>0</v>
      </c>
      <c r="BK183" s="97">
        <v>0</v>
      </c>
      <c r="BM183" s="97">
        <v>23.5</v>
      </c>
      <c r="BN183" s="97">
        <v>23.5</v>
      </c>
      <c r="BO183" s="97">
        <v>23.5</v>
      </c>
      <c r="BP183" s="97">
        <v>23.5</v>
      </c>
      <c r="BQ183" s="97">
        <v>23</v>
      </c>
      <c r="BR183" s="97">
        <v>23</v>
      </c>
      <c r="BS183" s="97">
        <v>23</v>
      </c>
      <c r="BT183" s="97">
        <v>23</v>
      </c>
      <c r="BY183" s="108"/>
      <c r="CA183" s="162" t="b">
        <v>1</v>
      </c>
      <c r="CB183" s="162" t="b">
        <v>1</v>
      </c>
      <c r="CC183" s="162" t="b">
        <v>1</v>
      </c>
      <c r="CD183" s="162" t="b">
        <v>1</v>
      </c>
    </row>
    <row r="184" spans="1:82" x14ac:dyDescent="0.2">
      <c r="A184" s="101">
        <v>179</v>
      </c>
      <c r="B184" s="97" t="s">
        <v>2201</v>
      </c>
      <c r="C184" s="97" t="s">
        <v>2215</v>
      </c>
      <c r="D184" s="97">
        <v>14</v>
      </c>
      <c r="E184" s="97" t="s">
        <v>478</v>
      </c>
      <c r="G184" s="97" t="s">
        <v>2189</v>
      </c>
      <c r="H184" s="97" t="s">
        <v>1</v>
      </c>
      <c r="I184" s="97" t="s">
        <v>1224</v>
      </c>
      <c r="J184" s="97" t="b">
        <v>1</v>
      </c>
      <c r="N184" s="97"/>
      <c r="O184" s="97">
        <v>3153</v>
      </c>
      <c r="P184" s="97">
        <v>300</v>
      </c>
      <c r="Q184" s="97">
        <v>0</v>
      </c>
      <c r="R184" s="97">
        <v>0</v>
      </c>
      <c r="S184" s="97">
        <v>0</v>
      </c>
      <c r="T184" s="97">
        <v>2853</v>
      </c>
      <c r="U184" s="97">
        <v>2190</v>
      </c>
      <c r="W184" s="97" t="s">
        <v>2190</v>
      </c>
      <c r="X184" s="97">
        <v>0.4</v>
      </c>
      <c r="Y184" s="97">
        <v>0</v>
      </c>
      <c r="Z184" s="97" t="s">
        <v>1</v>
      </c>
      <c r="AB184" s="97" t="s">
        <v>2191</v>
      </c>
      <c r="AI184" s="97" t="s">
        <v>2194</v>
      </c>
      <c r="AJ184" s="97">
        <v>12</v>
      </c>
      <c r="AK184" s="97">
        <v>0.6</v>
      </c>
      <c r="AX184" s="97">
        <v>0</v>
      </c>
      <c r="AY184" s="97">
        <v>0</v>
      </c>
      <c r="AZ184" s="97">
        <v>0</v>
      </c>
      <c r="BA184" s="97">
        <v>3</v>
      </c>
      <c r="BB184" s="97">
        <v>3</v>
      </c>
      <c r="BC184" s="97">
        <v>0</v>
      </c>
      <c r="BD184" s="97">
        <v>0</v>
      </c>
      <c r="BE184" s="97">
        <v>0</v>
      </c>
      <c r="BF184" s="97">
        <v>0</v>
      </c>
      <c r="BG184" s="97">
        <v>0</v>
      </c>
      <c r="BH184" s="97">
        <v>0</v>
      </c>
      <c r="BI184" s="97">
        <v>0</v>
      </c>
      <c r="BJ184" s="97">
        <v>0</v>
      </c>
      <c r="BK184" s="97">
        <v>0</v>
      </c>
      <c r="BM184" s="97">
        <v>0.75</v>
      </c>
      <c r="BN184" s="97">
        <v>0.75</v>
      </c>
      <c r="BO184" s="97">
        <v>0.75</v>
      </c>
      <c r="BP184" s="97">
        <v>0.75</v>
      </c>
      <c r="BQ184" s="97">
        <v>0.75</v>
      </c>
      <c r="BR184" s="97">
        <v>0.75</v>
      </c>
      <c r="BS184" s="97">
        <v>0.75</v>
      </c>
      <c r="BT184" s="97">
        <v>0.75</v>
      </c>
      <c r="BY184" s="108"/>
      <c r="CA184" s="162" t="b">
        <v>1</v>
      </c>
      <c r="CB184" s="162" t="b">
        <v>1</v>
      </c>
      <c r="CC184" s="162" t="b">
        <v>1</v>
      </c>
      <c r="CD184" s="162" t="b">
        <v>1</v>
      </c>
    </row>
    <row r="185" spans="1:82" x14ac:dyDescent="0.2">
      <c r="A185" s="101">
        <v>180</v>
      </c>
      <c r="B185" s="97" t="s">
        <v>2201</v>
      </c>
      <c r="C185" s="97" t="s">
        <v>2215</v>
      </c>
      <c r="D185" s="97">
        <v>14</v>
      </c>
      <c r="E185" s="97" t="s">
        <v>480</v>
      </c>
      <c r="G185" s="97" t="s">
        <v>2189</v>
      </c>
      <c r="H185" s="97" t="s">
        <v>1</v>
      </c>
      <c r="I185" s="97" t="s">
        <v>1224</v>
      </c>
      <c r="J185" s="97" t="b">
        <v>1</v>
      </c>
      <c r="N185" s="97"/>
      <c r="O185" s="97">
        <v>3153</v>
      </c>
      <c r="P185" s="97">
        <v>250</v>
      </c>
      <c r="Q185" s="97">
        <v>0</v>
      </c>
      <c r="R185" s="97">
        <v>0</v>
      </c>
      <c r="S185" s="97">
        <v>0</v>
      </c>
      <c r="T185" s="97">
        <v>2903</v>
      </c>
      <c r="U185" s="97">
        <v>1643</v>
      </c>
      <c r="W185" s="97" t="s">
        <v>2190</v>
      </c>
      <c r="X185" s="97">
        <v>0.3</v>
      </c>
      <c r="Y185" s="97">
        <v>0</v>
      </c>
      <c r="Z185" s="97" t="s">
        <v>1</v>
      </c>
      <c r="AB185" s="97" t="s">
        <v>2191</v>
      </c>
      <c r="AI185" s="97" t="s">
        <v>2194</v>
      </c>
      <c r="AJ185" s="97">
        <v>12</v>
      </c>
      <c r="AK185" s="97">
        <v>0.6</v>
      </c>
      <c r="AX185" s="97">
        <v>0</v>
      </c>
      <c r="AY185" s="97">
        <v>0</v>
      </c>
      <c r="AZ185" s="97">
        <v>0</v>
      </c>
      <c r="BA185" s="97">
        <v>6</v>
      </c>
      <c r="BB185" s="97">
        <v>6</v>
      </c>
      <c r="BC185" s="97">
        <v>0</v>
      </c>
      <c r="BD185" s="97">
        <v>0</v>
      </c>
      <c r="BE185" s="97">
        <v>0</v>
      </c>
      <c r="BF185" s="97">
        <v>0</v>
      </c>
      <c r="BG185" s="97">
        <v>0</v>
      </c>
      <c r="BH185" s="97">
        <v>0</v>
      </c>
      <c r="BI185" s="97">
        <v>0</v>
      </c>
      <c r="BJ185" s="97">
        <v>0</v>
      </c>
      <c r="BK185" s="97">
        <v>0</v>
      </c>
      <c r="BM185" s="97">
        <v>1.5</v>
      </c>
      <c r="BN185" s="97">
        <v>1.5</v>
      </c>
      <c r="BO185" s="97">
        <v>1.5</v>
      </c>
      <c r="BP185" s="97">
        <v>1.5</v>
      </c>
      <c r="BQ185" s="97">
        <v>1.5</v>
      </c>
      <c r="BR185" s="97">
        <v>1.5</v>
      </c>
      <c r="BS185" s="97">
        <v>1.5</v>
      </c>
      <c r="BT185" s="97">
        <v>1.5</v>
      </c>
      <c r="BY185" s="108"/>
      <c r="CA185" s="162" t="b">
        <v>1</v>
      </c>
      <c r="CB185" s="162" t="b">
        <v>1</v>
      </c>
      <c r="CC185" s="162" t="b">
        <v>1</v>
      </c>
      <c r="CD185" s="162" t="b">
        <v>1</v>
      </c>
    </row>
    <row r="186" spans="1:82" x14ac:dyDescent="0.2">
      <c r="A186" s="101">
        <v>181</v>
      </c>
      <c r="B186" s="97" t="s">
        <v>2201</v>
      </c>
      <c r="C186" s="97" t="s">
        <v>2215</v>
      </c>
      <c r="D186" s="97">
        <v>14</v>
      </c>
      <c r="E186" s="97" t="s">
        <v>481</v>
      </c>
      <c r="G186" s="97" t="s">
        <v>2189</v>
      </c>
      <c r="H186" s="97" t="s">
        <v>1</v>
      </c>
      <c r="I186" s="97" t="s">
        <v>1224</v>
      </c>
      <c r="J186" s="97" t="b">
        <v>1</v>
      </c>
      <c r="N186" s="97"/>
      <c r="O186" s="97">
        <v>3153</v>
      </c>
      <c r="P186" s="97">
        <v>200</v>
      </c>
      <c r="Q186" s="97">
        <v>0</v>
      </c>
      <c r="R186" s="97">
        <v>0</v>
      </c>
      <c r="S186" s="97">
        <v>0</v>
      </c>
      <c r="T186" s="97">
        <v>2953</v>
      </c>
      <c r="U186" s="97">
        <v>1095</v>
      </c>
      <c r="W186" s="97" t="s">
        <v>2190</v>
      </c>
      <c r="X186" s="97">
        <v>0.2</v>
      </c>
      <c r="Y186" s="97">
        <v>0</v>
      </c>
      <c r="Z186" s="97" t="s">
        <v>1</v>
      </c>
      <c r="AB186" s="97" t="s">
        <v>2191</v>
      </c>
      <c r="AI186" s="97" t="s">
        <v>2194</v>
      </c>
      <c r="AJ186" s="97">
        <v>12</v>
      </c>
      <c r="AK186" s="97">
        <v>0.6</v>
      </c>
      <c r="AX186" s="97">
        <v>0</v>
      </c>
      <c r="AY186" s="97">
        <v>0</v>
      </c>
      <c r="AZ186" s="97">
        <v>0</v>
      </c>
      <c r="BA186" s="97">
        <v>3</v>
      </c>
      <c r="BB186" s="97">
        <v>3</v>
      </c>
      <c r="BC186" s="97">
        <v>0</v>
      </c>
      <c r="BD186" s="97">
        <v>0</v>
      </c>
      <c r="BE186" s="97">
        <v>0</v>
      </c>
      <c r="BF186" s="97">
        <v>0</v>
      </c>
      <c r="BG186" s="97">
        <v>0</v>
      </c>
      <c r="BH186" s="97">
        <v>0</v>
      </c>
      <c r="BI186" s="97">
        <v>0</v>
      </c>
      <c r="BJ186" s="97">
        <v>0</v>
      </c>
      <c r="BK186" s="97">
        <v>0</v>
      </c>
      <c r="BM186" s="97">
        <v>0.75</v>
      </c>
      <c r="BN186" s="97">
        <v>0.75</v>
      </c>
      <c r="BO186" s="97">
        <v>0.75</v>
      </c>
      <c r="BP186" s="97">
        <v>0.75</v>
      </c>
      <c r="BQ186" s="97">
        <v>0.75</v>
      </c>
      <c r="BR186" s="97">
        <v>0.75</v>
      </c>
      <c r="BS186" s="97">
        <v>0.75</v>
      </c>
      <c r="BT186" s="97">
        <v>0.75</v>
      </c>
      <c r="BY186" s="108"/>
      <c r="CA186" s="162" t="b">
        <v>1</v>
      </c>
      <c r="CB186" s="162" t="b">
        <v>1</v>
      </c>
      <c r="CC186" s="162" t="b">
        <v>1</v>
      </c>
      <c r="CD186" s="162" t="b">
        <v>1</v>
      </c>
    </row>
    <row r="187" spans="1:82" x14ac:dyDescent="0.2">
      <c r="A187" s="101">
        <v>182</v>
      </c>
      <c r="B187" s="97" t="s">
        <v>2201</v>
      </c>
      <c r="C187" s="97" t="s">
        <v>2215</v>
      </c>
      <c r="D187" s="97">
        <v>14</v>
      </c>
      <c r="E187" s="97" t="s">
        <v>482</v>
      </c>
      <c r="G187" s="97" t="s">
        <v>2189</v>
      </c>
      <c r="H187" s="97" t="s">
        <v>1</v>
      </c>
      <c r="I187" s="97" t="s">
        <v>1224</v>
      </c>
      <c r="J187" s="97" t="b">
        <v>1</v>
      </c>
      <c r="N187" s="97"/>
      <c r="O187" s="97">
        <v>4708</v>
      </c>
      <c r="P187" s="97">
        <v>200</v>
      </c>
      <c r="Q187" s="97">
        <v>0</v>
      </c>
      <c r="R187" s="97">
        <v>0</v>
      </c>
      <c r="S187" s="97">
        <v>0</v>
      </c>
      <c r="T187" s="97">
        <v>4508</v>
      </c>
      <c r="U187" s="97">
        <v>1166</v>
      </c>
      <c r="W187" s="97" t="s">
        <v>2190</v>
      </c>
      <c r="X187" s="97">
        <v>0.2</v>
      </c>
      <c r="Y187" s="97">
        <v>0</v>
      </c>
      <c r="Z187" s="97" t="s">
        <v>1</v>
      </c>
      <c r="AB187" s="97" t="s">
        <v>2191</v>
      </c>
      <c r="AI187" s="97" t="s">
        <v>2194</v>
      </c>
      <c r="AJ187" s="97">
        <v>12</v>
      </c>
      <c r="AK187" s="97">
        <v>0.6</v>
      </c>
      <c r="AX187" s="97">
        <v>0</v>
      </c>
      <c r="AY187" s="97">
        <v>0</v>
      </c>
      <c r="AZ187" s="97">
        <v>0</v>
      </c>
      <c r="BA187" s="97">
        <v>3</v>
      </c>
      <c r="BB187" s="97">
        <v>3</v>
      </c>
      <c r="BC187" s="97">
        <v>0</v>
      </c>
      <c r="BD187" s="97">
        <v>0</v>
      </c>
      <c r="BE187" s="97">
        <v>0</v>
      </c>
      <c r="BF187" s="97">
        <v>0</v>
      </c>
      <c r="BG187" s="97">
        <v>0</v>
      </c>
      <c r="BH187" s="97">
        <v>0</v>
      </c>
      <c r="BI187" s="97">
        <v>0</v>
      </c>
      <c r="BJ187" s="97">
        <v>0</v>
      </c>
      <c r="BK187" s="97">
        <v>0</v>
      </c>
      <c r="BM187" s="97">
        <v>0.75</v>
      </c>
      <c r="BN187" s="97">
        <v>0.75</v>
      </c>
      <c r="BO187" s="97">
        <v>0.75</v>
      </c>
      <c r="BP187" s="97">
        <v>0.75</v>
      </c>
      <c r="BQ187" s="97">
        <v>0.75</v>
      </c>
      <c r="BR187" s="97">
        <v>0.75</v>
      </c>
      <c r="BS187" s="97">
        <v>0.75</v>
      </c>
      <c r="BT187" s="97">
        <v>0.75</v>
      </c>
      <c r="BY187" s="108"/>
      <c r="CA187" s="162" t="b">
        <v>1</v>
      </c>
      <c r="CB187" s="162" t="b">
        <v>1</v>
      </c>
      <c r="CC187" s="162" t="b">
        <v>1</v>
      </c>
      <c r="CD187" s="162" t="b">
        <v>1</v>
      </c>
    </row>
    <row r="188" spans="1:82" x14ac:dyDescent="0.2">
      <c r="A188" s="101">
        <v>183</v>
      </c>
      <c r="B188" s="97" t="s">
        <v>2201</v>
      </c>
      <c r="C188" s="97" t="s">
        <v>2215</v>
      </c>
      <c r="D188" s="97">
        <v>14</v>
      </c>
      <c r="E188" s="97" t="s">
        <v>484</v>
      </c>
      <c r="G188" s="97" t="s">
        <v>2189</v>
      </c>
      <c r="H188" s="97" t="s">
        <v>1</v>
      </c>
      <c r="J188" s="97" t="s">
        <v>30</v>
      </c>
      <c r="N188" s="97"/>
      <c r="O188" s="97">
        <v>3796</v>
      </c>
      <c r="P188" s="97">
        <v>500</v>
      </c>
      <c r="Q188" s="97">
        <v>0</v>
      </c>
      <c r="R188" s="97">
        <v>0</v>
      </c>
      <c r="S188" s="97">
        <v>0</v>
      </c>
      <c r="T188" s="97">
        <v>3296</v>
      </c>
      <c r="U188" s="97">
        <v>0</v>
      </c>
      <c r="W188" s="97" t="e">
        <v>#N/A</v>
      </c>
      <c r="X188" s="97">
        <v>0</v>
      </c>
      <c r="Y188" s="97">
        <v>505</v>
      </c>
      <c r="Z188" s="97" t="s">
        <v>1</v>
      </c>
      <c r="AB188" s="97" t="s">
        <v>2193</v>
      </c>
      <c r="AI188" s="97" t="s">
        <v>2194</v>
      </c>
      <c r="AJ188" s="97">
        <v>12</v>
      </c>
      <c r="AK188" s="97">
        <v>0.6</v>
      </c>
      <c r="AX188" s="97">
        <v>0</v>
      </c>
      <c r="AY188" s="97">
        <v>0</v>
      </c>
      <c r="AZ188" s="97">
        <v>0</v>
      </c>
      <c r="BA188" s="97">
        <v>53</v>
      </c>
      <c r="BB188" s="97">
        <v>51</v>
      </c>
      <c r="BC188" s="97">
        <v>0</v>
      </c>
      <c r="BD188" s="97">
        <v>0</v>
      </c>
      <c r="BE188" s="97">
        <v>0</v>
      </c>
      <c r="BF188" s="97">
        <v>0</v>
      </c>
      <c r="BG188" s="97">
        <v>0</v>
      </c>
      <c r="BH188" s="97">
        <v>0</v>
      </c>
      <c r="BI188" s="97">
        <v>0</v>
      </c>
      <c r="BJ188" s="97">
        <v>0</v>
      </c>
      <c r="BK188" s="97">
        <v>0</v>
      </c>
      <c r="BM188" s="97">
        <v>13.25</v>
      </c>
      <c r="BN188" s="97">
        <v>13.25</v>
      </c>
      <c r="BO188" s="97">
        <v>13.25</v>
      </c>
      <c r="BP188" s="97">
        <v>13.25</v>
      </c>
      <c r="BQ188" s="97">
        <v>12.75</v>
      </c>
      <c r="BR188" s="97">
        <v>12.75</v>
      </c>
      <c r="BS188" s="97">
        <v>12.75</v>
      </c>
      <c r="BT188" s="97">
        <v>12.75</v>
      </c>
      <c r="BY188" s="108"/>
      <c r="CA188" s="162" t="b">
        <v>1</v>
      </c>
      <c r="CB188" s="162" t="b">
        <v>1</v>
      </c>
      <c r="CC188" s="162" t="b">
        <v>1</v>
      </c>
      <c r="CD188" s="162" t="b">
        <v>1</v>
      </c>
    </row>
    <row r="189" spans="1:82" x14ac:dyDescent="0.2">
      <c r="A189" s="101">
        <v>184</v>
      </c>
      <c r="B189" s="97" t="s">
        <v>2201</v>
      </c>
      <c r="C189" s="97" t="s">
        <v>2215</v>
      </c>
      <c r="D189" s="97">
        <v>14</v>
      </c>
      <c r="E189" s="97" t="s">
        <v>485</v>
      </c>
      <c r="G189" s="97" t="s">
        <v>2189</v>
      </c>
      <c r="H189" s="97" t="s">
        <v>1</v>
      </c>
      <c r="J189" s="97" t="s">
        <v>30</v>
      </c>
      <c r="N189" s="97"/>
      <c r="O189" s="97">
        <v>3122</v>
      </c>
      <c r="P189" s="97">
        <v>500</v>
      </c>
      <c r="Q189" s="97">
        <v>0</v>
      </c>
      <c r="R189" s="97">
        <v>0</v>
      </c>
      <c r="S189" s="97">
        <v>0</v>
      </c>
      <c r="T189" s="97">
        <v>2622</v>
      </c>
      <c r="U189" s="97">
        <v>0</v>
      </c>
      <c r="W189" s="97" t="e">
        <v>#N/A</v>
      </c>
      <c r="X189" s="97">
        <v>0</v>
      </c>
      <c r="Y189" s="97">
        <v>578</v>
      </c>
      <c r="Z189" s="97" t="s">
        <v>1</v>
      </c>
      <c r="AB189" s="97" t="s">
        <v>2193</v>
      </c>
      <c r="AI189" s="97" t="s">
        <v>2194</v>
      </c>
      <c r="AJ189" s="97">
        <v>12</v>
      </c>
      <c r="AK189" s="97">
        <v>0.6</v>
      </c>
      <c r="AX189" s="97">
        <v>0</v>
      </c>
      <c r="AY189" s="97">
        <v>0</v>
      </c>
      <c r="AZ189" s="97">
        <v>0</v>
      </c>
      <c r="BA189" s="97">
        <v>6</v>
      </c>
      <c r="BB189" s="97">
        <v>5</v>
      </c>
      <c r="BC189" s="97">
        <v>0</v>
      </c>
      <c r="BD189" s="97">
        <v>0</v>
      </c>
      <c r="BE189" s="97">
        <v>0</v>
      </c>
      <c r="BF189" s="97">
        <v>0</v>
      </c>
      <c r="BG189" s="97">
        <v>0</v>
      </c>
      <c r="BH189" s="97">
        <v>0</v>
      </c>
      <c r="BI189" s="97">
        <v>0</v>
      </c>
      <c r="BJ189" s="97">
        <v>0</v>
      </c>
      <c r="BK189" s="97">
        <v>0</v>
      </c>
      <c r="BM189" s="97">
        <v>1.5</v>
      </c>
      <c r="BN189" s="97">
        <v>1.5</v>
      </c>
      <c r="BO189" s="97">
        <v>1.5</v>
      </c>
      <c r="BP189" s="97">
        <v>1.5</v>
      </c>
      <c r="BQ189" s="97">
        <v>1.25</v>
      </c>
      <c r="BR189" s="97">
        <v>1.25</v>
      </c>
      <c r="BS189" s="97">
        <v>1.25</v>
      </c>
      <c r="BT189" s="97">
        <v>1.25</v>
      </c>
      <c r="BY189" s="108"/>
      <c r="CA189" s="162" t="b">
        <v>1</v>
      </c>
      <c r="CB189" s="162" t="b">
        <v>1</v>
      </c>
      <c r="CC189" s="162" t="b">
        <v>1</v>
      </c>
      <c r="CD189" s="162" t="b">
        <v>1</v>
      </c>
    </row>
    <row r="190" spans="1:82" x14ac:dyDescent="0.2">
      <c r="A190" s="101">
        <v>185</v>
      </c>
      <c r="B190" s="97" t="s">
        <v>2201</v>
      </c>
      <c r="C190" s="97" t="s">
        <v>2215</v>
      </c>
      <c r="D190" s="97">
        <v>14</v>
      </c>
      <c r="E190" s="97" t="s">
        <v>487</v>
      </c>
      <c r="G190" s="97" t="s">
        <v>2189</v>
      </c>
      <c r="H190" s="97" t="s">
        <v>1</v>
      </c>
      <c r="I190" s="97" t="s">
        <v>1219</v>
      </c>
      <c r="J190" s="97" t="b">
        <v>1</v>
      </c>
      <c r="N190" s="97"/>
      <c r="O190" s="97">
        <v>281</v>
      </c>
      <c r="P190" s="97">
        <v>75</v>
      </c>
      <c r="Q190" s="97">
        <v>0</v>
      </c>
      <c r="R190" s="97">
        <v>0</v>
      </c>
      <c r="S190" s="97">
        <v>0</v>
      </c>
      <c r="T190" s="97">
        <v>206</v>
      </c>
      <c r="U190" s="97">
        <v>685</v>
      </c>
      <c r="W190" s="97" t="s">
        <v>2190</v>
      </c>
      <c r="X190" s="97">
        <v>7.0000000000000007E-2</v>
      </c>
      <c r="Y190" s="97">
        <v>0</v>
      </c>
      <c r="Z190" s="97" t="s">
        <v>1</v>
      </c>
      <c r="AB190" s="97" t="s">
        <v>2191</v>
      </c>
      <c r="AI190" s="97" t="s">
        <v>2194</v>
      </c>
      <c r="AJ190" s="97">
        <v>10</v>
      </c>
      <c r="AK190" s="97">
        <v>0.6</v>
      </c>
      <c r="AX190" s="97">
        <v>0</v>
      </c>
      <c r="AY190" s="97">
        <v>0</v>
      </c>
      <c r="AZ190" s="97">
        <v>0</v>
      </c>
      <c r="BA190" s="97">
        <v>12</v>
      </c>
      <c r="BB190" s="97">
        <v>12</v>
      </c>
      <c r="BC190" s="97">
        <v>0</v>
      </c>
      <c r="BD190" s="97">
        <v>0</v>
      </c>
      <c r="BE190" s="97">
        <v>0</v>
      </c>
      <c r="BF190" s="97">
        <v>0</v>
      </c>
      <c r="BG190" s="97">
        <v>0</v>
      </c>
      <c r="BH190" s="97">
        <v>0</v>
      </c>
      <c r="BI190" s="97">
        <v>0</v>
      </c>
      <c r="BJ190" s="97">
        <v>0</v>
      </c>
      <c r="BK190" s="97">
        <v>0</v>
      </c>
      <c r="BM190" s="97">
        <v>3</v>
      </c>
      <c r="BN190" s="97">
        <v>3</v>
      </c>
      <c r="BO190" s="97">
        <v>3</v>
      </c>
      <c r="BP190" s="97">
        <v>3</v>
      </c>
      <c r="BQ190" s="97">
        <v>3</v>
      </c>
      <c r="BR190" s="97">
        <v>3</v>
      </c>
      <c r="BS190" s="97">
        <v>3</v>
      </c>
      <c r="BT190" s="97">
        <v>3</v>
      </c>
      <c r="BY190" s="108"/>
      <c r="CA190" s="162" t="b">
        <v>1</v>
      </c>
      <c r="CB190" s="162" t="b">
        <v>1</v>
      </c>
      <c r="CC190" s="162" t="b">
        <v>1</v>
      </c>
      <c r="CD190" s="162" t="b">
        <v>1</v>
      </c>
    </row>
    <row r="191" spans="1:82" x14ac:dyDescent="0.2">
      <c r="A191" s="101">
        <v>186</v>
      </c>
      <c r="B191" s="97" t="s">
        <v>2201</v>
      </c>
      <c r="C191" s="97" t="s">
        <v>2215</v>
      </c>
      <c r="D191" s="97">
        <v>14</v>
      </c>
      <c r="E191" s="97" t="s">
        <v>489</v>
      </c>
      <c r="G191" s="97" t="s">
        <v>2189</v>
      </c>
      <c r="H191" s="97" t="s">
        <v>1</v>
      </c>
      <c r="I191" s="97" t="s">
        <v>1219</v>
      </c>
      <c r="J191" s="97" t="b">
        <v>1</v>
      </c>
      <c r="N191" s="97"/>
      <c r="O191" s="97">
        <v>75</v>
      </c>
      <c r="P191" s="97">
        <v>75</v>
      </c>
      <c r="Q191" s="97">
        <v>0</v>
      </c>
      <c r="R191" s="97">
        <v>0</v>
      </c>
      <c r="S191" s="97">
        <v>0</v>
      </c>
      <c r="T191" s="97">
        <v>0</v>
      </c>
      <c r="U191" s="97">
        <v>795</v>
      </c>
      <c r="W191" s="97" t="s">
        <v>2190</v>
      </c>
      <c r="X191" s="97">
        <v>8.2000000000000003E-2</v>
      </c>
      <c r="Y191" s="97">
        <v>0</v>
      </c>
      <c r="Z191" s="97" t="s">
        <v>1</v>
      </c>
      <c r="AB191" s="97" t="s">
        <v>2191</v>
      </c>
      <c r="AI191" s="97" t="s">
        <v>2194</v>
      </c>
      <c r="AJ191" s="97">
        <v>10</v>
      </c>
      <c r="AK191" s="97">
        <v>0.6</v>
      </c>
      <c r="AX191" s="97">
        <v>0</v>
      </c>
      <c r="AY191" s="97">
        <v>0</v>
      </c>
      <c r="AZ191" s="97">
        <v>0</v>
      </c>
      <c r="BA191" s="97">
        <v>2</v>
      </c>
      <c r="BB191" s="97">
        <v>1</v>
      </c>
      <c r="BC191" s="97">
        <v>0</v>
      </c>
      <c r="BD191" s="97">
        <v>0</v>
      </c>
      <c r="BE191" s="97">
        <v>0</v>
      </c>
      <c r="BF191" s="97">
        <v>0</v>
      </c>
      <c r="BG191" s="97">
        <v>0</v>
      </c>
      <c r="BH191" s="97">
        <v>0</v>
      </c>
      <c r="BI191" s="97">
        <v>0</v>
      </c>
      <c r="BJ191" s="97">
        <v>0</v>
      </c>
      <c r="BK191" s="97">
        <v>0</v>
      </c>
      <c r="BM191" s="97">
        <v>0.5</v>
      </c>
      <c r="BN191" s="97">
        <v>0.5</v>
      </c>
      <c r="BO191" s="97">
        <v>0.5</v>
      </c>
      <c r="BP191" s="97">
        <v>0.5</v>
      </c>
      <c r="BQ191" s="97">
        <v>0.25</v>
      </c>
      <c r="BR191" s="97">
        <v>0.25</v>
      </c>
      <c r="BS191" s="97">
        <v>0.25</v>
      </c>
      <c r="BT191" s="97">
        <v>0.25</v>
      </c>
      <c r="BY191" s="108"/>
      <c r="CA191" s="162" t="b">
        <v>1</v>
      </c>
      <c r="CB191" s="162" t="b">
        <v>1</v>
      </c>
      <c r="CC191" s="162" t="b">
        <v>1</v>
      </c>
      <c r="CD191" s="162" t="b">
        <v>1</v>
      </c>
    </row>
    <row r="192" spans="1:82" x14ac:dyDescent="0.2">
      <c r="A192" s="101">
        <v>187</v>
      </c>
      <c r="B192" s="97" t="s">
        <v>2201</v>
      </c>
      <c r="C192" s="97" t="s">
        <v>2215</v>
      </c>
      <c r="D192" s="97">
        <v>14</v>
      </c>
      <c r="E192" s="97" t="s">
        <v>490</v>
      </c>
      <c r="G192" s="97" t="s">
        <v>2189</v>
      </c>
      <c r="H192" s="97" t="s">
        <v>1</v>
      </c>
      <c r="I192" s="97" t="s">
        <v>1219</v>
      </c>
      <c r="J192" s="97" t="b">
        <v>1</v>
      </c>
      <c r="N192" s="97"/>
      <c r="O192" s="97">
        <v>233</v>
      </c>
      <c r="P192" s="97">
        <v>125</v>
      </c>
      <c r="Q192" s="97">
        <v>0</v>
      </c>
      <c r="R192" s="97">
        <v>0</v>
      </c>
      <c r="S192" s="97">
        <v>0</v>
      </c>
      <c r="T192" s="97">
        <v>108</v>
      </c>
      <c r="U192" s="97">
        <v>1263</v>
      </c>
      <c r="W192" s="97" t="s">
        <v>2190</v>
      </c>
      <c r="X192" s="97">
        <v>0.13</v>
      </c>
      <c r="Y192" s="97">
        <v>0</v>
      </c>
      <c r="Z192" s="97" t="s">
        <v>1</v>
      </c>
      <c r="AB192" s="97" t="s">
        <v>2191</v>
      </c>
      <c r="AI192" s="97" t="s">
        <v>2194</v>
      </c>
      <c r="AJ192" s="97">
        <v>10</v>
      </c>
      <c r="AK192" s="97">
        <v>0.6</v>
      </c>
      <c r="AX192" s="97">
        <v>0</v>
      </c>
      <c r="AY192" s="97">
        <v>0</v>
      </c>
      <c r="AZ192" s="97">
        <v>0</v>
      </c>
      <c r="BA192" s="97">
        <v>2</v>
      </c>
      <c r="BB192" s="97">
        <v>1</v>
      </c>
      <c r="BC192" s="97">
        <v>0</v>
      </c>
      <c r="BD192" s="97">
        <v>0</v>
      </c>
      <c r="BE192" s="97">
        <v>0</v>
      </c>
      <c r="BF192" s="97">
        <v>0</v>
      </c>
      <c r="BG192" s="97">
        <v>0</v>
      </c>
      <c r="BH192" s="97">
        <v>0</v>
      </c>
      <c r="BI192" s="97">
        <v>0</v>
      </c>
      <c r="BJ192" s="97">
        <v>0</v>
      </c>
      <c r="BK192" s="97">
        <v>0</v>
      </c>
      <c r="BM192" s="97">
        <v>0.5</v>
      </c>
      <c r="BN192" s="97">
        <v>0.5</v>
      </c>
      <c r="BO192" s="97">
        <v>0.5</v>
      </c>
      <c r="BP192" s="97">
        <v>0.5</v>
      </c>
      <c r="BQ192" s="97">
        <v>0.25</v>
      </c>
      <c r="BR192" s="97">
        <v>0.25</v>
      </c>
      <c r="BS192" s="97">
        <v>0.25</v>
      </c>
      <c r="BT192" s="97">
        <v>0.25</v>
      </c>
      <c r="BY192" s="108"/>
      <c r="CA192" s="162" t="b">
        <v>1</v>
      </c>
      <c r="CB192" s="162" t="b">
        <v>1</v>
      </c>
      <c r="CC192" s="162" t="b">
        <v>1</v>
      </c>
      <c r="CD192" s="162" t="b">
        <v>1</v>
      </c>
    </row>
    <row r="193" spans="1:82" x14ac:dyDescent="0.2">
      <c r="A193" s="101">
        <v>188</v>
      </c>
      <c r="B193" s="97" t="s">
        <v>2201</v>
      </c>
      <c r="C193" s="97" t="s">
        <v>2215</v>
      </c>
      <c r="D193" s="97">
        <v>14</v>
      </c>
      <c r="E193" s="97" t="s">
        <v>491</v>
      </c>
      <c r="G193" s="97" t="s">
        <v>2189</v>
      </c>
      <c r="H193" s="97" t="s">
        <v>1</v>
      </c>
      <c r="I193" s="97" t="s">
        <v>1219</v>
      </c>
      <c r="J193" s="97" t="b">
        <v>1</v>
      </c>
      <c r="N193" s="97"/>
      <c r="O193" s="97">
        <v>550</v>
      </c>
      <c r="P193" s="97">
        <v>200</v>
      </c>
      <c r="Q193" s="97">
        <v>0</v>
      </c>
      <c r="R193" s="97">
        <v>0</v>
      </c>
      <c r="S193" s="97">
        <v>0</v>
      </c>
      <c r="T193" s="97">
        <v>350</v>
      </c>
      <c r="U193" s="97">
        <v>1574</v>
      </c>
      <c r="W193" s="97" t="s">
        <v>2190</v>
      </c>
      <c r="X193" s="97">
        <v>0.16200000000000001</v>
      </c>
      <c r="Y193" s="97">
        <v>0</v>
      </c>
      <c r="Z193" s="97" t="s">
        <v>1</v>
      </c>
      <c r="AB193" s="97" t="s">
        <v>2191</v>
      </c>
      <c r="AI193" s="97" t="s">
        <v>2194</v>
      </c>
      <c r="AJ193" s="97">
        <v>10</v>
      </c>
      <c r="AK193" s="97">
        <v>0.6</v>
      </c>
      <c r="AX193" s="97">
        <v>0</v>
      </c>
      <c r="AY193" s="97">
        <v>0</v>
      </c>
      <c r="AZ193" s="97">
        <v>0</v>
      </c>
      <c r="BA193" s="97">
        <v>6</v>
      </c>
      <c r="BB193" s="97">
        <v>5</v>
      </c>
      <c r="BC193" s="97">
        <v>0</v>
      </c>
      <c r="BD193" s="97">
        <v>0</v>
      </c>
      <c r="BE193" s="97">
        <v>0</v>
      </c>
      <c r="BF193" s="97">
        <v>0</v>
      </c>
      <c r="BG193" s="97">
        <v>0</v>
      </c>
      <c r="BH193" s="97">
        <v>0</v>
      </c>
      <c r="BI193" s="97">
        <v>0</v>
      </c>
      <c r="BJ193" s="97">
        <v>0</v>
      </c>
      <c r="BK193" s="97">
        <v>0</v>
      </c>
      <c r="BM193" s="97">
        <v>1.5</v>
      </c>
      <c r="BN193" s="97">
        <v>1.5</v>
      </c>
      <c r="BO193" s="97">
        <v>1.5</v>
      </c>
      <c r="BP193" s="97">
        <v>1.5</v>
      </c>
      <c r="BQ193" s="97">
        <v>1.25</v>
      </c>
      <c r="BR193" s="97">
        <v>1.25</v>
      </c>
      <c r="BS193" s="97">
        <v>1.25</v>
      </c>
      <c r="BT193" s="97">
        <v>1.25</v>
      </c>
      <c r="BY193" s="108"/>
      <c r="CA193" s="162" t="b">
        <v>1</v>
      </c>
      <c r="CB193" s="162" t="b">
        <v>1</v>
      </c>
      <c r="CC193" s="162" t="b">
        <v>1</v>
      </c>
      <c r="CD193" s="162" t="b">
        <v>1</v>
      </c>
    </row>
    <row r="194" spans="1:82" x14ac:dyDescent="0.2">
      <c r="A194" s="101">
        <v>189</v>
      </c>
      <c r="B194" s="97" t="s">
        <v>2201</v>
      </c>
      <c r="C194" s="97" t="s">
        <v>2215</v>
      </c>
      <c r="D194" s="97">
        <v>14</v>
      </c>
      <c r="E194" s="97" t="s">
        <v>492</v>
      </c>
      <c r="G194" s="97" t="s">
        <v>2189</v>
      </c>
      <c r="H194" s="97" t="s">
        <v>1</v>
      </c>
      <c r="I194" s="97" t="s">
        <v>1219</v>
      </c>
      <c r="J194" s="97" t="b">
        <v>1</v>
      </c>
      <c r="N194" s="97"/>
      <c r="O194" s="97">
        <v>866</v>
      </c>
      <c r="P194" s="97">
        <v>250</v>
      </c>
      <c r="Q194" s="97">
        <v>0</v>
      </c>
      <c r="R194" s="97">
        <v>0</v>
      </c>
      <c r="S194" s="97">
        <v>0</v>
      </c>
      <c r="T194" s="97">
        <v>616</v>
      </c>
      <c r="U194" s="97">
        <v>2204</v>
      </c>
      <c r="W194" s="97" t="s">
        <v>2190</v>
      </c>
      <c r="X194" s="97">
        <v>0.22600000000000001</v>
      </c>
      <c r="Y194" s="97">
        <v>0</v>
      </c>
      <c r="Z194" s="97" t="s">
        <v>1</v>
      </c>
      <c r="AB194" s="97" t="s">
        <v>2191</v>
      </c>
      <c r="AI194" s="97" t="s">
        <v>2194</v>
      </c>
      <c r="AJ194" s="97">
        <v>10</v>
      </c>
      <c r="AK194" s="97">
        <v>0.6</v>
      </c>
      <c r="AX194" s="97">
        <v>0</v>
      </c>
      <c r="AY194" s="97">
        <v>0</v>
      </c>
      <c r="AZ194" s="97">
        <v>0</v>
      </c>
      <c r="BA194" s="97">
        <v>1</v>
      </c>
      <c r="BB194" s="97">
        <v>0</v>
      </c>
      <c r="BC194" s="97">
        <v>0</v>
      </c>
      <c r="BD194" s="97">
        <v>0</v>
      </c>
      <c r="BE194" s="97">
        <v>0</v>
      </c>
      <c r="BF194" s="97">
        <v>0</v>
      </c>
      <c r="BG194" s="97">
        <v>0</v>
      </c>
      <c r="BH194" s="97">
        <v>0</v>
      </c>
      <c r="BI194" s="97">
        <v>0</v>
      </c>
      <c r="BJ194" s="97">
        <v>0</v>
      </c>
      <c r="BK194" s="97">
        <v>0</v>
      </c>
      <c r="BM194" s="97">
        <v>0.25</v>
      </c>
      <c r="BN194" s="97">
        <v>0.25</v>
      </c>
      <c r="BO194" s="97">
        <v>0.25</v>
      </c>
      <c r="BP194" s="97">
        <v>0.25</v>
      </c>
      <c r="BQ194" s="97">
        <v>0</v>
      </c>
      <c r="BR194" s="97">
        <v>0</v>
      </c>
      <c r="BS194" s="97">
        <v>0</v>
      </c>
      <c r="BT194" s="97">
        <v>0</v>
      </c>
      <c r="BY194" s="108"/>
      <c r="CA194" s="162" t="b">
        <v>1</v>
      </c>
      <c r="CB194" s="162" t="b">
        <v>1</v>
      </c>
      <c r="CC194" s="162" t="b">
        <v>1</v>
      </c>
      <c r="CD194" s="162" t="b">
        <v>1</v>
      </c>
    </row>
    <row r="195" spans="1:82" x14ac:dyDescent="0.2">
      <c r="A195" s="101">
        <v>190</v>
      </c>
      <c r="B195" s="97" t="s">
        <v>2201</v>
      </c>
      <c r="C195" s="97" t="s">
        <v>2215</v>
      </c>
      <c r="D195" s="97">
        <v>14</v>
      </c>
      <c r="E195" s="97" t="s">
        <v>493</v>
      </c>
      <c r="G195" s="97" t="s">
        <v>2189</v>
      </c>
      <c r="H195" s="97" t="s">
        <v>1</v>
      </c>
      <c r="I195" s="97" t="s">
        <v>1219</v>
      </c>
      <c r="J195" s="97" t="b">
        <v>1</v>
      </c>
      <c r="N195" s="97"/>
      <c r="O195" s="97">
        <v>130</v>
      </c>
      <c r="P195" s="97">
        <v>100</v>
      </c>
      <c r="Q195" s="97">
        <v>0</v>
      </c>
      <c r="R195" s="97">
        <v>0</v>
      </c>
      <c r="S195" s="97">
        <v>0</v>
      </c>
      <c r="T195" s="97">
        <v>30</v>
      </c>
      <c r="U195" s="97">
        <v>678</v>
      </c>
      <c r="W195" s="97" t="s">
        <v>2190</v>
      </c>
      <c r="X195" s="97">
        <v>0.107</v>
      </c>
      <c r="Y195" s="97">
        <v>0</v>
      </c>
      <c r="Z195" s="97" t="s">
        <v>1</v>
      </c>
      <c r="AB195" s="97" t="s">
        <v>2191</v>
      </c>
      <c r="AI195" s="97" t="s">
        <v>2194</v>
      </c>
      <c r="AJ195" s="97">
        <v>10</v>
      </c>
      <c r="AK195" s="97">
        <v>0.6</v>
      </c>
      <c r="AX195" s="97">
        <v>0</v>
      </c>
      <c r="AY195" s="97">
        <v>0</v>
      </c>
      <c r="AZ195" s="97">
        <v>0</v>
      </c>
      <c r="BA195" s="97">
        <v>1</v>
      </c>
      <c r="BB195" s="97">
        <v>0</v>
      </c>
      <c r="BC195" s="97">
        <v>0</v>
      </c>
      <c r="BD195" s="97">
        <v>0</v>
      </c>
      <c r="BE195" s="97">
        <v>0</v>
      </c>
      <c r="BF195" s="97">
        <v>0</v>
      </c>
      <c r="BG195" s="97">
        <v>0</v>
      </c>
      <c r="BH195" s="97">
        <v>0</v>
      </c>
      <c r="BI195" s="97">
        <v>0</v>
      </c>
      <c r="BJ195" s="97">
        <v>0</v>
      </c>
      <c r="BK195" s="97">
        <v>0</v>
      </c>
      <c r="BM195" s="97">
        <v>0.25</v>
      </c>
      <c r="BN195" s="97">
        <v>0.25</v>
      </c>
      <c r="BO195" s="97">
        <v>0.25</v>
      </c>
      <c r="BP195" s="97">
        <v>0.25</v>
      </c>
      <c r="BQ195" s="97">
        <v>0</v>
      </c>
      <c r="BR195" s="97">
        <v>0</v>
      </c>
      <c r="BS195" s="97">
        <v>0</v>
      </c>
      <c r="BT195" s="97">
        <v>0</v>
      </c>
      <c r="BY195" s="108"/>
      <c r="CA195" s="162" t="b">
        <v>1</v>
      </c>
      <c r="CB195" s="162" t="b">
        <v>1</v>
      </c>
      <c r="CC195" s="162" t="b">
        <v>1</v>
      </c>
      <c r="CD195" s="162" t="b">
        <v>1</v>
      </c>
    </row>
    <row r="196" spans="1:82" x14ac:dyDescent="0.2">
      <c r="A196" s="101">
        <v>191</v>
      </c>
      <c r="B196" s="97" t="s">
        <v>2201</v>
      </c>
      <c r="C196" s="97" t="s">
        <v>2215</v>
      </c>
      <c r="D196" s="97">
        <v>14</v>
      </c>
      <c r="E196" s="97" t="s">
        <v>494</v>
      </c>
      <c r="G196" s="97" t="s">
        <v>2189</v>
      </c>
      <c r="H196" s="97" t="s">
        <v>1</v>
      </c>
      <c r="I196" s="97" t="s">
        <v>1219</v>
      </c>
      <c r="J196" s="97" t="b">
        <v>1</v>
      </c>
      <c r="N196" s="97"/>
      <c r="O196" s="97">
        <v>683</v>
      </c>
      <c r="P196" s="97">
        <v>100</v>
      </c>
      <c r="Q196" s="97">
        <v>0</v>
      </c>
      <c r="R196" s="97">
        <v>0</v>
      </c>
      <c r="S196" s="97">
        <v>0</v>
      </c>
      <c r="T196" s="97">
        <v>583</v>
      </c>
      <c r="U196" s="97">
        <v>832</v>
      </c>
      <c r="W196" s="97" t="s">
        <v>2190</v>
      </c>
      <c r="X196" s="97">
        <v>8.5000000000000006E-2</v>
      </c>
      <c r="Y196" s="97">
        <v>0</v>
      </c>
      <c r="Z196" s="97" t="s">
        <v>1</v>
      </c>
      <c r="AB196" s="97" t="s">
        <v>2191</v>
      </c>
      <c r="AI196" s="97" t="s">
        <v>2194</v>
      </c>
      <c r="AJ196" s="97">
        <v>12</v>
      </c>
      <c r="AK196" s="97">
        <v>0.6</v>
      </c>
      <c r="AX196" s="97">
        <v>0</v>
      </c>
      <c r="AY196" s="97">
        <v>0</v>
      </c>
      <c r="AZ196" s="97">
        <v>0</v>
      </c>
      <c r="BA196" s="97">
        <v>14</v>
      </c>
      <c r="BB196" s="97">
        <v>13</v>
      </c>
      <c r="BC196" s="97">
        <v>0</v>
      </c>
      <c r="BD196" s="97">
        <v>0</v>
      </c>
      <c r="BE196" s="97">
        <v>0</v>
      </c>
      <c r="BF196" s="97">
        <v>0</v>
      </c>
      <c r="BG196" s="97">
        <v>0</v>
      </c>
      <c r="BH196" s="97">
        <v>0</v>
      </c>
      <c r="BI196" s="97">
        <v>0</v>
      </c>
      <c r="BJ196" s="97">
        <v>0</v>
      </c>
      <c r="BK196" s="97">
        <v>0</v>
      </c>
      <c r="BM196" s="97">
        <v>3.5</v>
      </c>
      <c r="BN196" s="97">
        <v>3.5</v>
      </c>
      <c r="BO196" s="97">
        <v>3.5</v>
      </c>
      <c r="BP196" s="97">
        <v>3.5</v>
      </c>
      <c r="BQ196" s="97">
        <v>3.25</v>
      </c>
      <c r="BR196" s="97">
        <v>3.25</v>
      </c>
      <c r="BS196" s="97">
        <v>3.25</v>
      </c>
      <c r="BT196" s="97">
        <v>3.25</v>
      </c>
      <c r="BY196" s="108"/>
      <c r="CA196" s="162" t="b">
        <v>1</v>
      </c>
      <c r="CB196" s="162" t="b">
        <v>1</v>
      </c>
      <c r="CC196" s="162" t="b">
        <v>1</v>
      </c>
      <c r="CD196" s="162" t="b">
        <v>1</v>
      </c>
    </row>
    <row r="197" spans="1:82" x14ac:dyDescent="0.2">
      <c r="A197" s="101">
        <v>192</v>
      </c>
      <c r="B197" s="97" t="s">
        <v>2201</v>
      </c>
      <c r="C197" s="97" t="s">
        <v>2215</v>
      </c>
      <c r="D197" s="97">
        <v>14</v>
      </c>
      <c r="E197" s="97" t="s">
        <v>495</v>
      </c>
      <c r="G197" s="97" t="s">
        <v>2189</v>
      </c>
      <c r="H197" s="97" t="s">
        <v>1</v>
      </c>
      <c r="I197" s="97" t="s">
        <v>1219</v>
      </c>
      <c r="J197" s="97" t="b">
        <v>1</v>
      </c>
      <c r="N197" s="97"/>
      <c r="O197" s="97">
        <v>586</v>
      </c>
      <c r="P197" s="97">
        <v>250</v>
      </c>
      <c r="Q197" s="97">
        <v>0</v>
      </c>
      <c r="R197" s="97">
        <v>0</v>
      </c>
      <c r="S197" s="97">
        <v>0</v>
      </c>
      <c r="T197" s="97">
        <v>336</v>
      </c>
      <c r="U197" s="97">
        <v>1807</v>
      </c>
      <c r="W197" s="97" t="s">
        <v>2190</v>
      </c>
      <c r="X197" s="97">
        <v>0.186</v>
      </c>
      <c r="Y197" s="97">
        <v>0</v>
      </c>
      <c r="Z197" s="97" t="s">
        <v>1</v>
      </c>
      <c r="AB197" s="97" t="s">
        <v>2191</v>
      </c>
      <c r="AI197" s="97" t="s">
        <v>2194</v>
      </c>
      <c r="AJ197" s="97">
        <v>10</v>
      </c>
      <c r="AK197" s="97">
        <v>0.6</v>
      </c>
      <c r="AX197" s="97">
        <v>0</v>
      </c>
      <c r="AY197" s="97">
        <v>0</v>
      </c>
      <c r="AZ197" s="97">
        <v>0</v>
      </c>
      <c r="BA197" s="97">
        <v>2</v>
      </c>
      <c r="BB197" s="97">
        <v>2</v>
      </c>
      <c r="BC197" s="97">
        <v>0</v>
      </c>
      <c r="BD197" s="97">
        <v>0</v>
      </c>
      <c r="BE197" s="97">
        <v>0</v>
      </c>
      <c r="BF197" s="97">
        <v>0</v>
      </c>
      <c r="BG197" s="97">
        <v>0</v>
      </c>
      <c r="BH197" s="97">
        <v>0</v>
      </c>
      <c r="BI197" s="97">
        <v>0</v>
      </c>
      <c r="BJ197" s="97">
        <v>0</v>
      </c>
      <c r="BK197" s="97">
        <v>0</v>
      </c>
      <c r="BM197" s="97">
        <v>0.5</v>
      </c>
      <c r="BN197" s="97">
        <v>0.5</v>
      </c>
      <c r="BO197" s="97">
        <v>0.5</v>
      </c>
      <c r="BP197" s="97">
        <v>0.5</v>
      </c>
      <c r="BQ197" s="97">
        <v>0.5</v>
      </c>
      <c r="BR197" s="97">
        <v>0.5</v>
      </c>
      <c r="BS197" s="97">
        <v>0.5</v>
      </c>
      <c r="BT197" s="97">
        <v>0.5</v>
      </c>
      <c r="BY197" s="108"/>
      <c r="CA197" s="162" t="b">
        <v>1</v>
      </c>
      <c r="CB197" s="162" t="b">
        <v>1</v>
      </c>
      <c r="CC197" s="162" t="b">
        <v>1</v>
      </c>
      <c r="CD197" s="162" t="b">
        <v>1</v>
      </c>
    </row>
    <row r="198" spans="1:82" x14ac:dyDescent="0.2">
      <c r="A198" s="101">
        <v>193</v>
      </c>
      <c r="B198" s="97" t="s">
        <v>2201</v>
      </c>
      <c r="C198" s="97" t="s">
        <v>2215</v>
      </c>
      <c r="D198" s="97">
        <v>14</v>
      </c>
      <c r="E198" s="97" t="s">
        <v>496</v>
      </c>
      <c r="G198" s="97" t="s">
        <v>2189</v>
      </c>
      <c r="H198" s="97" t="s">
        <v>1</v>
      </c>
      <c r="I198" s="97" t="s">
        <v>1219</v>
      </c>
      <c r="J198" s="97" t="b">
        <v>1</v>
      </c>
      <c r="N198" s="97"/>
      <c r="O198" s="97">
        <v>839</v>
      </c>
      <c r="P198" s="97">
        <v>400</v>
      </c>
      <c r="Q198" s="97">
        <v>0</v>
      </c>
      <c r="R198" s="97">
        <v>0</v>
      </c>
      <c r="S198" s="97">
        <v>0</v>
      </c>
      <c r="T198" s="97">
        <v>439</v>
      </c>
      <c r="U198" s="97">
        <v>2601</v>
      </c>
      <c r="W198" s="97" t="s">
        <v>2190</v>
      </c>
      <c r="X198" s="97">
        <v>0.26700000000000002</v>
      </c>
      <c r="Y198" s="97">
        <v>0</v>
      </c>
      <c r="Z198" s="97" t="s">
        <v>1</v>
      </c>
      <c r="AB198" s="97" t="s">
        <v>2191</v>
      </c>
      <c r="AI198" s="97" t="s">
        <v>2194</v>
      </c>
      <c r="AJ198" s="97">
        <v>10</v>
      </c>
      <c r="AK198" s="97">
        <v>0.6</v>
      </c>
      <c r="AX198" s="97">
        <v>0</v>
      </c>
      <c r="AY198" s="97">
        <v>0</v>
      </c>
      <c r="AZ198" s="97">
        <v>0</v>
      </c>
      <c r="BA198" s="97">
        <v>12</v>
      </c>
      <c r="BB198" s="97">
        <v>11</v>
      </c>
      <c r="BC198" s="97">
        <v>0</v>
      </c>
      <c r="BD198" s="97">
        <v>0</v>
      </c>
      <c r="BE198" s="97">
        <v>0</v>
      </c>
      <c r="BF198" s="97">
        <v>0</v>
      </c>
      <c r="BG198" s="97">
        <v>0</v>
      </c>
      <c r="BH198" s="97">
        <v>0</v>
      </c>
      <c r="BI198" s="97">
        <v>0</v>
      </c>
      <c r="BJ198" s="97">
        <v>0</v>
      </c>
      <c r="BK198" s="97">
        <v>0</v>
      </c>
      <c r="BM198" s="97">
        <v>3</v>
      </c>
      <c r="BN198" s="97">
        <v>3</v>
      </c>
      <c r="BO198" s="97">
        <v>3</v>
      </c>
      <c r="BP198" s="97">
        <v>3</v>
      </c>
      <c r="BQ198" s="97">
        <v>2.75</v>
      </c>
      <c r="BR198" s="97">
        <v>2.75</v>
      </c>
      <c r="BS198" s="97">
        <v>2.75</v>
      </c>
      <c r="BT198" s="97">
        <v>2.75</v>
      </c>
      <c r="BY198" s="108"/>
      <c r="CA198" s="162" t="b">
        <v>1</v>
      </c>
      <c r="CB198" s="162" t="b">
        <v>1</v>
      </c>
      <c r="CC198" s="162" t="b">
        <v>1</v>
      </c>
      <c r="CD198" s="162" t="b">
        <v>1</v>
      </c>
    </row>
    <row r="199" spans="1:82" x14ac:dyDescent="0.2">
      <c r="A199" s="101">
        <v>194</v>
      </c>
      <c r="B199" s="97" t="s">
        <v>2201</v>
      </c>
      <c r="C199" s="97" t="s">
        <v>2215</v>
      </c>
      <c r="D199" s="97">
        <v>14</v>
      </c>
      <c r="E199" s="97" t="s">
        <v>497</v>
      </c>
      <c r="G199" s="97" t="s">
        <v>2189</v>
      </c>
      <c r="H199" s="97" t="s">
        <v>1</v>
      </c>
      <c r="I199" s="97" t="s">
        <v>1219</v>
      </c>
      <c r="J199" s="97" t="b">
        <v>1</v>
      </c>
      <c r="N199" s="97"/>
      <c r="O199" s="97">
        <v>1333</v>
      </c>
      <c r="P199" s="97">
        <v>500</v>
      </c>
      <c r="Q199" s="97">
        <v>0</v>
      </c>
      <c r="R199" s="97">
        <v>0</v>
      </c>
      <c r="S199" s="97">
        <v>0</v>
      </c>
      <c r="T199" s="97">
        <v>833</v>
      </c>
      <c r="U199" s="97">
        <v>3641</v>
      </c>
      <c r="W199" s="97" t="s">
        <v>2190</v>
      </c>
      <c r="X199" s="97">
        <v>0.374</v>
      </c>
      <c r="Y199" s="97">
        <v>0</v>
      </c>
      <c r="Z199" s="97" t="s">
        <v>1</v>
      </c>
      <c r="AB199" s="97" t="s">
        <v>2191</v>
      </c>
      <c r="AI199" s="97" t="s">
        <v>2194</v>
      </c>
      <c r="AJ199" s="97">
        <v>10</v>
      </c>
      <c r="AK199" s="97">
        <v>0.6</v>
      </c>
      <c r="AX199" s="97">
        <v>0</v>
      </c>
      <c r="AY199" s="97">
        <v>0</v>
      </c>
      <c r="AZ199" s="97">
        <v>0</v>
      </c>
      <c r="BA199" s="97">
        <v>1</v>
      </c>
      <c r="BB199" s="97">
        <v>0</v>
      </c>
      <c r="BC199" s="97">
        <v>0</v>
      </c>
      <c r="BD199" s="97">
        <v>0</v>
      </c>
      <c r="BE199" s="97">
        <v>0</v>
      </c>
      <c r="BF199" s="97">
        <v>0</v>
      </c>
      <c r="BG199" s="97">
        <v>0</v>
      </c>
      <c r="BH199" s="97">
        <v>0</v>
      </c>
      <c r="BI199" s="97">
        <v>0</v>
      </c>
      <c r="BJ199" s="97">
        <v>0</v>
      </c>
      <c r="BK199" s="97">
        <v>0</v>
      </c>
      <c r="BM199" s="97">
        <v>0.25</v>
      </c>
      <c r="BN199" s="97">
        <v>0.25</v>
      </c>
      <c r="BO199" s="97">
        <v>0.25</v>
      </c>
      <c r="BP199" s="97">
        <v>0.25</v>
      </c>
      <c r="BQ199" s="97">
        <v>0</v>
      </c>
      <c r="BR199" s="97">
        <v>0</v>
      </c>
      <c r="BS199" s="97">
        <v>0</v>
      </c>
      <c r="BT199" s="97">
        <v>0</v>
      </c>
      <c r="BY199" s="108"/>
      <c r="CA199" s="162" t="b">
        <v>1</v>
      </c>
      <c r="CB199" s="162" t="b">
        <v>1</v>
      </c>
      <c r="CC199" s="162" t="b">
        <v>1</v>
      </c>
      <c r="CD199" s="162" t="b">
        <v>1</v>
      </c>
    </row>
    <row r="200" spans="1:82" x14ac:dyDescent="0.2">
      <c r="A200" s="101">
        <v>195</v>
      </c>
      <c r="B200" s="97" t="s">
        <v>2201</v>
      </c>
      <c r="C200" s="97" t="s">
        <v>2215</v>
      </c>
      <c r="D200" s="97">
        <v>14</v>
      </c>
      <c r="E200" s="97" t="s">
        <v>498</v>
      </c>
      <c r="G200" s="97" t="s">
        <v>2189</v>
      </c>
      <c r="H200" s="97" t="s">
        <v>1</v>
      </c>
      <c r="I200" s="97" t="s">
        <v>1219</v>
      </c>
      <c r="J200" s="97" t="b">
        <v>1</v>
      </c>
      <c r="N200" s="97"/>
      <c r="O200" s="97">
        <v>189</v>
      </c>
      <c r="P200" s="97">
        <v>50</v>
      </c>
      <c r="Q200" s="97">
        <v>0</v>
      </c>
      <c r="R200" s="97">
        <v>0</v>
      </c>
      <c r="S200" s="97">
        <v>0</v>
      </c>
      <c r="T200" s="97">
        <v>139</v>
      </c>
      <c r="U200" s="97">
        <v>331</v>
      </c>
      <c r="W200" s="97" t="s">
        <v>2190</v>
      </c>
      <c r="X200" s="97">
        <v>3.4000000000000002E-2</v>
      </c>
      <c r="Y200" s="97">
        <v>0</v>
      </c>
      <c r="Z200" s="97" t="s">
        <v>1</v>
      </c>
      <c r="AB200" s="97" t="s">
        <v>2191</v>
      </c>
      <c r="AI200" s="97" t="s">
        <v>2194</v>
      </c>
      <c r="AJ200" s="97">
        <v>10</v>
      </c>
      <c r="AK200" s="97">
        <v>0.6</v>
      </c>
      <c r="AX200" s="97">
        <v>0</v>
      </c>
      <c r="AY200" s="97">
        <v>0</v>
      </c>
      <c r="AZ200" s="97">
        <v>0</v>
      </c>
      <c r="BA200" s="97">
        <v>1</v>
      </c>
      <c r="BB200" s="97">
        <v>0</v>
      </c>
      <c r="BC200" s="97">
        <v>0</v>
      </c>
      <c r="BD200" s="97">
        <v>0</v>
      </c>
      <c r="BE200" s="97">
        <v>0</v>
      </c>
      <c r="BF200" s="97">
        <v>0</v>
      </c>
      <c r="BG200" s="97">
        <v>0</v>
      </c>
      <c r="BH200" s="97">
        <v>0</v>
      </c>
      <c r="BI200" s="97">
        <v>0</v>
      </c>
      <c r="BJ200" s="97">
        <v>0</v>
      </c>
      <c r="BK200" s="97">
        <v>0</v>
      </c>
      <c r="BM200" s="97">
        <v>0.25</v>
      </c>
      <c r="BN200" s="97">
        <v>0.25</v>
      </c>
      <c r="BO200" s="97">
        <v>0.25</v>
      </c>
      <c r="BP200" s="97">
        <v>0.25</v>
      </c>
      <c r="BQ200" s="97">
        <v>0</v>
      </c>
      <c r="BR200" s="97">
        <v>0</v>
      </c>
      <c r="BS200" s="97">
        <v>0</v>
      </c>
      <c r="BT200" s="97">
        <v>0</v>
      </c>
      <c r="BY200" s="108"/>
      <c r="CA200" s="162" t="b">
        <v>1</v>
      </c>
      <c r="CB200" s="162" t="b">
        <v>1</v>
      </c>
      <c r="CC200" s="162" t="b">
        <v>1</v>
      </c>
      <c r="CD200" s="162" t="b">
        <v>1</v>
      </c>
    </row>
    <row r="201" spans="1:82" x14ac:dyDescent="0.2">
      <c r="A201" s="101">
        <v>196</v>
      </c>
      <c r="B201" s="97" t="s">
        <v>2201</v>
      </c>
      <c r="C201" s="97" t="s">
        <v>2215</v>
      </c>
      <c r="D201" s="97">
        <v>14</v>
      </c>
      <c r="E201" s="97" t="s">
        <v>499</v>
      </c>
      <c r="G201" s="97" t="s">
        <v>2189</v>
      </c>
      <c r="H201" s="97" t="s">
        <v>1</v>
      </c>
      <c r="I201" s="97" t="s">
        <v>1219</v>
      </c>
      <c r="J201" s="97" t="b">
        <v>1</v>
      </c>
      <c r="N201" s="97"/>
      <c r="O201" s="97">
        <v>818</v>
      </c>
      <c r="P201" s="97">
        <v>50</v>
      </c>
      <c r="Q201" s="97">
        <v>0</v>
      </c>
      <c r="R201" s="97">
        <v>0</v>
      </c>
      <c r="S201" s="97">
        <v>0</v>
      </c>
      <c r="T201" s="97">
        <v>768</v>
      </c>
      <c r="U201" s="97">
        <v>551</v>
      </c>
      <c r="W201" s="97" t="s">
        <v>2190</v>
      </c>
      <c r="X201" s="97">
        <v>5.7000000000000002E-2</v>
      </c>
      <c r="Y201" s="97">
        <v>0</v>
      </c>
      <c r="Z201" s="97" t="s">
        <v>1</v>
      </c>
      <c r="AB201" s="97" t="s">
        <v>2191</v>
      </c>
      <c r="AI201" s="97" t="s">
        <v>2194</v>
      </c>
      <c r="AJ201" s="97">
        <v>10</v>
      </c>
      <c r="AK201" s="97">
        <v>0.6</v>
      </c>
      <c r="AX201" s="97">
        <v>0</v>
      </c>
      <c r="AY201" s="97">
        <v>0</v>
      </c>
      <c r="AZ201" s="97">
        <v>0</v>
      </c>
      <c r="BA201" s="97">
        <v>2</v>
      </c>
      <c r="BB201" s="97">
        <v>2</v>
      </c>
      <c r="BC201" s="97">
        <v>0</v>
      </c>
      <c r="BD201" s="97">
        <v>0</v>
      </c>
      <c r="BE201" s="97">
        <v>0</v>
      </c>
      <c r="BF201" s="97">
        <v>0</v>
      </c>
      <c r="BG201" s="97">
        <v>0</v>
      </c>
      <c r="BH201" s="97">
        <v>0</v>
      </c>
      <c r="BI201" s="97">
        <v>0</v>
      </c>
      <c r="BJ201" s="97">
        <v>0</v>
      </c>
      <c r="BK201" s="97">
        <v>0</v>
      </c>
      <c r="BM201" s="97">
        <v>0.5</v>
      </c>
      <c r="BN201" s="97">
        <v>0.5</v>
      </c>
      <c r="BO201" s="97">
        <v>0.5</v>
      </c>
      <c r="BP201" s="97">
        <v>0.5</v>
      </c>
      <c r="BQ201" s="97">
        <v>0.5</v>
      </c>
      <c r="BR201" s="97">
        <v>0.5</v>
      </c>
      <c r="BS201" s="97">
        <v>0.5</v>
      </c>
      <c r="BT201" s="97">
        <v>0.5</v>
      </c>
      <c r="BY201" s="108"/>
      <c r="CA201" s="162" t="b">
        <v>1</v>
      </c>
      <c r="CB201" s="162" t="b">
        <v>1</v>
      </c>
      <c r="CC201" s="162" t="b">
        <v>1</v>
      </c>
      <c r="CD201" s="162" t="b">
        <v>1</v>
      </c>
    </row>
    <row r="202" spans="1:82" x14ac:dyDescent="0.2">
      <c r="A202" s="101">
        <v>197</v>
      </c>
      <c r="B202" s="97" t="s">
        <v>2201</v>
      </c>
      <c r="C202" s="97" t="s">
        <v>2215</v>
      </c>
      <c r="D202" s="97">
        <v>14</v>
      </c>
      <c r="E202" s="97" t="s">
        <v>500</v>
      </c>
      <c r="G202" s="97" t="s">
        <v>2189</v>
      </c>
      <c r="H202" s="97" t="s">
        <v>1</v>
      </c>
      <c r="I202" s="97" t="s">
        <v>1224</v>
      </c>
      <c r="J202" s="97" t="b">
        <v>1</v>
      </c>
      <c r="N202" s="97"/>
      <c r="O202" s="97">
        <v>16884</v>
      </c>
      <c r="P202" s="97">
        <v>1000</v>
      </c>
      <c r="Q202" s="97">
        <v>0</v>
      </c>
      <c r="R202" s="97">
        <v>0</v>
      </c>
      <c r="S202" s="97">
        <v>0</v>
      </c>
      <c r="T202" s="97">
        <v>15884</v>
      </c>
      <c r="U202" s="97">
        <v>18432</v>
      </c>
      <c r="W202" s="97" t="s">
        <v>2190</v>
      </c>
      <c r="X202" s="97">
        <v>4.2</v>
      </c>
      <c r="Y202" s="97">
        <v>0</v>
      </c>
      <c r="Z202" s="97" t="s">
        <v>1</v>
      </c>
      <c r="AB202" s="97" t="s">
        <v>2191</v>
      </c>
      <c r="AI202" s="97" t="s">
        <v>2194</v>
      </c>
      <c r="AJ202" s="97">
        <v>12</v>
      </c>
      <c r="AK202" s="97">
        <v>0.6</v>
      </c>
      <c r="AX202" s="97">
        <v>0</v>
      </c>
      <c r="AY202" s="97">
        <v>0</v>
      </c>
      <c r="AZ202" s="97">
        <v>0</v>
      </c>
      <c r="BA202" s="97">
        <v>2</v>
      </c>
      <c r="BB202" s="97">
        <v>1</v>
      </c>
      <c r="BC202" s="97">
        <v>0</v>
      </c>
      <c r="BD202" s="97">
        <v>0</v>
      </c>
      <c r="BE202" s="97">
        <v>0</v>
      </c>
      <c r="BF202" s="97">
        <v>0</v>
      </c>
      <c r="BG202" s="97">
        <v>0</v>
      </c>
      <c r="BH202" s="97">
        <v>0</v>
      </c>
      <c r="BI202" s="97">
        <v>0</v>
      </c>
      <c r="BJ202" s="97">
        <v>0</v>
      </c>
      <c r="BK202" s="97">
        <v>0</v>
      </c>
      <c r="BM202" s="97">
        <v>0.5</v>
      </c>
      <c r="BN202" s="97">
        <v>0.5</v>
      </c>
      <c r="BO202" s="97">
        <v>0.5</v>
      </c>
      <c r="BP202" s="97">
        <v>0.5</v>
      </c>
      <c r="BQ202" s="97">
        <v>0.25</v>
      </c>
      <c r="BR202" s="97">
        <v>0.25</v>
      </c>
      <c r="BS202" s="97">
        <v>0.25</v>
      </c>
      <c r="BT202" s="97">
        <v>0.25</v>
      </c>
      <c r="BY202" s="108"/>
      <c r="CA202" s="162" t="b">
        <v>1</v>
      </c>
      <c r="CB202" s="162" t="b">
        <v>1</v>
      </c>
      <c r="CC202" s="162" t="b">
        <v>1</v>
      </c>
      <c r="CD202" s="162" t="b">
        <v>1</v>
      </c>
    </row>
    <row r="203" spans="1:82" x14ac:dyDescent="0.2">
      <c r="A203" s="101">
        <v>198</v>
      </c>
      <c r="B203" s="97" t="s">
        <v>2201</v>
      </c>
      <c r="C203" s="97" t="s">
        <v>2215</v>
      </c>
      <c r="D203" s="97">
        <v>14</v>
      </c>
      <c r="E203" s="97" t="s">
        <v>502</v>
      </c>
      <c r="G203" s="97" t="s">
        <v>2189</v>
      </c>
      <c r="H203" s="97" t="s">
        <v>1</v>
      </c>
      <c r="J203" s="97" t="s">
        <v>30</v>
      </c>
      <c r="N203" s="97"/>
      <c r="O203" s="97">
        <v>21797</v>
      </c>
      <c r="P203" s="97">
        <v>750</v>
      </c>
      <c r="Q203" s="97">
        <v>0</v>
      </c>
      <c r="R203" s="97">
        <v>0</v>
      </c>
      <c r="S203" s="97">
        <v>0</v>
      </c>
      <c r="T203" s="97">
        <v>21047</v>
      </c>
      <c r="U203" s="97">
        <v>0</v>
      </c>
      <c r="W203" s="97" t="e">
        <v>#N/A</v>
      </c>
      <c r="X203" s="97">
        <v>0</v>
      </c>
      <c r="Y203" s="97">
        <v>403</v>
      </c>
      <c r="Z203" s="97" t="s">
        <v>1</v>
      </c>
      <c r="AB203" s="97" t="s">
        <v>2193</v>
      </c>
      <c r="AI203" s="97" t="s">
        <v>2194</v>
      </c>
      <c r="AJ203" s="97">
        <v>12</v>
      </c>
      <c r="AK203" s="97">
        <v>0.6</v>
      </c>
      <c r="AX203" s="97">
        <v>0</v>
      </c>
      <c r="AY203" s="97">
        <v>0</v>
      </c>
      <c r="AZ203" s="97">
        <v>0</v>
      </c>
      <c r="BA203" s="97">
        <v>7</v>
      </c>
      <c r="BB203" s="97">
        <v>6</v>
      </c>
      <c r="BC203" s="97">
        <v>0</v>
      </c>
      <c r="BD203" s="97">
        <v>0</v>
      </c>
      <c r="BE203" s="97">
        <v>0</v>
      </c>
      <c r="BF203" s="97">
        <v>0</v>
      </c>
      <c r="BG203" s="97">
        <v>0</v>
      </c>
      <c r="BH203" s="97">
        <v>0</v>
      </c>
      <c r="BI203" s="97">
        <v>0</v>
      </c>
      <c r="BJ203" s="97">
        <v>0</v>
      </c>
      <c r="BK203" s="97">
        <v>0</v>
      </c>
      <c r="BM203" s="97">
        <v>1.75</v>
      </c>
      <c r="BN203" s="97">
        <v>1.75</v>
      </c>
      <c r="BO203" s="97">
        <v>1.75</v>
      </c>
      <c r="BP203" s="97">
        <v>1.75</v>
      </c>
      <c r="BQ203" s="97">
        <v>1.5</v>
      </c>
      <c r="BR203" s="97">
        <v>1.5</v>
      </c>
      <c r="BS203" s="97">
        <v>1.5</v>
      </c>
      <c r="BT203" s="97">
        <v>1.5</v>
      </c>
      <c r="BY203" s="108"/>
      <c r="CA203" s="162" t="b">
        <v>1</v>
      </c>
      <c r="CB203" s="162" t="b">
        <v>1</v>
      </c>
      <c r="CC203" s="162" t="b">
        <v>1</v>
      </c>
      <c r="CD203" s="162" t="b">
        <v>1</v>
      </c>
    </row>
    <row r="204" spans="1:82" x14ac:dyDescent="0.2">
      <c r="A204" s="101">
        <v>199</v>
      </c>
      <c r="B204" s="97" t="s">
        <v>2201</v>
      </c>
      <c r="C204" s="97" t="s">
        <v>2215</v>
      </c>
      <c r="D204" s="97">
        <v>14</v>
      </c>
      <c r="E204" s="97" t="s">
        <v>503</v>
      </c>
      <c r="G204" s="97" t="s">
        <v>2189</v>
      </c>
      <c r="H204" s="97" t="s">
        <v>1</v>
      </c>
      <c r="I204" s="97" t="s">
        <v>1224</v>
      </c>
      <c r="J204" s="97" t="b">
        <v>1</v>
      </c>
      <c r="N204" s="97"/>
      <c r="O204" s="97">
        <v>2713</v>
      </c>
      <c r="P204" s="97">
        <v>350</v>
      </c>
      <c r="Q204" s="97">
        <v>0</v>
      </c>
      <c r="R204" s="97">
        <v>0</v>
      </c>
      <c r="S204" s="97">
        <v>0</v>
      </c>
      <c r="T204" s="97">
        <v>2363</v>
      </c>
      <c r="U204" s="97">
        <v>2262</v>
      </c>
      <c r="W204" s="97" t="s">
        <v>2190</v>
      </c>
      <c r="X204" s="97">
        <v>0.5</v>
      </c>
      <c r="Y204" s="97">
        <v>0</v>
      </c>
      <c r="Z204" s="97" t="s">
        <v>1</v>
      </c>
      <c r="AB204" s="97" t="s">
        <v>2191</v>
      </c>
      <c r="AI204" s="97" t="s">
        <v>2194</v>
      </c>
      <c r="AJ204" s="97">
        <v>12</v>
      </c>
      <c r="AK204" s="97">
        <v>0.6</v>
      </c>
      <c r="AX204" s="97">
        <v>0</v>
      </c>
      <c r="AY204" s="97">
        <v>0</v>
      </c>
      <c r="AZ204" s="97">
        <v>0</v>
      </c>
      <c r="BA204" s="97">
        <v>11</v>
      </c>
      <c r="BB204" s="97">
        <v>10</v>
      </c>
      <c r="BC204" s="97">
        <v>0</v>
      </c>
      <c r="BD204" s="97">
        <v>0</v>
      </c>
      <c r="BE204" s="97">
        <v>0</v>
      </c>
      <c r="BF204" s="97">
        <v>0</v>
      </c>
      <c r="BG204" s="97">
        <v>0</v>
      </c>
      <c r="BH204" s="97">
        <v>0</v>
      </c>
      <c r="BI204" s="97">
        <v>0</v>
      </c>
      <c r="BJ204" s="97">
        <v>0</v>
      </c>
      <c r="BK204" s="97">
        <v>0</v>
      </c>
      <c r="BM204" s="97">
        <v>2.75</v>
      </c>
      <c r="BN204" s="97">
        <v>2.75</v>
      </c>
      <c r="BO204" s="97">
        <v>2.75</v>
      </c>
      <c r="BP204" s="97">
        <v>2.75</v>
      </c>
      <c r="BQ204" s="97">
        <v>2.5</v>
      </c>
      <c r="BR204" s="97">
        <v>2.5</v>
      </c>
      <c r="BS204" s="97">
        <v>2.5</v>
      </c>
      <c r="BT204" s="97">
        <v>2.5</v>
      </c>
      <c r="BY204" s="108"/>
      <c r="CA204" s="162" t="b">
        <v>1</v>
      </c>
      <c r="CB204" s="162" t="b">
        <v>1</v>
      </c>
      <c r="CC204" s="162" t="b">
        <v>1</v>
      </c>
      <c r="CD204" s="162" t="b">
        <v>1</v>
      </c>
    </row>
    <row r="205" spans="1:82" x14ac:dyDescent="0.2">
      <c r="A205" s="101">
        <v>200</v>
      </c>
      <c r="B205" s="97" t="s">
        <v>2201</v>
      </c>
      <c r="C205" s="97" t="s">
        <v>2215</v>
      </c>
      <c r="D205" s="97">
        <v>14</v>
      </c>
      <c r="E205" s="97" t="s">
        <v>505</v>
      </c>
      <c r="G205" s="97" t="s">
        <v>2189</v>
      </c>
      <c r="H205" s="97" t="s">
        <v>1</v>
      </c>
      <c r="J205" s="97" t="s">
        <v>30</v>
      </c>
      <c r="N205" s="97"/>
      <c r="O205" s="97">
        <v>3144</v>
      </c>
      <c r="P205" s="97">
        <v>500</v>
      </c>
      <c r="Q205" s="97">
        <v>0</v>
      </c>
      <c r="R205" s="97">
        <v>0</v>
      </c>
      <c r="S205" s="97">
        <v>0</v>
      </c>
      <c r="T205" s="97">
        <v>2644</v>
      </c>
      <c r="U205" s="97">
        <v>0</v>
      </c>
      <c r="W205" s="97" t="e">
        <v>#N/A</v>
      </c>
      <c r="X205" s="97">
        <v>0</v>
      </c>
      <c r="Y205" s="97">
        <v>323</v>
      </c>
      <c r="Z205" s="97" t="s">
        <v>1</v>
      </c>
      <c r="AB205" s="97" t="s">
        <v>2193</v>
      </c>
      <c r="AI205" s="97" t="s">
        <v>2194</v>
      </c>
      <c r="AJ205" s="97">
        <v>12</v>
      </c>
      <c r="AK205" s="97">
        <v>0.6</v>
      </c>
      <c r="AX205" s="97">
        <v>0</v>
      </c>
      <c r="AY205" s="97">
        <v>0</v>
      </c>
      <c r="AZ205" s="97">
        <v>0</v>
      </c>
      <c r="BA205" s="97">
        <v>14</v>
      </c>
      <c r="BB205" s="97">
        <v>14</v>
      </c>
      <c r="BC205" s="97">
        <v>0</v>
      </c>
      <c r="BD205" s="97">
        <v>0</v>
      </c>
      <c r="BE205" s="97">
        <v>0</v>
      </c>
      <c r="BF205" s="97">
        <v>0</v>
      </c>
      <c r="BG205" s="97">
        <v>0</v>
      </c>
      <c r="BH205" s="97">
        <v>0</v>
      </c>
      <c r="BI205" s="97">
        <v>0</v>
      </c>
      <c r="BJ205" s="97">
        <v>0</v>
      </c>
      <c r="BK205" s="97">
        <v>0</v>
      </c>
      <c r="BM205" s="97">
        <v>3.5</v>
      </c>
      <c r="BN205" s="97">
        <v>3.5</v>
      </c>
      <c r="BO205" s="97">
        <v>3.5</v>
      </c>
      <c r="BP205" s="97">
        <v>3.5</v>
      </c>
      <c r="BQ205" s="97">
        <v>3.5</v>
      </c>
      <c r="BR205" s="97">
        <v>3.5</v>
      </c>
      <c r="BS205" s="97">
        <v>3.5</v>
      </c>
      <c r="BT205" s="97">
        <v>3.5</v>
      </c>
      <c r="BY205" s="108"/>
      <c r="CA205" s="162" t="b">
        <v>1</v>
      </c>
      <c r="CB205" s="162" t="b">
        <v>1</v>
      </c>
      <c r="CC205" s="162" t="b">
        <v>1</v>
      </c>
      <c r="CD205" s="162" t="b">
        <v>1</v>
      </c>
    </row>
    <row r="206" spans="1:82" x14ac:dyDescent="0.2">
      <c r="A206" s="101">
        <v>201</v>
      </c>
      <c r="B206" s="97" t="s">
        <v>2201</v>
      </c>
      <c r="C206" s="97" t="s">
        <v>2215</v>
      </c>
      <c r="D206" s="97">
        <v>14</v>
      </c>
      <c r="E206" s="97" t="s">
        <v>506</v>
      </c>
      <c r="G206" s="97" t="s">
        <v>2189</v>
      </c>
      <c r="H206" s="97" t="s">
        <v>1</v>
      </c>
      <c r="J206" s="97" t="s">
        <v>30</v>
      </c>
      <c r="N206" s="97"/>
      <c r="O206" s="97">
        <v>8221</v>
      </c>
      <c r="P206" s="97">
        <v>1000</v>
      </c>
      <c r="Q206" s="97">
        <v>0</v>
      </c>
      <c r="R206" s="97">
        <v>0</v>
      </c>
      <c r="S206" s="97">
        <v>0</v>
      </c>
      <c r="T206" s="97">
        <v>7221</v>
      </c>
      <c r="U206" s="97">
        <v>0</v>
      </c>
      <c r="W206" s="97" t="e">
        <v>#N/A</v>
      </c>
      <c r="X206" s="97">
        <v>0</v>
      </c>
      <c r="Y206" s="97">
        <v>1034</v>
      </c>
      <c r="Z206" s="97" t="s">
        <v>1</v>
      </c>
      <c r="AB206" s="97" t="s">
        <v>2193</v>
      </c>
      <c r="AI206" s="97" t="s">
        <v>2194</v>
      </c>
      <c r="AJ206" s="97">
        <v>12</v>
      </c>
      <c r="AK206" s="97">
        <v>0.6</v>
      </c>
      <c r="AX206" s="97">
        <v>0</v>
      </c>
      <c r="AY206" s="97">
        <v>0</v>
      </c>
      <c r="AZ206" s="97">
        <v>0</v>
      </c>
      <c r="BA206" s="97">
        <v>3</v>
      </c>
      <c r="BB206" s="97">
        <v>2</v>
      </c>
      <c r="BC206" s="97">
        <v>0</v>
      </c>
      <c r="BD206" s="97">
        <v>0</v>
      </c>
      <c r="BE206" s="97">
        <v>0</v>
      </c>
      <c r="BF206" s="97">
        <v>0</v>
      </c>
      <c r="BG206" s="97">
        <v>0</v>
      </c>
      <c r="BH206" s="97">
        <v>0</v>
      </c>
      <c r="BI206" s="97">
        <v>0</v>
      </c>
      <c r="BJ206" s="97">
        <v>0</v>
      </c>
      <c r="BK206" s="97">
        <v>0</v>
      </c>
      <c r="BM206" s="97">
        <v>0.75</v>
      </c>
      <c r="BN206" s="97">
        <v>0.75</v>
      </c>
      <c r="BO206" s="97">
        <v>0.75</v>
      </c>
      <c r="BP206" s="97">
        <v>0.75</v>
      </c>
      <c r="BQ206" s="97">
        <v>0.5</v>
      </c>
      <c r="BR206" s="97">
        <v>0.5</v>
      </c>
      <c r="BS206" s="97">
        <v>0.5</v>
      </c>
      <c r="BT206" s="97">
        <v>0.5</v>
      </c>
      <c r="BY206" s="108"/>
      <c r="CA206" s="162" t="b">
        <v>1</v>
      </c>
      <c r="CB206" s="162" t="b">
        <v>1</v>
      </c>
      <c r="CC206" s="162" t="b">
        <v>1</v>
      </c>
      <c r="CD206" s="162" t="b">
        <v>1</v>
      </c>
    </row>
    <row r="207" spans="1:82" x14ac:dyDescent="0.2">
      <c r="A207" s="101">
        <v>202</v>
      </c>
      <c r="B207" s="97" t="s">
        <v>2201</v>
      </c>
      <c r="C207" s="97" t="s">
        <v>2215</v>
      </c>
      <c r="D207" s="97">
        <v>14</v>
      </c>
      <c r="E207" s="97" t="s">
        <v>508</v>
      </c>
      <c r="G207" s="97" t="s">
        <v>2189</v>
      </c>
      <c r="H207" s="97" t="s">
        <v>1</v>
      </c>
      <c r="J207" s="97" t="s">
        <v>30</v>
      </c>
      <c r="N207" s="97"/>
      <c r="O207" s="97">
        <v>8646</v>
      </c>
      <c r="P207" s="97">
        <v>2000</v>
      </c>
      <c r="Q207" s="97">
        <v>0</v>
      </c>
      <c r="R207" s="97">
        <v>0</v>
      </c>
      <c r="S207" s="97">
        <v>0</v>
      </c>
      <c r="T207" s="97">
        <v>6646</v>
      </c>
      <c r="U207" s="97">
        <v>0</v>
      </c>
      <c r="W207" s="97" t="e">
        <v>#N/A</v>
      </c>
      <c r="X207" s="97">
        <v>0</v>
      </c>
      <c r="Y207" s="97">
        <v>2104</v>
      </c>
      <c r="Z207" s="97" t="s">
        <v>1</v>
      </c>
      <c r="AB207" s="97" t="s">
        <v>2193</v>
      </c>
      <c r="AI207" s="97" t="s">
        <v>2194</v>
      </c>
      <c r="AJ207" s="97">
        <v>12</v>
      </c>
      <c r="AK207" s="97">
        <v>0.6</v>
      </c>
      <c r="AX207" s="97">
        <v>0</v>
      </c>
      <c r="AY207" s="97">
        <v>0</v>
      </c>
      <c r="AZ207" s="97">
        <v>0</v>
      </c>
      <c r="BA207" s="97">
        <v>3</v>
      </c>
      <c r="BB207" s="97">
        <v>3</v>
      </c>
      <c r="BC207" s="97">
        <v>0</v>
      </c>
      <c r="BD207" s="97">
        <v>0</v>
      </c>
      <c r="BE207" s="97">
        <v>0</v>
      </c>
      <c r="BF207" s="97">
        <v>0</v>
      </c>
      <c r="BG207" s="97">
        <v>0</v>
      </c>
      <c r="BH207" s="97">
        <v>0</v>
      </c>
      <c r="BI207" s="97">
        <v>0</v>
      </c>
      <c r="BJ207" s="97">
        <v>0</v>
      </c>
      <c r="BK207" s="97">
        <v>0</v>
      </c>
      <c r="BM207" s="97">
        <v>0.75</v>
      </c>
      <c r="BN207" s="97">
        <v>0.75</v>
      </c>
      <c r="BO207" s="97">
        <v>0.75</v>
      </c>
      <c r="BP207" s="97">
        <v>0.75</v>
      </c>
      <c r="BQ207" s="97">
        <v>0.75</v>
      </c>
      <c r="BR207" s="97">
        <v>0.75</v>
      </c>
      <c r="BS207" s="97">
        <v>0.75</v>
      </c>
      <c r="BT207" s="97">
        <v>0.75</v>
      </c>
      <c r="BY207" s="108"/>
      <c r="CA207" s="162" t="b">
        <v>1</v>
      </c>
      <c r="CB207" s="162" t="b">
        <v>1</v>
      </c>
      <c r="CC207" s="162" t="b">
        <v>1</v>
      </c>
      <c r="CD207" s="162" t="b">
        <v>1</v>
      </c>
    </row>
    <row r="208" spans="1:82" x14ac:dyDescent="0.2">
      <c r="A208" s="101">
        <v>203</v>
      </c>
      <c r="B208" s="97" t="s">
        <v>2201</v>
      </c>
      <c r="C208" s="97" t="s">
        <v>2215</v>
      </c>
      <c r="D208" s="97">
        <v>14</v>
      </c>
      <c r="E208" s="97" t="s">
        <v>509</v>
      </c>
      <c r="G208" s="97" t="s">
        <v>2189</v>
      </c>
      <c r="H208" s="97" t="s">
        <v>1</v>
      </c>
      <c r="J208" s="97" t="s">
        <v>30</v>
      </c>
      <c r="N208" s="97"/>
      <c r="O208" s="97">
        <v>4731</v>
      </c>
      <c r="P208" s="97">
        <v>750</v>
      </c>
      <c r="Q208" s="97">
        <v>0</v>
      </c>
      <c r="R208" s="97">
        <v>0</v>
      </c>
      <c r="S208" s="97">
        <v>0</v>
      </c>
      <c r="T208" s="97">
        <v>3981</v>
      </c>
      <c r="U208" s="97">
        <v>0</v>
      </c>
      <c r="W208" s="97" t="e">
        <v>#N/A</v>
      </c>
      <c r="X208" s="97">
        <v>0</v>
      </c>
      <c r="Y208" s="97">
        <v>845</v>
      </c>
      <c r="Z208" s="97" t="s">
        <v>1</v>
      </c>
      <c r="AB208" s="97" t="s">
        <v>2193</v>
      </c>
      <c r="AI208" s="97" t="s">
        <v>2194</v>
      </c>
      <c r="AJ208" s="97">
        <v>12</v>
      </c>
      <c r="AK208" s="97">
        <v>0.6</v>
      </c>
      <c r="AX208" s="97">
        <v>0</v>
      </c>
      <c r="AY208" s="97">
        <v>0</v>
      </c>
      <c r="AZ208" s="97">
        <v>0</v>
      </c>
      <c r="BA208" s="97">
        <v>20</v>
      </c>
      <c r="BB208" s="97">
        <v>19</v>
      </c>
      <c r="BC208" s="97">
        <v>0</v>
      </c>
      <c r="BD208" s="97">
        <v>0</v>
      </c>
      <c r="BE208" s="97">
        <v>0</v>
      </c>
      <c r="BF208" s="97">
        <v>0</v>
      </c>
      <c r="BG208" s="97">
        <v>0</v>
      </c>
      <c r="BH208" s="97">
        <v>0</v>
      </c>
      <c r="BI208" s="97">
        <v>0</v>
      </c>
      <c r="BJ208" s="97">
        <v>0</v>
      </c>
      <c r="BK208" s="97">
        <v>0</v>
      </c>
      <c r="BM208" s="97">
        <v>5</v>
      </c>
      <c r="BN208" s="97">
        <v>5</v>
      </c>
      <c r="BO208" s="97">
        <v>5</v>
      </c>
      <c r="BP208" s="97">
        <v>5</v>
      </c>
      <c r="BQ208" s="97">
        <v>4.75</v>
      </c>
      <c r="BR208" s="97">
        <v>4.75</v>
      </c>
      <c r="BS208" s="97">
        <v>4.75</v>
      </c>
      <c r="BT208" s="97">
        <v>4.75</v>
      </c>
      <c r="BY208" s="108"/>
      <c r="CA208" s="162" t="b">
        <v>1</v>
      </c>
      <c r="CB208" s="162" t="b">
        <v>1</v>
      </c>
      <c r="CC208" s="162" t="b">
        <v>1</v>
      </c>
      <c r="CD208" s="162" t="b">
        <v>1</v>
      </c>
    </row>
    <row r="209" spans="1:82" x14ac:dyDescent="0.2">
      <c r="A209" s="101">
        <v>204</v>
      </c>
      <c r="B209" s="97" t="s">
        <v>2201</v>
      </c>
      <c r="C209" s="97" t="s">
        <v>2215</v>
      </c>
      <c r="D209" s="97">
        <v>14</v>
      </c>
      <c r="E209" s="97" t="s">
        <v>511</v>
      </c>
      <c r="G209" s="97" t="s">
        <v>2189</v>
      </c>
      <c r="H209" s="97" t="s">
        <v>1</v>
      </c>
      <c r="I209" s="97" t="s">
        <v>1218</v>
      </c>
      <c r="J209" s="97" t="b">
        <v>1</v>
      </c>
      <c r="N209" s="97"/>
      <c r="O209" s="97">
        <v>1988</v>
      </c>
      <c r="P209" s="97">
        <v>350</v>
      </c>
      <c r="Q209" s="97">
        <v>0</v>
      </c>
      <c r="R209" s="97">
        <v>0</v>
      </c>
      <c r="S209" s="97">
        <v>0</v>
      </c>
      <c r="T209" s="97">
        <v>1638</v>
      </c>
      <c r="U209" s="97">
        <v>4486</v>
      </c>
      <c r="W209" s="97" t="s">
        <v>2190</v>
      </c>
      <c r="X209" s="97">
        <v>0.96</v>
      </c>
      <c r="Y209" s="97">
        <v>0</v>
      </c>
      <c r="Z209" s="97" t="s">
        <v>1</v>
      </c>
      <c r="AB209" s="97" t="s">
        <v>2191</v>
      </c>
      <c r="AI209" s="97" t="s">
        <v>2194</v>
      </c>
      <c r="AJ209" s="97">
        <v>11</v>
      </c>
      <c r="AK209" s="97">
        <v>0.6</v>
      </c>
      <c r="AX209" s="97">
        <v>0</v>
      </c>
      <c r="AY209" s="97">
        <v>0</v>
      </c>
      <c r="AZ209" s="97">
        <v>0</v>
      </c>
      <c r="BA209" s="97">
        <v>2</v>
      </c>
      <c r="BB209" s="97">
        <v>2</v>
      </c>
      <c r="BC209" s="97">
        <v>0</v>
      </c>
      <c r="BD209" s="97">
        <v>0</v>
      </c>
      <c r="BE209" s="97">
        <v>0</v>
      </c>
      <c r="BF209" s="97">
        <v>0</v>
      </c>
      <c r="BG209" s="97">
        <v>0</v>
      </c>
      <c r="BH209" s="97">
        <v>0</v>
      </c>
      <c r="BI209" s="97">
        <v>0</v>
      </c>
      <c r="BJ209" s="97">
        <v>0</v>
      </c>
      <c r="BK209" s="97">
        <v>0</v>
      </c>
      <c r="BM209" s="97">
        <v>0.5</v>
      </c>
      <c r="BN209" s="97">
        <v>0.5</v>
      </c>
      <c r="BO209" s="97">
        <v>0.5</v>
      </c>
      <c r="BP209" s="97">
        <v>0.5</v>
      </c>
      <c r="BQ209" s="97">
        <v>0.5</v>
      </c>
      <c r="BR209" s="97">
        <v>0.5</v>
      </c>
      <c r="BS209" s="97">
        <v>0.5</v>
      </c>
      <c r="BT209" s="97">
        <v>0.5</v>
      </c>
      <c r="BY209" s="108"/>
      <c r="CA209" s="162" t="b">
        <v>1</v>
      </c>
      <c r="CB209" s="162" t="b">
        <v>1</v>
      </c>
      <c r="CC209" s="162" t="b">
        <v>1</v>
      </c>
      <c r="CD209" s="162" t="b">
        <v>1</v>
      </c>
    </row>
    <row r="210" spans="1:82" x14ac:dyDescent="0.2">
      <c r="A210" s="101">
        <v>205</v>
      </c>
      <c r="B210" s="97" t="s">
        <v>2201</v>
      </c>
      <c r="C210" s="97" t="s">
        <v>2215</v>
      </c>
      <c r="D210" s="97">
        <v>14</v>
      </c>
      <c r="E210" s="97" t="s">
        <v>512</v>
      </c>
      <c r="G210" s="97" t="s">
        <v>2189</v>
      </c>
      <c r="H210" s="97" t="s">
        <v>1</v>
      </c>
      <c r="I210" s="97" t="s">
        <v>1225</v>
      </c>
      <c r="J210" s="97" t="b">
        <v>1</v>
      </c>
      <c r="N210" s="97"/>
      <c r="O210" s="97">
        <v>994</v>
      </c>
      <c r="P210" s="97">
        <v>300</v>
      </c>
      <c r="Q210" s="97">
        <v>0</v>
      </c>
      <c r="R210" s="97">
        <v>0</v>
      </c>
      <c r="S210" s="97">
        <v>0</v>
      </c>
      <c r="T210" s="97">
        <v>694</v>
      </c>
      <c r="U210" s="97">
        <v>4486</v>
      </c>
      <c r="W210" s="97" t="s">
        <v>2190</v>
      </c>
      <c r="X210" s="97">
        <v>0.96</v>
      </c>
      <c r="Y210" s="97">
        <v>0</v>
      </c>
      <c r="Z210" s="97" t="s">
        <v>1</v>
      </c>
      <c r="AB210" s="97" t="s">
        <v>2191</v>
      </c>
      <c r="AI210" s="97" t="s">
        <v>2194</v>
      </c>
      <c r="AJ210" s="97">
        <v>15</v>
      </c>
      <c r="AK210" s="97">
        <v>0.6</v>
      </c>
      <c r="AX210" s="97">
        <v>0</v>
      </c>
      <c r="AY210" s="97">
        <v>0</v>
      </c>
      <c r="AZ210" s="97">
        <v>0</v>
      </c>
      <c r="BA210" s="97">
        <v>2</v>
      </c>
      <c r="BB210" s="97">
        <v>2</v>
      </c>
      <c r="BC210" s="97">
        <v>0</v>
      </c>
      <c r="BD210" s="97">
        <v>0</v>
      </c>
      <c r="BE210" s="97">
        <v>0</v>
      </c>
      <c r="BF210" s="97">
        <v>0</v>
      </c>
      <c r="BG210" s="97">
        <v>0</v>
      </c>
      <c r="BH210" s="97">
        <v>0</v>
      </c>
      <c r="BI210" s="97">
        <v>0</v>
      </c>
      <c r="BJ210" s="97">
        <v>0</v>
      </c>
      <c r="BK210" s="97">
        <v>0</v>
      </c>
      <c r="BM210" s="97">
        <v>0.5</v>
      </c>
      <c r="BN210" s="97">
        <v>0.5</v>
      </c>
      <c r="BO210" s="97">
        <v>0.5</v>
      </c>
      <c r="BP210" s="97">
        <v>0.5</v>
      </c>
      <c r="BQ210" s="97">
        <v>0.5</v>
      </c>
      <c r="BR210" s="97">
        <v>0.5</v>
      </c>
      <c r="BS210" s="97">
        <v>0.5</v>
      </c>
      <c r="BT210" s="97">
        <v>0.5</v>
      </c>
      <c r="BY210" s="108"/>
      <c r="CA210" s="162" t="b">
        <v>1</v>
      </c>
      <c r="CB210" s="162" t="b">
        <v>1</v>
      </c>
      <c r="CC210" s="162" t="b">
        <v>1</v>
      </c>
      <c r="CD210" s="162" t="b">
        <v>1</v>
      </c>
    </row>
    <row r="211" spans="1:82" x14ac:dyDescent="0.2">
      <c r="A211" s="101">
        <v>206</v>
      </c>
      <c r="B211" s="97" t="s">
        <v>2201</v>
      </c>
      <c r="C211" s="97" t="s">
        <v>2215</v>
      </c>
      <c r="D211" s="97">
        <v>14</v>
      </c>
      <c r="E211" s="97" t="s">
        <v>513</v>
      </c>
      <c r="G211" s="97" t="s">
        <v>2189</v>
      </c>
      <c r="H211" s="97" t="s">
        <v>1</v>
      </c>
      <c r="I211" s="97" t="s">
        <v>1218</v>
      </c>
      <c r="J211" s="97" t="b">
        <v>1</v>
      </c>
      <c r="N211" s="97"/>
      <c r="O211" s="97">
        <v>6.7769000000000004</v>
      </c>
      <c r="P211" s="97">
        <v>2</v>
      </c>
      <c r="Q211" s="97">
        <v>0</v>
      </c>
      <c r="R211" s="97">
        <v>0</v>
      </c>
      <c r="S211" s="97">
        <v>0</v>
      </c>
      <c r="T211" s="97">
        <v>4.7769000000000004</v>
      </c>
      <c r="U211" s="97">
        <v>1.4500000000000001E-2</v>
      </c>
      <c r="W211" s="97" t="s">
        <v>2190</v>
      </c>
      <c r="X211" s="97">
        <v>1.13E-5</v>
      </c>
      <c r="Y211" s="97">
        <v>0.438</v>
      </c>
      <c r="Z211" s="97" t="s">
        <v>1</v>
      </c>
      <c r="AB211" s="97" t="s">
        <v>2193</v>
      </c>
      <c r="AI211" s="97" t="s">
        <v>2194</v>
      </c>
      <c r="AJ211" s="97">
        <v>15</v>
      </c>
      <c r="AK211" s="97">
        <v>0.6</v>
      </c>
      <c r="AX211" s="97">
        <v>0</v>
      </c>
      <c r="AY211" s="97">
        <v>0</v>
      </c>
      <c r="AZ211" s="97">
        <v>0</v>
      </c>
      <c r="BA211" s="97">
        <v>236</v>
      </c>
      <c r="BB211" s="97">
        <v>227</v>
      </c>
      <c r="BC211" s="97">
        <v>0</v>
      </c>
      <c r="BD211" s="97">
        <v>0</v>
      </c>
      <c r="BE211" s="97">
        <v>0</v>
      </c>
      <c r="BF211" s="97">
        <v>0</v>
      </c>
      <c r="BG211" s="97">
        <v>0</v>
      </c>
      <c r="BH211" s="97">
        <v>0</v>
      </c>
      <c r="BI211" s="97">
        <v>0</v>
      </c>
      <c r="BJ211" s="97">
        <v>0</v>
      </c>
      <c r="BK211" s="97">
        <v>0</v>
      </c>
      <c r="BM211" s="97">
        <v>59</v>
      </c>
      <c r="BN211" s="97">
        <v>59</v>
      </c>
      <c r="BO211" s="97">
        <v>59</v>
      </c>
      <c r="BP211" s="97">
        <v>59</v>
      </c>
      <c r="BQ211" s="97">
        <v>56.75</v>
      </c>
      <c r="BR211" s="97">
        <v>56.75</v>
      </c>
      <c r="BS211" s="97">
        <v>56.75</v>
      </c>
      <c r="BT211" s="97">
        <v>56.75</v>
      </c>
      <c r="BY211" s="108"/>
      <c r="CA211" s="162" t="b">
        <v>1</v>
      </c>
      <c r="CB211" s="162" t="b">
        <v>1</v>
      </c>
      <c r="CC211" s="162" t="b">
        <v>1</v>
      </c>
      <c r="CD211" s="162" t="b">
        <v>1</v>
      </c>
    </row>
    <row r="212" spans="1:82" x14ac:dyDescent="0.2">
      <c r="A212" s="101">
        <v>207</v>
      </c>
      <c r="B212" s="97" t="s">
        <v>2201</v>
      </c>
      <c r="C212" s="97" t="s">
        <v>2215</v>
      </c>
      <c r="D212" s="97">
        <v>14</v>
      </c>
      <c r="E212" s="97" t="s">
        <v>515</v>
      </c>
      <c r="G212" s="97" t="s">
        <v>2189</v>
      </c>
      <c r="H212" s="97" t="s">
        <v>1</v>
      </c>
      <c r="J212" s="97" t="s">
        <v>30</v>
      </c>
      <c r="N212" s="97"/>
      <c r="O212" s="97">
        <v>3.57</v>
      </c>
      <c r="P212" s="97">
        <v>0.25</v>
      </c>
      <c r="Q212" s="97">
        <v>0</v>
      </c>
      <c r="R212" s="97">
        <v>0</v>
      </c>
      <c r="S212" s="97">
        <v>0</v>
      </c>
      <c r="T212" s="97">
        <v>3.32</v>
      </c>
      <c r="U212" s="97">
        <v>0</v>
      </c>
      <c r="W212" s="97" t="e">
        <v>#N/A</v>
      </c>
      <c r="X212" s="97">
        <v>0</v>
      </c>
      <c r="Y212" s="97">
        <v>0.28999999999999998</v>
      </c>
      <c r="Z212" s="97" t="s">
        <v>1</v>
      </c>
      <c r="AB212" s="97" t="s">
        <v>2193</v>
      </c>
      <c r="AI212" s="97" t="s">
        <v>2194</v>
      </c>
      <c r="AJ212" s="97">
        <v>20</v>
      </c>
      <c r="AK212" s="97">
        <v>0.6</v>
      </c>
      <c r="AX212" s="97">
        <v>0</v>
      </c>
      <c r="AY212" s="97">
        <v>0</v>
      </c>
      <c r="AZ212" s="97">
        <v>0</v>
      </c>
      <c r="BA212" s="97">
        <v>539</v>
      </c>
      <c r="BB212" s="97">
        <v>518</v>
      </c>
      <c r="BC212" s="97">
        <v>0</v>
      </c>
      <c r="BD212" s="97">
        <v>0</v>
      </c>
      <c r="BE212" s="97">
        <v>0</v>
      </c>
      <c r="BF212" s="97">
        <v>0</v>
      </c>
      <c r="BG212" s="97">
        <v>0</v>
      </c>
      <c r="BH212" s="97">
        <v>0</v>
      </c>
      <c r="BI212" s="97">
        <v>0</v>
      </c>
      <c r="BJ212" s="97">
        <v>0</v>
      </c>
      <c r="BK212" s="97">
        <v>0</v>
      </c>
      <c r="BM212" s="97">
        <v>134.75</v>
      </c>
      <c r="BN212" s="97">
        <v>134.75</v>
      </c>
      <c r="BO212" s="97">
        <v>134.75</v>
      </c>
      <c r="BP212" s="97">
        <v>134.75</v>
      </c>
      <c r="BQ212" s="97">
        <v>129.5</v>
      </c>
      <c r="BR212" s="97">
        <v>129.5</v>
      </c>
      <c r="BS212" s="97">
        <v>129.5</v>
      </c>
      <c r="BT212" s="97">
        <v>129.5</v>
      </c>
      <c r="BY212" s="108"/>
      <c r="CA212" s="162" t="b">
        <v>1</v>
      </c>
      <c r="CB212" s="162" t="b">
        <v>1</v>
      </c>
      <c r="CC212" s="162" t="b">
        <v>1</v>
      </c>
      <c r="CD212" s="162" t="b">
        <v>1</v>
      </c>
    </row>
    <row r="213" spans="1:82" x14ac:dyDescent="0.2">
      <c r="A213" s="101">
        <v>208</v>
      </c>
      <c r="B213" s="97" t="s">
        <v>2201</v>
      </c>
      <c r="C213" s="97" t="s">
        <v>2215</v>
      </c>
      <c r="D213" s="97">
        <v>14</v>
      </c>
      <c r="E213" s="97" t="s">
        <v>517</v>
      </c>
      <c r="G213" s="97" t="s">
        <v>2189</v>
      </c>
      <c r="H213" s="97" t="s">
        <v>1</v>
      </c>
      <c r="J213" s="97" t="s">
        <v>30</v>
      </c>
      <c r="N213" s="97"/>
      <c r="O213" s="97">
        <v>3.57</v>
      </c>
      <c r="P213" s="97">
        <v>0.5</v>
      </c>
      <c r="Q213" s="97">
        <v>0</v>
      </c>
      <c r="R213" s="97">
        <v>0</v>
      </c>
      <c r="S213" s="97">
        <v>0</v>
      </c>
      <c r="T213" s="97">
        <v>3.07</v>
      </c>
      <c r="U213" s="97">
        <v>0</v>
      </c>
      <c r="W213" s="97" t="e">
        <v>#N/A</v>
      </c>
      <c r="X213" s="97">
        <v>0</v>
      </c>
      <c r="Y213" s="97">
        <v>0.46</v>
      </c>
      <c r="Z213" s="97" t="s">
        <v>1</v>
      </c>
      <c r="AB213" s="97" t="s">
        <v>2193</v>
      </c>
      <c r="AI213" s="97" t="s">
        <v>2194</v>
      </c>
      <c r="AJ213" s="97">
        <v>20</v>
      </c>
      <c r="AK213" s="97">
        <v>0.6</v>
      </c>
      <c r="AX213" s="97">
        <v>0</v>
      </c>
      <c r="AY213" s="97">
        <v>0</v>
      </c>
      <c r="AZ213" s="97">
        <v>0</v>
      </c>
      <c r="BA213" s="97">
        <v>3</v>
      </c>
      <c r="BB213" s="97">
        <v>2</v>
      </c>
      <c r="BC213" s="97">
        <v>0</v>
      </c>
      <c r="BD213" s="97">
        <v>0</v>
      </c>
      <c r="BE213" s="97">
        <v>0</v>
      </c>
      <c r="BF213" s="97">
        <v>0</v>
      </c>
      <c r="BG213" s="97">
        <v>0</v>
      </c>
      <c r="BH213" s="97">
        <v>0</v>
      </c>
      <c r="BI213" s="97">
        <v>0</v>
      </c>
      <c r="BJ213" s="97">
        <v>0</v>
      </c>
      <c r="BK213" s="97">
        <v>0</v>
      </c>
      <c r="BM213" s="97">
        <v>0.75</v>
      </c>
      <c r="BN213" s="97">
        <v>0.75</v>
      </c>
      <c r="BO213" s="97">
        <v>0.75</v>
      </c>
      <c r="BP213" s="97">
        <v>0.75</v>
      </c>
      <c r="BQ213" s="97">
        <v>0.5</v>
      </c>
      <c r="BR213" s="97">
        <v>0.5</v>
      </c>
      <c r="BS213" s="97">
        <v>0.5</v>
      </c>
      <c r="BT213" s="97">
        <v>0.5</v>
      </c>
      <c r="BY213" s="108"/>
      <c r="CA213" s="162" t="b">
        <v>1</v>
      </c>
      <c r="CB213" s="162" t="b">
        <v>1</v>
      </c>
      <c r="CC213" s="162" t="b">
        <v>1</v>
      </c>
      <c r="CD213" s="162" t="b">
        <v>1</v>
      </c>
    </row>
    <row r="214" spans="1:82" x14ac:dyDescent="0.2">
      <c r="A214" s="101">
        <v>209</v>
      </c>
      <c r="B214" s="97" t="s">
        <v>2201</v>
      </c>
      <c r="C214" s="97" t="s">
        <v>2215</v>
      </c>
      <c r="D214" s="97">
        <v>14</v>
      </c>
      <c r="E214" s="97" t="s">
        <v>518</v>
      </c>
      <c r="G214" s="97" t="s">
        <v>2189</v>
      </c>
      <c r="H214" s="97" t="s">
        <v>1</v>
      </c>
      <c r="I214" s="97" t="s">
        <v>1218</v>
      </c>
      <c r="J214" s="97" t="b">
        <v>1</v>
      </c>
      <c r="N214" s="97"/>
      <c r="O214" s="97">
        <v>2</v>
      </c>
      <c r="P214" s="97">
        <v>2</v>
      </c>
      <c r="Q214" s="97">
        <v>0</v>
      </c>
      <c r="R214" s="97">
        <v>0</v>
      </c>
      <c r="S214" s="97">
        <v>0</v>
      </c>
      <c r="T214" s="97">
        <v>0</v>
      </c>
      <c r="U214" s="97">
        <v>5.8900000000000001E-2</v>
      </c>
      <c r="W214" s="97" t="s">
        <v>2190</v>
      </c>
      <c r="X214" s="97">
        <v>1.9199999999999999E-5</v>
      </c>
      <c r="Y214" s="97">
        <v>2.06</v>
      </c>
      <c r="Z214" s="97" t="s">
        <v>1</v>
      </c>
      <c r="AB214" s="97" t="s">
        <v>2193</v>
      </c>
      <c r="AI214" s="97" t="s">
        <v>2194</v>
      </c>
      <c r="AJ214" s="97">
        <v>20</v>
      </c>
      <c r="AK214" s="97">
        <v>0.6</v>
      </c>
      <c r="AX214" s="97">
        <v>0</v>
      </c>
      <c r="AY214" s="97">
        <v>0</v>
      </c>
      <c r="AZ214" s="97">
        <v>0</v>
      </c>
      <c r="BA214" s="97">
        <v>116</v>
      </c>
      <c r="BB214" s="97">
        <v>112</v>
      </c>
      <c r="BC214" s="97">
        <v>0</v>
      </c>
      <c r="BD214" s="97">
        <v>0</v>
      </c>
      <c r="BE214" s="97">
        <v>0</v>
      </c>
      <c r="BF214" s="97">
        <v>0</v>
      </c>
      <c r="BG214" s="97">
        <v>0</v>
      </c>
      <c r="BH214" s="97">
        <v>0</v>
      </c>
      <c r="BI214" s="97">
        <v>0</v>
      </c>
      <c r="BJ214" s="97">
        <v>0</v>
      </c>
      <c r="BK214" s="97">
        <v>0</v>
      </c>
      <c r="BM214" s="97">
        <v>29</v>
      </c>
      <c r="BN214" s="97">
        <v>29</v>
      </c>
      <c r="BO214" s="97">
        <v>29</v>
      </c>
      <c r="BP214" s="97">
        <v>29</v>
      </c>
      <c r="BQ214" s="97">
        <v>28</v>
      </c>
      <c r="BR214" s="97">
        <v>28</v>
      </c>
      <c r="BS214" s="97">
        <v>28</v>
      </c>
      <c r="BT214" s="97">
        <v>28</v>
      </c>
      <c r="BY214" s="108"/>
      <c r="CA214" s="162" t="b">
        <v>1</v>
      </c>
      <c r="CB214" s="162" t="b">
        <v>1</v>
      </c>
      <c r="CC214" s="162" t="b">
        <v>1</v>
      </c>
      <c r="CD214" s="162" t="b">
        <v>1</v>
      </c>
    </row>
    <row r="215" spans="1:82" x14ac:dyDescent="0.2">
      <c r="A215" s="101">
        <v>210</v>
      </c>
      <c r="B215" s="97" t="s">
        <v>2201</v>
      </c>
      <c r="C215" s="97" t="s">
        <v>2215</v>
      </c>
      <c r="D215" s="97">
        <v>14</v>
      </c>
      <c r="E215" s="97" t="s">
        <v>520</v>
      </c>
      <c r="G215" s="97" t="s">
        <v>2189</v>
      </c>
      <c r="H215" s="97" t="s">
        <v>1</v>
      </c>
      <c r="I215" s="97" t="s">
        <v>1218</v>
      </c>
      <c r="J215" s="97" t="b">
        <v>1</v>
      </c>
      <c r="N215" s="97"/>
      <c r="O215" s="97">
        <v>2</v>
      </c>
      <c r="P215" s="97">
        <v>2</v>
      </c>
      <c r="Q215" s="97">
        <v>0</v>
      </c>
      <c r="R215" s="97">
        <v>0</v>
      </c>
      <c r="S215" s="97">
        <v>0</v>
      </c>
      <c r="T215" s="97">
        <v>0</v>
      </c>
      <c r="U215" s="97">
        <v>2.4E-2</v>
      </c>
      <c r="W215" s="97" t="s">
        <v>2190</v>
      </c>
      <c r="X215" s="97">
        <v>1.2E-5</v>
      </c>
      <c r="Y215" s="97">
        <v>1.34</v>
      </c>
      <c r="Z215" s="97" t="s">
        <v>1</v>
      </c>
      <c r="AB215" s="97" t="s">
        <v>2193</v>
      </c>
      <c r="AI215" s="97" t="s">
        <v>2194</v>
      </c>
      <c r="AJ215" s="97">
        <v>20</v>
      </c>
      <c r="AK215" s="97">
        <v>0.6</v>
      </c>
      <c r="AX215" s="97">
        <v>0</v>
      </c>
      <c r="AY215" s="97">
        <v>0</v>
      </c>
      <c r="AZ215" s="97">
        <v>0</v>
      </c>
      <c r="BA215" s="97">
        <v>3</v>
      </c>
      <c r="BB215" s="97">
        <v>2</v>
      </c>
      <c r="BC215" s="97">
        <v>0</v>
      </c>
      <c r="BD215" s="97">
        <v>0</v>
      </c>
      <c r="BE215" s="97">
        <v>0</v>
      </c>
      <c r="BF215" s="97">
        <v>0</v>
      </c>
      <c r="BG215" s="97">
        <v>0</v>
      </c>
      <c r="BH215" s="97">
        <v>0</v>
      </c>
      <c r="BI215" s="97">
        <v>0</v>
      </c>
      <c r="BJ215" s="97">
        <v>0</v>
      </c>
      <c r="BK215" s="97">
        <v>0</v>
      </c>
      <c r="BM215" s="97">
        <v>0.75</v>
      </c>
      <c r="BN215" s="97">
        <v>0.75</v>
      </c>
      <c r="BO215" s="97">
        <v>0.75</v>
      </c>
      <c r="BP215" s="97">
        <v>0.75</v>
      </c>
      <c r="BQ215" s="97">
        <v>0.5</v>
      </c>
      <c r="BR215" s="97">
        <v>0.5</v>
      </c>
      <c r="BS215" s="97">
        <v>0.5</v>
      </c>
      <c r="BT215" s="97">
        <v>0.5</v>
      </c>
      <c r="BY215" s="108"/>
      <c r="CA215" s="162" t="b">
        <v>1</v>
      </c>
      <c r="CB215" s="162" t="b">
        <v>1</v>
      </c>
      <c r="CC215" s="162" t="b">
        <v>1</v>
      </c>
      <c r="CD215" s="162" t="b">
        <v>1</v>
      </c>
    </row>
    <row r="216" spans="1:82" x14ac:dyDescent="0.2">
      <c r="A216" s="101">
        <v>211</v>
      </c>
      <c r="B216" s="97" t="s">
        <v>2201</v>
      </c>
      <c r="C216" s="97" t="s">
        <v>2215</v>
      </c>
      <c r="D216" s="97">
        <v>14</v>
      </c>
      <c r="E216" s="97" t="s">
        <v>522</v>
      </c>
      <c r="G216" s="97" t="s">
        <v>2189</v>
      </c>
      <c r="H216" s="97" t="s">
        <v>1</v>
      </c>
      <c r="I216" s="97" t="s">
        <v>1218</v>
      </c>
      <c r="J216" s="97" t="b">
        <v>1</v>
      </c>
      <c r="N216" s="97"/>
      <c r="O216" s="97">
        <v>2.17</v>
      </c>
      <c r="P216" s="97">
        <v>2</v>
      </c>
      <c r="Q216" s="97">
        <v>0</v>
      </c>
      <c r="R216" s="97">
        <v>0</v>
      </c>
      <c r="S216" s="97">
        <v>0</v>
      </c>
      <c r="T216" s="97">
        <v>0.16999999999999993</v>
      </c>
      <c r="U216" s="97">
        <v>2.4E-2</v>
      </c>
      <c r="W216" s="97" t="s">
        <v>2190</v>
      </c>
      <c r="X216" s="97">
        <v>1.2E-5</v>
      </c>
      <c r="Y216" s="97">
        <v>1.39</v>
      </c>
      <c r="Z216" s="97" t="s">
        <v>1</v>
      </c>
      <c r="AB216" s="97" t="s">
        <v>2193</v>
      </c>
      <c r="AI216" s="97" t="s">
        <v>2194</v>
      </c>
      <c r="AJ216" s="97">
        <v>20</v>
      </c>
      <c r="AK216" s="97">
        <v>0.6</v>
      </c>
      <c r="AX216" s="97">
        <v>0</v>
      </c>
      <c r="AY216" s="97">
        <v>0</v>
      </c>
      <c r="AZ216" s="97">
        <v>0</v>
      </c>
      <c r="BA216" s="97">
        <v>170</v>
      </c>
      <c r="BB216" s="97">
        <v>163</v>
      </c>
      <c r="BC216" s="97">
        <v>0</v>
      </c>
      <c r="BD216" s="97">
        <v>0</v>
      </c>
      <c r="BE216" s="97">
        <v>0</v>
      </c>
      <c r="BF216" s="97">
        <v>0</v>
      </c>
      <c r="BG216" s="97">
        <v>0</v>
      </c>
      <c r="BH216" s="97">
        <v>0</v>
      </c>
      <c r="BI216" s="97">
        <v>0</v>
      </c>
      <c r="BJ216" s="97">
        <v>0</v>
      </c>
      <c r="BK216" s="97">
        <v>0</v>
      </c>
      <c r="BM216" s="97">
        <v>42.5</v>
      </c>
      <c r="BN216" s="97">
        <v>42.5</v>
      </c>
      <c r="BO216" s="97">
        <v>42.5</v>
      </c>
      <c r="BP216" s="97">
        <v>42.5</v>
      </c>
      <c r="BQ216" s="97">
        <v>40.75</v>
      </c>
      <c r="BR216" s="97">
        <v>40.75</v>
      </c>
      <c r="BS216" s="97">
        <v>40.75</v>
      </c>
      <c r="BT216" s="97">
        <v>40.75</v>
      </c>
      <c r="BY216" s="108"/>
      <c r="CA216" s="162" t="b">
        <v>1</v>
      </c>
      <c r="CB216" s="162" t="b">
        <v>1</v>
      </c>
      <c r="CC216" s="162" t="b">
        <v>1</v>
      </c>
      <c r="CD216" s="162" t="b">
        <v>1</v>
      </c>
    </row>
    <row r="217" spans="1:82" x14ac:dyDescent="0.2">
      <c r="A217" s="101">
        <v>212</v>
      </c>
      <c r="B217" s="97" t="s">
        <v>2201</v>
      </c>
      <c r="C217" s="97" t="s">
        <v>2215</v>
      </c>
      <c r="D217" s="97">
        <v>14</v>
      </c>
      <c r="E217" s="97" t="s">
        <v>524</v>
      </c>
      <c r="G217" s="97" t="s">
        <v>2189</v>
      </c>
      <c r="H217" s="97" t="s">
        <v>1</v>
      </c>
      <c r="I217" s="97" t="s">
        <v>1218</v>
      </c>
      <c r="J217" s="97" t="b">
        <v>1</v>
      </c>
      <c r="N217" s="97"/>
      <c r="O217" s="97">
        <v>3</v>
      </c>
      <c r="P217" s="97">
        <v>3</v>
      </c>
      <c r="Q217" s="97">
        <v>0</v>
      </c>
      <c r="R217" s="97">
        <v>0</v>
      </c>
      <c r="S217" s="97">
        <v>0</v>
      </c>
      <c r="T217" s="97">
        <v>0</v>
      </c>
      <c r="U217" s="97">
        <v>0</v>
      </c>
      <c r="W217" s="97" t="s">
        <v>2190</v>
      </c>
      <c r="X217" s="97">
        <v>0</v>
      </c>
      <c r="Y217" s="97">
        <v>9.6999999999999993</v>
      </c>
      <c r="Z217" s="97" t="s">
        <v>1</v>
      </c>
      <c r="AB217" s="97" t="s">
        <v>2193</v>
      </c>
      <c r="AI217" s="97" t="s">
        <v>2194</v>
      </c>
      <c r="AJ217" s="97">
        <v>20</v>
      </c>
      <c r="AK217" s="97">
        <v>0.6</v>
      </c>
      <c r="AX217" s="97">
        <v>0</v>
      </c>
      <c r="AY217" s="97">
        <v>0</v>
      </c>
      <c r="AZ217" s="97">
        <v>0</v>
      </c>
      <c r="BA217" s="97">
        <v>19</v>
      </c>
      <c r="BB217" s="97">
        <v>19</v>
      </c>
      <c r="BC217" s="97">
        <v>0</v>
      </c>
      <c r="BD217" s="97">
        <v>0</v>
      </c>
      <c r="BE217" s="97">
        <v>0</v>
      </c>
      <c r="BF217" s="97">
        <v>0</v>
      </c>
      <c r="BG217" s="97">
        <v>0</v>
      </c>
      <c r="BH217" s="97">
        <v>0</v>
      </c>
      <c r="BI217" s="97">
        <v>0</v>
      </c>
      <c r="BJ217" s="97">
        <v>0</v>
      </c>
      <c r="BK217" s="97">
        <v>0</v>
      </c>
      <c r="BM217" s="97">
        <v>4.75</v>
      </c>
      <c r="BN217" s="97">
        <v>4.75</v>
      </c>
      <c r="BO217" s="97">
        <v>4.75</v>
      </c>
      <c r="BP217" s="97">
        <v>4.75</v>
      </c>
      <c r="BQ217" s="97">
        <v>4.75</v>
      </c>
      <c r="BR217" s="97">
        <v>4.75</v>
      </c>
      <c r="BS217" s="97">
        <v>4.75</v>
      </c>
      <c r="BT217" s="97">
        <v>4.75</v>
      </c>
      <c r="BY217" s="108"/>
      <c r="CA217" s="162" t="b">
        <v>1</v>
      </c>
      <c r="CB217" s="162" t="b">
        <v>1</v>
      </c>
      <c r="CC217" s="162" t="b">
        <v>1</v>
      </c>
      <c r="CD217" s="162" t="b">
        <v>1</v>
      </c>
    </row>
    <row r="218" spans="1:82" x14ac:dyDescent="0.2">
      <c r="A218" s="101">
        <v>213</v>
      </c>
      <c r="B218" s="97" t="s">
        <v>2201</v>
      </c>
      <c r="C218" s="97" t="s">
        <v>2215</v>
      </c>
      <c r="D218" s="97">
        <v>14</v>
      </c>
      <c r="E218" s="97" t="s">
        <v>526</v>
      </c>
      <c r="G218" s="97" t="s">
        <v>2189</v>
      </c>
      <c r="H218" s="97" t="s">
        <v>1</v>
      </c>
      <c r="I218" s="97" t="s">
        <v>1218</v>
      </c>
      <c r="J218" s="97" t="b">
        <v>1</v>
      </c>
      <c r="N218" s="97"/>
      <c r="O218" s="97">
        <v>4</v>
      </c>
      <c r="P218" s="97">
        <v>4</v>
      </c>
      <c r="Q218" s="97">
        <v>0</v>
      </c>
      <c r="R218" s="97">
        <v>0</v>
      </c>
      <c r="S218" s="97">
        <v>0</v>
      </c>
      <c r="T218" s="97">
        <v>0</v>
      </c>
      <c r="U218" s="97">
        <v>0</v>
      </c>
      <c r="W218" s="97" t="s">
        <v>2190</v>
      </c>
      <c r="X218" s="97">
        <v>0</v>
      </c>
      <c r="Y218" s="97">
        <v>10.4</v>
      </c>
      <c r="Z218" s="97" t="s">
        <v>1</v>
      </c>
      <c r="AB218" s="97" t="s">
        <v>2193</v>
      </c>
      <c r="AI218" s="97" t="s">
        <v>2194</v>
      </c>
      <c r="AJ218" s="97">
        <v>20</v>
      </c>
      <c r="AK218" s="97">
        <v>0.6</v>
      </c>
      <c r="AX218" s="97">
        <v>0</v>
      </c>
      <c r="AY218" s="97">
        <v>0</v>
      </c>
      <c r="AZ218" s="97">
        <v>0</v>
      </c>
      <c r="BA218" s="97">
        <v>308</v>
      </c>
      <c r="BB218" s="97">
        <v>296</v>
      </c>
      <c r="BC218" s="97">
        <v>0</v>
      </c>
      <c r="BD218" s="97">
        <v>0</v>
      </c>
      <c r="BE218" s="97">
        <v>0</v>
      </c>
      <c r="BF218" s="97">
        <v>0</v>
      </c>
      <c r="BG218" s="97">
        <v>0</v>
      </c>
      <c r="BH218" s="97">
        <v>0</v>
      </c>
      <c r="BI218" s="97">
        <v>0</v>
      </c>
      <c r="BJ218" s="97">
        <v>0</v>
      </c>
      <c r="BK218" s="97">
        <v>0</v>
      </c>
      <c r="BM218" s="97">
        <v>77</v>
      </c>
      <c r="BN218" s="97">
        <v>77</v>
      </c>
      <c r="BO218" s="97">
        <v>77</v>
      </c>
      <c r="BP218" s="97">
        <v>77</v>
      </c>
      <c r="BQ218" s="97">
        <v>74</v>
      </c>
      <c r="BR218" s="97">
        <v>74</v>
      </c>
      <c r="BS218" s="97">
        <v>74</v>
      </c>
      <c r="BT218" s="97">
        <v>74</v>
      </c>
      <c r="BY218" s="108"/>
      <c r="CA218" s="162" t="b">
        <v>1</v>
      </c>
      <c r="CB218" s="162" t="b">
        <v>1</v>
      </c>
      <c r="CC218" s="162" t="b">
        <v>1</v>
      </c>
      <c r="CD218" s="162" t="b">
        <v>1</v>
      </c>
    </row>
    <row r="219" spans="1:82" x14ac:dyDescent="0.2">
      <c r="A219" s="101">
        <v>214</v>
      </c>
      <c r="B219" s="97" t="s">
        <v>2201</v>
      </c>
      <c r="C219" s="97" t="s">
        <v>2215</v>
      </c>
      <c r="D219" s="97">
        <v>14</v>
      </c>
      <c r="E219" s="97" t="s">
        <v>527</v>
      </c>
      <c r="G219" s="97" t="s">
        <v>2189</v>
      </c>
      <c r="H219" s="97" t="s">
        <v>1226</v>
      </c>
      <c r="J219" s="97" t="s">
        <v>30</v>
      </c>
      <c r="N219" s="97"/>
      <c r="O219" s="97">
        <v>180</v>
      </c>
      <c r="P219" s="97">
        <v>100</v>
      </c>
      <c r="Q219" s="97">
        <v>0</v>
      </c>
      <c r="R219" s="97">
        <v>0</v>
      </c>
      <c r="S219" s="97">
        <v>0</v>
      </c>
      <c r="T219" s="97">
        <v>80</v>
      </c>
      <c r="U219" s="97">
        <v>0</v>
      </c>
      <c r="W219" s="97" t="e">
        <v>#N/A</v>
      </c>
      <c r="X219" s="97">
        <v>0</v>
      </c>
      <c r="Y219" s="97">
        <v>638</v>
      </c>
      <c r="Z219" s="97" t="s">
        <v>1</v>
      </c>
      <c r="AB219" s="97" t="s">
        <v>2193</v>
      </c>
      <c r="AI219" s="97" t="s">
        <v>2194</v>
      </c>
      <c r="AJ219" s="97">
        <v>6</v>
      </c>
      <c r="AK219" s="97">
        <v>0.68</v>
      </c>
      <c r="AX219" s="97">
        <v>0</v>
      </c>
      <c r="AY219" s="97">
        <v>0</v>
      </c>
      <c r="AZ219" s="97">
        <v>0</v>
      </c>
      <c r="BA219" s="97">
        <v>8</v>
      </c>
      <c r="BB219" s="97">
        <v>7</v>
      </c>
      <c r="BC219" s="97">
        <v>0</v>
      </c>
      <c r="BD219" s="97">
        <v>0</v>
      </c>
      <c r="BE219" s="97">
        <v>0</v>
      </c>
      <c r="BF219" s="97">
        <v>0</v>
      </c>
      <c r="BG219" s="97">
        <v>0</v>
      </c>
      <c r="BH219" s="97">
        <v>0</v>
      </c>
      <c r="BI219" s="97">
        <v>0</v>
      </c>
      <c r="BJ219" s="97">
        <v>0</v>
      </c>
      <c r="BK219" s="97">
        <v>0</v>
      </c>
      <c r="BM219" s="97">
        <v>2</v>
      </c>
      <c r="BN219" s="97">
        <v>2</v>
      </c>
      <c r="BO219" s="97">
        <v>2</v>
      </c>
      <c r="BP219" s="97">
        <v>2</v>
      </c>
      <c r="BQ219" s="97">
        <v>1.75</v>
      </c>
      <c r="BR219" s="97">
        <v>1.75</v>
      </c>
      <c r="BS219" s="97">
        <v>1.75</v>
      </c>
      <c r="BT219" s="97">
        <v>1.75</v>
      </c>
      <c r="BY219" s="108"/>
      <c r="CA219" s="162" t="b">
        <v>1</v>
      </c>
      <c r="CB219" s="162" t="b">
        <v>1</v>
      </c>
      <c r="CC219" s="162" t="b">
        <v>1</v>
      </c>
      <c r="CD219" s="162" t="b">
        <v>1</v>
      </c>
    </row>
    <row r="220" spans="1:82" x14ac:dyDescent="0.2">
      <c r="A220" s="101">
        <v>215</v>
      </c>
      <c r="B220" s="97" t="s">
        <v>2201</v>
      </c>
      <c r="C220" s="97" t="s">
        <v>2215</v>
      </c>
      <c r="D220" s="97">
        <v>14</v>
      </c>
      <c r="E220" s="97" t="s">
        <v>529</v>
      </c>
      <c r="G220" s="97" t="s">
        <v>2189</v>
      </c>
      <c r="H220" s="97" t="s">
        <v>1</v>
      </c>
      <c r="I220" s="97" t="s">
        <v>1227</v>
      </c>
      <c r="J220" s="97" t="b">
        <v>1</v>
      </c>
      <c r="N220" s="97"/>
      <c r="O220" s="97">
        <v>25.86</v>
      </c>
      <c r="P220" s="97">
        <v>6</v>
      </c>
      <c r="Q220" s="97">
        <v>0</v>
      </c>
      <c r="R220" s="97">
        <v>0</v>
      </c>
      <c r="S220" s="97">
        <v>0</v>
      </c>
      <c r="T220" s="97">
        <v>19.86</v>
      </c>
      <c r="U220" s="97">
        <v>106.84800000000001</v>
      </c>
      <c r="W220" s="97" t="s">
        <v>2190</v>
      </c>
      <c r="X220" s="97">
        <v>2.5387199999999999E-2</v>
      </c>
      <c r="Y220" s="97">
        <v>-0.28143000000000001</v>
      </c>
      <c r="Z220" s="97" t="s">
        <v>1</v>
      </c>
      <c r="AB220" s="97" t="s">
        <v>2191</v>
      </c>
      <c r="AI220" s="97" t="s">
        <v>2194</v>
      </c>
      <c r="AJ220" s="97">
        <v>15</v>
      </c>
      <c r="AK220" s="97">
        <v>0.77</v>
      </c>
      <c r="AX220" s="97">
        <v>0</v>
      </c>
      <c r="AY220" s="97">
        <v>0</v>
      </c>
      <c r="AZ220" s="97">
        <v>0</v>
      </c>
      <c r="BA220" s="97">
        <v>342</v>
      </c>
      <c r="BB220" s="97">
        <v>329</v>
      </c>
      <c r="BC220" s="97">
        <v>0</v>
      </c>
      <c r="BD220" s="97">
        <v>0</v>
      </c>
      <c r="BE220" s="97">
        <v>0</v>
      </c>
      <c r="BF220" s="97">
        <v>0</v>
      </c>
      <c r="BG220" s="97">
        <v>0</v>
      </c>
      <c r="BH220" s="97">
        <v>0</v>
      </c>
      <c r="BI220" s="97">
        <v>0</v>
      </c>
      <c r="BJ220" s="97">
        <v>0</v>
      </c>
      <c r="BK220" s="97">
        <v>0</v>
      </c>
      <c r="BM220" s="97">
        <v>85.5</v>
      </c>
      <c r="BN220" s="97">
        <v>85.5</v>
      </c>
      <c r="BO220" s="97">
        <v>85.5</v>
      </c>
      <c r="BP220" s="97">
        <v>85.5</v>
      </c>
      <c r="BQ220" s="97">
        <v>82.25</v>
      </c>
      <c r="BR220" s="97">
        <v>82.25</v>
      </c>
      <c r="BS220" s="97">
        <v>82.25</v>
      </c>
      <c r="BT220" s="97">
        <v>82.25</v>
      </c>
      <c r="BY220" s="108"/>
      <c r="CA220" s="162" t="b">
        <v>1</v>
      </c>
      <c r="CB220" s="162" t="b">
        <v>1</v>
      </c>
      <c r="CC220" s="162" t="b">
        <v>1</v>
      </c>
      <c r="CD220" s="162" t="b">
        <v>1</v>
      </c>
    </row>
    <row r="221" spans="1:82" x14ac:dyDescent="0.2">
      <c r="A221" s="101">
        <v>216</v>
      </c>
      <c r="B221" s="97" t="s">
        <v>2201</v>
      </c>
      <c r="C221" s="97" t="s">
        <v>2215</v>
      </c>
      <c r="D221" s="97">
        <v>14</v>
      </c>
      <c r="E221" s="97" t="s">
        <v>531</v>
      </c>
      <c r="G221" s="97" t="s">
        <v>2189</v>
      </c>
      <c r="H221" s="97" t="s">
        <v>1</v>
      </c>
      <c r="I221" s="97" t="s">
        <v>1228</v>
      </c>
      <c r="J221" s="97" t="b">
        <v>1</v>
      </c>
      <c r="N221" s="97"/>
      <c r="O221" s="97">
        <v>5.64</v>
      </c>
      <c r="P221" s="97">
        <v>1.35</v>
      </c>
      <c r="Q221" s="97">
        <v>0</v>
      </c>
      <c r="R221" s="97">
        <v>0</v>
      </c>
      <c r="S221" s="97">
        <v>0</v>
      </c>
      <c r="T221" s="97">
        <v>4.2899999999999991</v>
      </c>
      <c r="U221" s="97">
        <v>4.93</v>
      </c>
      <c r="W221" s="97" t="s">
        <v>2190</v>
      </c>
      <c r="X221" s="97">
        <v>2.9499999999999999E-3</v>
      </c>
      <c r="Y221" s="97">
        <v>-0.249</v>
      </c>
      <c r="Z221" s="97" t="s">
        <v>1</v>
      </c>
      <c r="AB221" s="97" t="s">
        <v>2191</v>
      </c>
      <c r="AI221" s="97" t="s">
        <v>2194</v>
      </c>
      <c r="AJ221" s="97">
        <v>10</v>
      </c>
      <c r="AK221" s="97">
        <v>0.6</v>
      </c>
      <c r="AX221" s="97">
        <v>0</v>
      </c>
      <c r="AY221" s="97">
        <v>0</v>
      </c>
      <c r="AZ221" s="97">
        <v>0</v>
      </c>
      <c r="BA221" s="97">
        <v>9093</v>
      </c>
      <c r="BB221" s="97">
        <v>8737</v>
      </c>
      <c r="BC221" s="97">
        <v>0</v>
      </c>
      <c r="BD221" s="97">
        <v>0</v>
      </c>
      <c r="BE221" s="97">
        <v>0</v>
      </c>
      <c r="BF221" s="97">
        <v>0</v>
      </c>
      <c r="BG221" s="97">
        <v>0</v>
      </c>
      <c r="BH221" s="97">
        <v>0</v>
      </c>
      <c r="BI221" s="97">
        <v>0</v>
      </c>
      <c r="BJ221" s="97">
        <v>0</v>
      </c>
      <c r="BK221" s="97">
        <v>0</v>
      </c>
      <c r="BM221" s="97">
        <v>2273.25</v>
      </c>
      <c r="BN221" s="97">
        <v>2273.25</v>
      </c>
      <c r="BO221" s="97">
        <v>2273.25</v>
      </c>
      <c r="BP221" s="97">
        <v>2273.25</v>
      </c>
      <c r="BQ221" s="97">
        <v>2184.25</v>
      </c>
      <c r="BR221" s="97">
        <v>2184.25</v>
      </c>
      <c r="BS221" s="97">
        <v>2184.25</v>
      </c>
      <c r="BT221" s="97">
        <v>2184.25</v>
      </c>
      <c r="BY221" s="108"/>
      <c r="CA221" s="162" t="b">
        <v>1</v>
      </c>
      <c r="CB221" s="162" t="b">
        <v>1</v>
      </c>
      <c r="CC221" s="162" t="b">
        <v>1</v>
      </c>
      <c r="CD221" s="162" t="b">
        <v>1</v>
      </c>
    </row>
    <row r="222" spans="1:82" x14ac:dyDescent="0.2">
      <c r="A222" s="101">
        <v>217</v>
      </c>
      <c r="B222" s="97" t="s">
        <v>2201</v>
      </c>
      <c r="C222" s="97" t="s">
        <v>2215</v>
      </c>
      <c r="D222" s="97">
        <v>14</v>
      </c>
      <c r="E222" s="97" t="s">
        <v>533</v>
      </c>
      <c r="G222" s="97" t="s">
        <v>2189</v>
      </c>
      <c r="H222" s="97" t="s">
        <v>1</v>
      </c>
      <c r="I222" s="97" t="s">
        <v>1228</v>
      </c>
      <c r="J222" s="97" t="b">
        <v>1</v>
      </c>
      <c r="N222" s="97"/>
      <c r="O222" s="97">
        <v>5.64</v>
      </c>
      <c r="P222" s="97">
        <v>1.35</v>
      </c>
      <c r="Q222" s="97">
        <v>0</v>
      </c>
      <c r="R222" s="97">
        <v>0</v>
      </c>
      <c r="S222" s="97">
        <v>0</v>
      </c>
      <c r="T222" s="97">
        <v>4.2899999999999991</v>
      </c>
      <c r="U222" s="97">
        <v>4.93</v>
      </c>
      <c r="W222" s="97" t="s">
        <v>2190</v>
      </c>
      <c r="X222" s="97">
        <v>2.9499999999999999E-3</v>
      </c>
      <c r="Y222" s="97">
        <v>-0.249</v>
      </c>
      <c r="Z222" s="97" t="s">
        <v>1</v>
      </c>
      <c r="AB222" s="97" t="s">
        <v>2191</v>
      </c>
      <c r="AI222" s="97" t="s">
        <v>2194</v>
      </c>
      <c r="AJ222" s="97">
        <v>10</v>
      </c>
      <c r="AK222" s="97">
        <v>0.6</v>
      </c>
      <c r="AX222" s="97">
        <v>0</v>
      </c>
      <c r="AY222" s="97">
        <v>0</v>
      </c>
      <c r="AZ222" s="97">
        <v>0</v>
      </c>
      <c r="BA222" s="97">
        <v>10245</v>
      </c>
      <c r="BB222" s="97">
        <v>9844</v>
      </c>
      <c r="BC222" s="97">
        <v>0</v>
      </c>
      <c r="BD222" s="97">
        <v>0</v>
      </c>
      <c r="BE222" s="97">
        <v>0</v>
      </c>
      <c r="BF222" s="97">
        <v>0</v>
      </c>
      <c r="BG222" s="97">
        <v>0</v>
      </c>
      <c r="BH222" s="97">
        <v>0</v>
      </c>
      <c r="BI222" s="97">
        <v>0</v>
      </c>
      <c r="BJ222" s="97">
        <v>0</v>
      </c>
      <c r="BK222" s="97">
        <v>0</v>
      </c>
      <c r="BM222" s="97">
        <v>2561.25</v>
      </c>
      <c r="BN222" s="97">
        <v>2561.25</v>
      </c>
      <c r="BO222" s="97">
        <v>2561.25</v>
      </c>
      <c r="BP222" s="97">
        <v>2561.25</v>
      </c>
      <c r="BQ222" s="97">
        <v>2461</v>
      </c>
      <c r="BR222" s="97">
        <v>2461</v>
      </c>
      <c r="BS222" s="97">
        <v>2461</v>
      </c>
      <c r="BT222" s="97">
        <v>2461</v>
      </c>
      <c r="BY222" s="108"/>
      <c r="CA222" s="162" t="b">
        <v>1</v>
      </c>
      <c r="CB222" s="162" t="b">
        <v>1</v>
      </c>
      <c r="CC222" s="162" t="b">
        <v>1</v>
      </c>
      <c r="CD222" s="162" t="b">
        <v>1</v>
      </c>
    </row>
    <row r="223" spans="1:82" x14ac:dyDescent="0.2">
      <c r="A223" s="101">
        <v>218</v>
      </c>
      <c r="B223" s="97" t="s">
        <v>2201</v>
      </c>
      <c r="C223" s="97" t="s">
        <v>2215</v>
      </c>
      <c r="D223" s="97">
        <v>14</v>
      </c>
      <c r="E223" s="97" t="s">
        <v>534</v>
      </c>
      <c r="G223" s="97" t="s">
        <v>2189</v>
      </c>
      <c r="H223" s="97" t="s">
        <v>1</v>
      </c>
      <c r="I223" s="97" t="s">
        <v>1229</v>
      </c>
      <c r="J223" s="97" t="b">
        <v>1</v>
      </c>
      <c r="N223" s="97"/>
      <c r="O223" s="97">
        <v>202</v>
      </c>
      <c r="P223" s="97">
        <v>80</v>
      </c>
      <c r="Q223" s="97">
        <v>0</v>
      </c>
      <c r="R223" s="97">
        <v>0</v>
      </c>
      <c r="S223" s="97">
        <v>0</v>
      </c>
      <c r="T223" s="97">
        <v>122</v>
      </c>
      <c r="U223" s="97">
        <v>753</v>
      </c>
      <c r="W223" s="97" t="s">
        <v>2190</v>
      </c>
      <c r="X223" s="97">
        <v>0</v>
      </c>
      <c r="Y223" s="97">
        <v>0</v>
      </c>
      <c r="Z223" s="97" t="s">
        <v>1</v>
      </c>
      <c r="AB223" s="97" t="s">
        <v>2191</v>
      </c>
      <c r="AI223" s="97" t="s">
        <v>2194</v>
      </c>
      <c r="AJ223" s="97">
        <v>15</v>
      </c>
      <c r="AK223" s="97">
        <v>0.6</v>
      </c>
      <c r="AX223" s="97">
        <v>0</v>
      </c>
      <c r="AY223" s="97">
        <v>0</v>
      </c>
      <c r="AZ223" s="97">
        <v>0</v>
      </c>
      <c r="BA223" s="97">
        <v>487</v>
      </c>
      <c r="BB223" s="97">
        <v>468</v>
      </c>
      <c r="BC223" s="97">
        <v>0</v>
      </c>
      <c r="BD223" s="97">
        <v>0</v>
      </c>
      <c r="BE223" s="97">
        <v>0</v>
      </c>
      <c r="BF223" s="97">
        <v>0</v>
      </c>
      <c r="BG223" s="97">
        <v>0</v>
      </c>
      <c r="BH223" s="97">
        <v>0</v>
      </c>
      <c r="BI223" s="97">
        <v>0</v>
      </c>
      <c r="BJ223" s="97">
        <v>0</v>
      </c>
      <c r="BK223" s="97">
        <v>0</v>
      </c>
      <c r="BM223" s="97">
        <v>121.75</v>
      </c>
      <c r="BN223" s="97">
        <v>121.75</v>
      </c>
      <c r="BO223" s="97">
        <v>121.75</v>
      </c>
      <c r="BP223" s="97">
        <v>121.75</v>
      </c>
      <c r="BQ223" s="97">
        <v>117</v>
      </c>
      <c r="BR223" s="97">
        <v>117</v>
      </c>
      <c r="BS223" s="97">
        <v>117</v>
      </c>
      <c r="BT223" s="97">
        <v>117</v>
      </c>
      <c r="BY223" s="108"/>
      <c r="CA223" s="162" t="b">
        <v>1</v>
      </c>
      <c r="CB223" s="162" t="b">
        <v>1</v>
      </c>
      <c r="CC223" s="162" t="b">
        <v>1</v>
      </c>
      <c r="CD223" s="162" t="b">
        <v>1</v>
      </c>
    </row>
    <row r="224" spans="1:82" x14ac:dyDescent="0.2">
      <c r="A224" s="101">
        <v>219</v>
      </c>
      <c r="B224" s="97" t="s">
        <v>2201</v>
      </c>
      <c r="C224" s="97" t="s">
        <v>2215</v>
      </c>
      <c r="D224" s="97">
        <v>14</v>
      </c>
      <c r="E224" s="97" t="s">
        <v>536</v>
      </c>
      <c r="G224" s="97" t="s">
        <v>2189</v>
      </c>
      <c r="H224" s="97" t="s">
        <v>1</v>
      </c>
      <c r="I224" s="97" t="s">
        <v>1230</v>
      </c>
      <c r="J224" s="97" t="b">
        <v>1</v>
      </c>
      <c r="N224" s="97"/>
      <c r="O224" s="97">
        <v>37.946300000000001</v>
      </c>
      <c r="P224" s="97">
        <v>20</v>
      </c>
      <c r="Q224" s="97">
        <v>0</v>
      </c>
      <c r="R224" s="97">
        <v>0</v>
      </c>
      <c r="S224" s="97">
        <v>0</v>
      </c>
      <c r="T224" s="97">
        <v>17.946300000000001</v>
      </c>
      <c r="U224" s="97">
        <v>0</v>
      </c>
      <c r="W224" s="97" t="s">
        <v>2190</v>
      </c>
      <c r="X224" s="97">
        <v>0</v>
      </c>
      <c r="Y224" s="97">
        <v>15</v>
      </c>
      <c r="Z224" s="97" t="s">
        <v>1</v>
      </c>
      <c r="AB224" s="97" t="s">
        <v>2193</v>
      </c>
      <c r="AI224" s="97" t="s">
        <v>2194</v>
      </c>
      <c r="AJ224" s="97">
        <v>10</v>
      </c>
      <c r="AK224" s="97">
        <v>0.7</v>
      </c>
      <c r="AX224" s="97">
        <v>0</v>
      </c>
      <c r="AY224" s="97">
        <v>0</v>
      </c>
      <c r="AZ224" s="97">
        <v>0</v>
      </c>
      <c r="BA224" s="97">
        <v>4774</v>
      </c>
      <c r="BB224" s="97">
        <v>4587</v>
      </c>
      <c r="BC224" s="97">
        <v>0</v>
      </c>
      <c r="BD224" s="97">
        <v>0</v>
      </c>
      <c r="BE224" s="97">
        <v>0</v>
      </c>
      <c r="BF224" s="97">
        <v>0</v>
      </c>
      <c r="BG224" s="97">
        <v>0</v>
      </c>
      <c r="BH224" s="97">
        <v>0</v>
      </c>
      <c r="BI224" s="97">
        <v>0</v>
      </c>
      <c r="BJ224" s="97">
        <v>0</v>
      </c>
      <c r="BK224" s="97">
        <v>0</v>
      </c>
      <c r="BM224" s="97">
        <v>1193.5</v>
      </c>
      <c r="BN224" s="97">
        <v>1193.5</v>
      </c>
      <c r="BO224" s="97">
        <v>1193.5</v>
      </c>
      <c r="BP224" s="97">
        <v>1193.5</v>
      </c>
      <c r="BQ224" s="97">
        <v>1146.75</v>
      </c>
      <c r="BR224" s="97">
        <v>1146.75</v>
      </c>
      <c r="BS224" s="97">
        <v>1146.75</v>
      </c>
      <c r="BT224" s="97">
        <v>1146.75</v>
      </c>
      <c r="BY224" s="108"/>
      <c r="CA224" s="162" t="b">
        <v>1</v>
      </c>
      <c r="CB224" s="162" t="b">
        <v>1</v>
      </c>
      <c r="CC224" s="162" t="b">
        <v>1</v>
      </c>
      <c r="CD224" s="162" t="b">
        <v>1</v>
      </c>
    </row>
    <row r="225" spans="1:82" x14ac:dyDescent="0.2">
      <c r="A225" s="101">
        <v>220</v>
      </c>
      <c r="B225" s="97" t="s">
        <v>2201</v>
      </c>
      <c r="C225" s="97" t="s">
        <v>2215</v>
      </c>
      <c r="D225" s="97">
        <v>14</v>
      </c>
      <c r="E225" s="97" t="s">
        <v>537</v>
      </c>
      <c r="G225" s="97" t="s">
        <v>2189</v>
      </c>
      <c r="H225" s="97" t="s">
        <v>1</v>
      </c>
      <c r="I225" s="97" t="s">
        <v>1231</v>
      </c>
      <c r="J225" s="97" t="b">
        <v>1</v>
      </c>
      <c r="N225" s="97"/>
      <c r="O225" s="97">
        <v>20</v>
      </c>
      <c r="P225" s="97">
        <v>15</v>
      </c>
      <c r="Q225" s="97">
        <v>0</v>
      </c>
      <c r="R225" s="97">
        <v>0</v>
      </c>
      <c r="S225" s="97">
        <v>0</v>
      </c>
      <c r="T225" s="97">
        <v>5</v>
      </c>
      <c r="U225" s="97">
        <v>246</v>
      </c>
      <c r="W225" s="97" t="s">
        <v>2190</v>
      </c>
      <c r="X225" s="97">
        <v>0</v>
      </c>
      <c r="Y225" s="97">
        <v>0</v>
      </c>
      <c r="Z225" s="97" t="s">
        <v>1</v>
      </c>
      <c r="AB225" s="97" t="s">
        <v>2191</v>
      </c>
      <c r="AI225" s="97" t="s">
        <v>2194</v>
      </c>
      <c r="AJ225" s="97">
        <v>5</v>
      </c>
      <c r="AK225" s="97">
        <v>0.6</v>
      </c>
      <c r="AX225" s="97">
        <v>0</v>
      </c>
      <c r="AY225" s="97">
        <v>0</v>
      </c>
      <c r="AZ225" s="97">
        <v>0</v>
      </c>
      <c r="BA225" s="97">
        <v>1397</v>
      </c>
      <c r="BB225" s="97">
        <v>1342</v>
      </c>
      <c r="BC225" s="97">
        <v>0</v>
      </c>
      <c r="BD225" s="97">
        <v>0</v>
      </c>
      <c r="BE225" s="97">
        <v>0</v>
      </c>
      <c r="BF225" s="97">
        <v>0</v>
      </c>
      <c r="BG225" s="97">
        <v>0</v>
      </c>
      <c r="BH225" s="97">
        <v>0</v>
      </c>
      <c r="BI225" s="97">
        <v>0</v>
      </c>
      <c r="BJ225" s="97">
        <v>0</v>
      </c>
      <c r="BK225" s="97">
        <v>0</v>
      </c>
      <c r="BM225" s="97">
        <v>349.25</v>
      </c>
      <c r="BN225" s="97">
        <v>349.25</v>
      </c>
      <c r="BO225" s="97">
        <v>349.25</v>
      </c>
      <c r="BP225" s="97">
        <v>349.25</v>
      </c>
      <c r="BQ225" s="97">
        <v>335.5</v>
      </c>
      <c r="BR225" s="97">
        <v>335.5</v>
      </c>
      <c r="BS225" s="97">
        <v>335.5</v>
      </c>
      <c r="BT225" s="97">
        <v>335.5</v>
      </c>
      <c r="BY225" s="108"/>
      <c r="CA225" s="162" t="b">
        <v>1</v>
      </c>
      <c r="CB225" s="162" t="b">
        <v>1</v>
      </c>
      <c r="CC225" s="162" t="b">
        <v>1</v>
      </c>
      <c r="CD225" s="162" t="b">
        <v>1</v>
      </c>
    </row>
    <row r="226" spans="1:82" x14ac:dyDescent="0.2">
      <c r="A226" s="101">
        <v>221</v>
      </c>
      <c r="B226" s="97" t="s">
        <v>2201</v>
      </c>
      <c r="C226" s="97" t="s">
        <v>2215</v>
      </c>
      <c r="D226" s="97">
        <v>14</v>
      </c>
      <c r="E226" s="97" t="s">
        <v>539</v>
      </c>
      <c r="G226" s="97" t="s">
        <v>2189</v>
      </c>
      <c r="H226" s="97" t="s">
        <v>1</v>
      </c>
      <c r="I226" s="97" t="s">
        <v>1231</v>
      </c>
      <c r="J226" s="97" t="b">
        <v>1</v>
      </c>
      <c r="N226" s="97"/>
      <c r="O226" s="97">
        <v>156.76079999999999</v>
      </c>
      <c r="P226" s="97">
        <v>100</v>
      </c>
      <c r="Q226" s="97">
        <v>0</v>
      </c>
      <c r="R226" s="97">
        <v>0</v>
      </c>
      <c r="S226" s="97">
        <v>0</v>
      </c>
      <c r="T226" s="97">
        <v>56.760799999999989</v>
      </c>
      <c r="U226" s="97">
        <v>323.8</v>
      </c>
      <c r="W226" s="97" t="s">
        <v>2190</v>
      </c>
      <c r="X226" s="97">
        <v>4.0718662207000003E-2</v>
      </c>
      <c r="Y226" s="97">
        <v>0</v>
      </c>
      <c r="Z226" s="97" t="s">
        <v>1</v>
      </c>
      <c r="AB226" s="97" t="s">
        <v>2191</v>
      </c>
      <c r="AI226" s="97" t="s">
        <v>2194</v>
      </c>
      <c r="AJ226" s="97">
        <v>6</v>
      </c>
      <c r="AK226" s="97">
        <v>0.6</v>
      </c>
      <c r="AX226" s="97">
        <v>0</v>
      </c>
      <c r="AY226" s="97">
        <v>0</v>
      </c>
      <c r="AZ226" s="97">
        <v>0</v>
      </c>
      <c r="BA226" s="97">
        <v>30</v>
      </c>
      <c r="BB226" s="97">
        <v>28</v>
      </c>
      <c r="BC226" s="97">
        <v>0</v>
      </c>
      <c r="BD226" s="97">
        <v>0</v>
      </c>
      <c r="BE226" s="97">
        <v>0</v>
      </c>
      <c r="BF226" s="97">
        <v>0</v>
      </c>
      <c r="BG226" s="97">
        <v>0</v>
      </c>
      <c r="BH226" s="97">
        <v>0</v>
      </c>
      <c r="BI226" s="97">
        <v>0</v>
      </c>
      <c r="BJ226" s="97">
        <v>0</v>
      </c>
      <c r="BK226" s="97">
        <v>0</v>
      </c>
      <c r="BM226" s="97">
        <v>7.5</v>
      </c>
      <c r="BN226" s="97">
        <v>7.5</v>
      </c>
      <c r="BO226" s="97">
        <v>7.5</v>
      </c>
      <c r="BP226" s="97">
        <v>7.5</v>
      </c>
      <c r="BQ226" s="97">
        <v>7</v>
      </c>
      <c r="BR226" s="97">
        <v>7</v>
      </c>
      <c r="BS226" s="97">
        <v>7</v>
      </c>
      <c r="BT226" s="97">
        <v>7</v>
      </c>
      <c r="BY226" s="108"/>
      <c r="CA226" s="162" t="b">
        <v>1</v>
      </c>
      <c r="CB226" s="162" t="b">
        <v>1</v>
      </c>
      <c r="CC226" s="162" t="b">
        <v>1</v>
      </c>
      <c r="CD226" s="162" t="b">
        <v>1</v>
      </c>
    </row>
    <row r="227" spans="1:82" x14ac:dyDescent="0.2">
      <c r="A227" s="101">
        <v>222</v>
      </c>
      <c r="B227" s="97" t="s">
        <v>2201</v>
      </c>
      <c r="C227" s="97" t="s">
        <v>2215</v>
      </c>
      <c r="D227" s="97">
        <v>14</v>
      </c>
      <c r="E227" s="97" t="s">
        <v>541</v>
      </c>
      <c r="G227" s="97" t="s">
        <v>2189</v>
      </c>
      <c r="H227" s="97" t="s">
        <v>1</v>
      </c>
      <c r="I227" s="97" t="s">
        <v>1232</v>
      </c>
      <c r="J227" s="97" t="b">
        <v>1</v>
      </c>
      <c r="N227" s="97"/>
      <c r="O227" s="97">
        <v>275</v>
      </c>
      <c r="P227" s="97">
        <v>275</v>
      </c>
      <c r="Q227" s="97">
        <v>0</v>
      </c>
      <c r="R227" s="97">
        <v>0</v>
      </c>
      <c r="S227" s="97">
        <v>0</v>
      </c>
      <c r="T227" s="97">
        <v>0</v>
      </c>
      <c r="U227" s="97">
        <v>1040.576979133496</v>
      </c>
      <c r="W227" s="97" t="s">
        <v>2190</v>
      </c>
      <c r="X227" s="97">
        <v>0.13613046779892801</v>
      </c>
      <c r="Y227" s="97">
        <v>0</v>
      </c>
      <c r="Z227" s="97" t="s">
        <v>1</v>
      </c>
      <c r="AB227" s="97" t="s">
        <v>2191</v>
      </c>
      <c r="AI227" s="97" t="s">
        <v>2194</v>
      </c>
      <c r="AJ227" s="97">
        <v>5</v>
      </c>
      <c r="AK227" s="97">
        <v>0.6</v>
      </c>
      <c r="AX227" s="97">
        <v>0</v>
      </c>
      <c r="AY227" s="97">
        <v>0</v>
      </c>
      <c r="AZ227" s="97">
        <v>0</v>
      </c>
      <c r="BA227" s="97">
        <v>49</v>
      </c>
      <c r="BB227" s="97">
        <v>47</v>
      </c>
      <c r="BC227" s="97">
        <v>0</v>
      </c>
      <c r="BD227" s="97">
        <v>0</v>
      </c>
      <c r="BE227" s="97">
        <v>0</v>
      </c>
      <c r="BF227" s="97">
        <v>0</v>
      </c>
      <c r="BG227" s="97">
        <v>0</v>
      </c>
      <c r="BH227" s="97">
        <v>0</v>
      </c>
      <c r="BI227" s="97">
        <v>0</v>
      </c>
      <c r="BJ227" s="97">
        <v>0</v>
      </c>
      <c r="BK227" s="97">
        <v>0</v>
      </c>
      <c r="BM227" s="97">
        <v>12.25</v>
      </c>
      <c r="BN227" s="97">
        <v>12.25</v>
      </c>
      <c r="BO227" s="97">
        <v>12.25</v>
      </c>
      <c r="BP227" s="97">
        <v>12.25</v>
      </c>
      <c r="BQ227" s="97">
        <v>11.75</v>
      </c>
      <c r="BR227" s="97">
        <v>11.75</v>
      </c>
      <c r="BS227" s="97">
        <v>11.75</v>
      </c>
      <c r="BT227" s="97">
        <v>11.75</v>
      </c>
      <c r="BY227" s="108"/>
      <c r="CA227" s="162" t="b">
        <v>1</v>
      </c>
      <c r="CB227" s="162" t="b">
        <v>1</v>
      </c>
      <c r="CC227" s="162" t="b">
        <v>1</v>
      </c>
      <c r="CD227" s="162" t="b">
        <v>1</v>
      </c>
    </row>
    <row r="228" spans="1:82" x14ac:dyDescent="0.2">
      <c r="A228" s="101">
        <v>223</v>
      </c>
      <c r="B228" s="97" t="s">
        <v>2201</v>
      </c>
      <c r="C228" s="97" t="s">
        <v>2215</v>
      </c>
      <c r="D228" s="97">
        <v>14</v>
      </c>
      <c r="E228" s="97" t="s">
        <v>542</v>
      </c>
      <c r="G228" s="97" t="s">
        <v>2189</v>
      </c>
      <c r="H228" s="97" t="s">
        <v>1</v>
      </c>
      <c r="I228" s="97" t="s">
        <v>1224</v>
      </c>
      <c r="J228" s="97" t="b">
        <v>1</v>
      </c>
      <c r="N228" s="97"/>
      <c r="O228" s="97">
        <v>4150</v>
      </c>
      <c r="P228" s="97">
        <v>1250</v>
      </c>
      <c r="Q228" s="97">
        <v>0</v>
      </c>
      <c r="R228" s="97">
        <v>0</v>
      </c>
      <c r="S228" s="97">
        <v>0</v>
      </c>
      <c r="T228" s="97">
        <v>2900</v>
      </c>
      <c r="U228" s="97">
        <v>11166</v>
      </c>
      <c r="W228" s="97" t="s">
        <v>2190</v>
      </c>
      <c r="X228" s="97">
        <v>2.5</v>
      </c>
      <c r="Y228" s="97">
        <v>0</v>
      </c>
      <c r="Z228" s="97" t="s">
        <v>1</v>
      </c>
      <c r="AB228" s="97" t="s">
        <v>2191</v>
      </c>
      <c r="AI228" s="97" t="s">
        <v>2194</v>
      </c>
      <c r="AJ228" s="97">
        <v>12</v>
      </c>
      <c r="AK228" s="97">
        <v>0.6</v>
      </c>
      <c r="AX228" s="97">
        <v>0</v>
      </c>
      <c r="AY228" s="97">
        <v>0</v>
      </c>
      <c r="AZ228" s="97">
        <v>0</v>
      </c>
      <c r="BA228" s="97">
        <v>9</v>
      </c>
      <c r="BB228" s="97">
        <v>9</v>
      </c>
      <c r="BC228" s="97">
        <v>0</v>
      </c>
      <c r="BD228" s="97">
        <v>0</v>
      </c>
      <c r="BE228" s="97">
        <v>0</v>
      </c>
      <c r="BF228" s="97">
        <v>0</v>
      </c>
      <c r="BG228" s="97">
        <v>0</v>
      </c>
      <c r="BH228" s="97">
        <v>0</v>
      </c>
      <c r="BI228" s="97">
        <v>0</v>
      </c>
      <c r="BJ228" s="97">
        <v>0</v>
      </c>
      <c r="BK228" s="97">
        <v>0</v>
      </c>
      <c r="BM228" s="97">
        <v>2.25</v>
      </c>
      <c r="BN228" s="97">
        <v>2.25</v>
      </c>
      <c r="BO228" s="97">
        <v>2.25</v>
      </c>
      <c r="BP228" s="97">
        <v>2.25</v>
      </c>
      <c r="BQ228" s="97">
        <v>2.25</v>
      </c>
      <c r="BR228" s="97">
        <v>2.25</v>
      </c>
      <c r="BS228" s="97">
        <v>2.25</v>
      </c>
      <c r="BT228" s="97">
        <v>2.25</v>
      </c>
      <c r="BY228" s="108"/>
      <c r="CA228" s="162" t="b">
        <v>1</v>
      </c>
      <c r="CB228" s="162" t="b">
        <v>1</v>
      </c>
      <c r="CC228" s="162" t="b">
        <v>1</v>
      </c>
      <c r="CD228" s="162" t="b">
        <v>1</v>
      </c>
    </row>
    <row r="229" spans="1:82" x14ac:dyDescent="0.2">
      <c r="A229" s="101">
        <v>224</v>
      </c>
      <c r="B229" s="97" t="s">
        <v>2201</v>
      </c>
      <c r="C229" s="97" t="s">
        <v>2215</v>
      </c>
      <c r="D229" s="97">
        <v>14</v>
      </c>
      <c r="E229" s="97" t="s">
        <v>544</v>
      </c>
      <c r="G229" s="97" t="s">
        <v>2189</v>
      </c>
      <c r="H229" s="97" t="s">
        <v>1</v>
      </c>
      <c r="J229" s="97" t="s">
        <v>30</v>
      </c>
      <c r="N229" s="97"/>
      <c r="O229" s="97">
        <v>6221</v>
      </c>
      <c r="P229" s="97">
        <v>2000</v>
      </c>
      <c r="Q229" s="97">
        <v>0</v>
      </c>
      <c r="R229" s="97">
        <v>0</v>
      </c>
      <c r="S229" s="97">
        <v>0</v>
      </c>
      <c r="T229" s="97">
        <v>4221</v>
      </c>
      <c r="U229" s="97">
        <v>0</v>
      </c>
      <c r="W229" s="97" t="e">
        <v>#N/A</v>
      </c>
      <c r="X229" s="97">
        <v>0</v>
      </c>
      <c r="Y229" s="97">
        <v>2084</v>
      </c>
      <c r="Z229" s="97" t="s">
        <v>1</v>
      </c>
      <c r="AB229" s="97" t="s">
        <v>2193</v>
      </c>
      <c r="AI229" s="97" t="s">
        <v>2194</v>
      </c>
      <c r="AJ229" s="97">
        <v>12</v>
      </c>
      <c r="AK229" s="97">
        <v>0.6</v>
      </c>
      <c r="AX229" s="97">
        <v>0</v>
      </c>
      <c r="AY229" s="97">
        <v>0</v>
      </c>
      <c r="AZ229" s="97">
        <v>0</v>
      </c>
      <c r="BA229" s="97">
        <v>2</v>
      </c>
      <c r="BB229" s="97">
        <v>1</v>
      </c>
      <c r="BC229" s="97">
        <v>0</v>
      </c>
      <c r="BD229" s="97">
        <v>0</v>
      </c>
      <c r="BE229" s="97">
        <v>0</v>
      </c>
      <c r="BF229" s="97">
        <v>0</v>
      </c>
      <c r="BG229" s="97">
        <v>0</v>
      </c>
      <c r="BH229" s="97">
        <v>0</v>
      </c>
      <c r="BI229" s="97">
        <v>0</v>
      </c>
      <c r="BJ229" s="97">
        <v>0</v>
      </c>
      <c r="BK229" s="97">
        <v>0</v>
      </c>
      <c r="BM229" s="97">
        <v>0.5</v>
      </c>
      <c r="BN229" s="97">
        <v>0.5</v>
      </c>
      <c r="BO229" s="97">
        <v>0.5</v>
      </c>
      <c r="BP229" s="97">
        <v>0.5</v>
      </c>
      <c r="BQ229" s="97">
        <v>0.25</v>
      </c>
      <c r="BR229" s="97">
        <v>0.25</v>
      </c>
      <c r="BS229" s="97">
        <v>0.25</v>
      </c>
      <c r="BT229" s="97">
        <v>0.25</v>
      </c>
      <c r="BY229" s="108"/>
      <c r="CA229" s="162" t="b">
        <v>1</v>
      </c>
      <c r="CB229" s="162" t="b">
        <v>1</v>
      </c>
      <c r="CC229" s="162" t="b">
        <v>1</v>
      </c>
      <c r="CD229" s="162" t="b">
        <v>1</v>
      </c>
    </row>
    <row r="230" spans="1:82" x14ac:dyDescent="0.2">
      <c r="A230" s="101">
        <v>225</v>
      </c>
      <c r="B230" s="97" t="s">
        <v>2201</v>
      </c>
      <c r="C230" s="97" t="s">
        <v>2215</v>
      </c>
      <c r="D230" s="97">
        <v>14</v>
      </c>
      <c r="E230" s="97" t="s">
        <v>545</v>
      </c>
      <c r="G230" s="97" t="s">
        <v>2189</v>
      </c>
      <c r="H230" s="97" t="s">
        <v>1</v>
      </c>
      <c r="I230" s="97" t="s">
        <v>1199</v>
      </c>
      <c r="J230" s="97" t="b">
        <v>1</v>
      </c>
      <c r="N230" s="97"/>
      <c r="O230" s="97">
        <v>18</v>
      </c>
      <c r="P230" s="97">
        <v>5.5</v>
      </c>
      <c r="Q230" s="97">
        <v>0</v>
      </c>
      <c r="R230" s="97">
        <v>0</v>
      </c>
      <c r="S230" s="97">
        <v>0</v>
      </c>
      <c r="T230" s="97">
        <v>12.5</v>
      </c>
      <c r="U230" s="97">
        <v>49.862400000000008</v>
      </c>
      <c r="W230" s="97" t="s">
        <v>2190</v>
      </c>
      <c r="X230" s="97">
        <v>1.1847359999999999E-2</v>
      </c>
      <c r="Y230" s="97">
        <v>-0.13133400000000001</v>
      </c>
      <c r="Z230" s="97" t="s">
        <v>1</v>
      </c>
      <c r="AB230" s="97" t="s">
        <v>2193</v>
      </c>
      <c r="AC230" s="97">
        <v>15</v>
      </c>
      <c r="AD230" s="97">
        <v>3.6</v>
      </c>
      <c r="AF230" s="97">
        <v>32.054400000000001</v>
      </c>
      <c r="AG230" s="97">
        <v>7.6161599999999994E-3</v>
      </c>
      <c r="AH230" s="97">
        <v>-8.4429000000000004E-2</v>
      </c>
      <c r="AI230" s="97" t="s">
        <v>2194</v>
      </c>
      <c r="AJ230" s="97">
        <v>2.0964</v>
      </c>
      <c r="AK230" s="97">
        <v>0.7</v>
      </c>
      <c r="AX230" s="97">
        <v>0</v>
      </c>
      <c r="AY230" s="97">
        <v>0</v>
      </c>
      <c r="AZ230" s="97">
        <v>0</v>
      </c>
      <c r="BA230" s="97">
        <v>40589</v>
      </c>
      <c r="BB230" s="97">
        <v>38998</v>
      </c>
      <c r="BC230" s="97">
        <v>0</v>
      </c>
      <c r="BD230" s="97">
        <v>0</v>
      </c>
      <c r="BE230" s="97">
        <v>0</v>
      </c>
      <c r="BF230" s="97">
        <v>0</v>
      </c>
      <c r="BG230" s="97">
        <v>0</v>
      </c>
      <c r="BH230" s="97">
        <v>0</v>
      </c>
      <c r="BI230" s="97">
        <v>0</v>
      </c>
      <c r="BJ230" s="97">
        <v>0</v>
      </c>
      <c r="BK230" s="97">
        <v>0</v>
      </c>
      <c r="BM230" s="97">
        <v>10147.25</v>
      </c>
      <c r="BN230" s="97">
        <v>10147.25</v>
      </c>
      <c r="BO230" s="97">
        <v>10147.25</v>
      </c>
      <c r="BP230" s="97">
        <v>10147.25</v>
      </c>
      <c r="BQ230" s="97">
        <v>9749.5</v>
      </c>
      <c r="BR230" s="97">
        <v>9749.5</v>
      </c>
      <c r="BS230" s="97">
        <v>9749.5</v>
      </c>
      <c r="BT230" s="97">
        <v>9749.5</v>
      </c>
      <c r="BY230" s="108"/>
      <c r="CA230" s="162" t="b">
        <v>1</v>
      </c>
      <c r="CB230" s="162" t="b">
        <v>1</v>
      </c>
      <c r="CC230" s="162" t="b">
        <v>1</v>
      </c>
      <c r="CD230" s="162" t="b">
        <v>1</v>
      </c>
    </row>
    <row r="231" spans="1:82" x14ac:dyDescent="0.2">
      <c r="A231" s="101">
        <v>226</v>
      </c>
      <c r="B231" s="97" t="s">
        <v>2201</v>
      </c>
      <c r="C231" s="97" t="s">
        <v>2215</v>
      </c>
      <c r="D231" s="97">
        <v>14</v>
      </c>
      <c r="E231" s="97" t="s">
        <v>547</v>
      </c>
      <c r="G231" s="97" t="s">
        <v>2189</v>
      </c>
      <c r="H231" s="97" t="s">
        <v>1</v>
      </c>
      <c r="I231" s="97" t="s">
        <v>1227</v>
      </c>
      <c r="J231" s="97" t="b">
        <v>1</v>
      </c>
      <c r="N231" s="97"/>
      <c r="O231" s="97">
        <v>32.5</v>
      </c>
      <c r="P231" s="97">
        <v>9</v>
      </c>
      <c r="Q231" s="97">
        <v>0</v>
      </c>
      <c r="R231" s="97">
        <v>0</v>
      </c>
      <c r="S231" s="97">
        <v>0</v>
      </c>
      <c r="T231" s="97">
        <v>23.5</v>
      </c>
      <c r="U231" s="97">
        <v>154.92960000000002</v>
      </c>
      <c r="W231" s="97" t="s">
        <v>2190</v>
      </c>
      <c r="X231" s="97">
        <v>3.6811439999999994E-2</v>
      </c>
      <c r="Y231" s="97">
        <v>-0.40807350000000003</v>
      </c>
      <c r="Z231" s="97" t="s">
        <v>1</v>
      </c>
      <c r="AB231" s="97" t="s">
        <v>2191</v>
      </c>
      <c r="AI231" s="97" t="s">
        <v>2194</v>
      </c>
      <c r="AJ231" s="97">
        <v>15</v>
      </c>
      <c r="AK231" s="97">
        <v>0.7</v>
      </c>
      <c r="AP231" s="97">
        <v>0.78</v>
      </c>
      <c r="AX231" s="97">
        <v>0</v>
      </c>
      <c r="AY231" s="97">
        <v>0</v>
      </c>
      <c r="AZ231" s="97">
        <v>0</v>
      </c>
      <c r="BA231" s="97">
        <v>1250</v>
      </c>
      <c r="BB231" s="97">
        <v>1201</v>
      </c>
      <c r="BC231" s="97">
        <v>0</v>
      </c>
      <c r="BD231" s="97">
        <v>0</v>
      </c>
      <c r="BE231" s="97">
        <v>0</v>
      </c>
      <c r="BF231" s="97">
        <v>0</v>
      </c>
      <c r="BG231" s="97">
        <v>0</v>
      </c>
      <c r="BH231" s="97">
        <v>0</v>
      </c>
      <c r="BI231" s="97">
        <v>0</v>
      </c>
      <c r="BJ231" s="97">
        <v>0</v>
      </c>
      <c r="BK231" s="97">
        <v>0</v>
      </c>
      <c r="BM231" s="97">
        <v>312.5</v>
      </c>
      <c r="BN231" s="97">
        <v>312.5</v>
      </c>
      <c r="BO231" s="97">
        <v>312.5</v>
      </c>
      <c r="BP231" s="97">
        <v>312.5</v>
      </c>
      <c r="BQ231" s="97">
        <v>300.25</v>
      </c>
      <c r="BR231" s="97">
        <v>300.25</v>
      </c>
      <c r="BS231" s="97">
        <v>300.25</v>
      </c>
      <c r="BT231" s="97">
        <v>300.25</v>
      </c>
      <c r="BY231" s="108"/>
      <c r="CA231" s="162" t="b">
        <v>1</v>
      </c>
      <c r="CB231" s="162" t="b">
        <v>1</v>
      </c>
      <c r="CC231" s="162" t="b">
        <v>1</v>
      </c>
      <c r="CD231" s="162" t="b">
        <v>1</v>
      </c>
    </row>
    <row r="232" spans="1:82" x14ac:dyDescent="0.2">
      <c r="A232" s="101">
        <v>227</v>
      </c>
      <c r="B232" s="97" t="s">
        <v>2201</v>
      </c>
      <c r="C232" s="97" t="s">
        <v>2215</v>
      </c>
      <c r="D232" s="97">
        <v>14</v>
      </c>
      <c r="E232" s="97" t="s">
        <v>549</v>
      </c>
      <c r="G232" s="97" t="s">
        <v>2189</v>
      </c>
      <c r="H232" s="97" t="s">
        <v>1</v>
      </c>
      <c r="I232" s="97" t="s">
        <v>1233</v>
      </c>
      <c r="J232" s="97" t="b">
        <v>1</v>
      </c>
      <c r="N232" s="97"/>
      <c r="O232" s="97">
        <v>4</v>
      </c>
      <c r="P232" s="97">
        <v>4</v>
      </c>
      <c r="Q232" s="97">
        <v>0</v>
      </c>
      <c r="R232" s="97">
        <v>0</v>
      </c>
      <c r="S232" s="97">
        <v>0</v>
      </c>
      <c r="T232" s="97">
        <v>0</v>
      </c>
      <c r="U232" s="97">
        <v>60</v>
      </c>
      <c r="W232" s="97" t="s">
        <v>2190</v>
      </c>
      <c r="X232" s="97">
        <v>8.9999999999999993E-3</v>
      </c>
      <c r="Y232" s="97">
        <v>0</v>
      </c>
      <c r="Z232" s="97" t="s">
        <v>1</v>
      </c>
      <c r="AB232" s="97" t="s">
        <v>2191</v>
      </c>
      <c r="AI232" s="97" t="s">
        <v>2194</v>
      </c>
      <c r="AJ232" s="97">
        <v>2</v>
      </c>
      <c r="AK232" s="97">
        <v>0.53</v>
      </c>
      <c r="AX232" s="97">
        <v>0</v>
      </c>
      <c r="AY232" s="97">
        <v>0</v>
      </c>
      <c r="AZ232" s="97">
        <v>0</v>
      </c>
      <c r="BA232" s="97">
        <v>754</v>
      </c>
      <c r="BB232" s="97">
        <v>725</v>
      </c>
      <c r="BC232" s="97">
        <v>0</v>
      </c>
      <c r="BD232" s="97">
        <v>0</v>
      </c>
      <c r="BE232" s="97">
        <v>0</v>
      </c>
      <c r="BF232" s="97">
        <v>0</v>
      </c>
      <c r="BG232" s="97">
        <v>0</v>
      </c>
      <c r="BH232" s="97">
        <v>0</v>
      </c>
      <c r="BI232" s="97">
        <v>0</v>
      </c>
      <c r="BJ232" s="97">
        <v>0</v>
      </c>
      <c r="BK232" s="97">
        <v>0</v>
      </c>
      <c r="BM232" s="97">
        <v>188.5</v>
      </c>
      <c r="BN232" s="97">
        <v>188.5</v>
      </c>
      <c r="BO232" s="97">
        <v>188.5</v>
      </c>
      <c r="BP232" s="97">
        <v>188.5</v>
      </c>
      <c r="BQ232" s="97">
        <v>181.25</v>
      </c>
      <c r="BR232" s="97">
        <v>181.25</v>
      </c>
      <c r="BS232" s="97">
        <v>181.25</v>
      </c>
      <c r="BT232" s="97">
        <v>181.25</v>
      </c>
      <c r="BY232" s="108"/>
      <c r="CA232" s="162" t="b">
        <v>1</v>
      </c>
      <c r="CB232" s="162" t="b">
        <v>1</v>
      </c>
      <c r="CC232" s="162" t="b">
        <v>1</v>
      </c>
      <c r="CD232" s="162" t="b">
        <v>1</v>
      </c>
    </row>
    <row r="233" spans="1:82" x14ac:dyDescent="0.2">
      <c r="A233" s="101">
        <v>228</v>
      </c>
      <c r="B233" s="97" t="s">
        <v>2201</v>
      </c>
      <c r="C233" s="97" t="s">
        <v>2215</v>
      </c>
      <c r="D233" s="97">
        <v>14</v>
      </c>
      <c r="E233" s="97" t="s">
        <v>551</v>
      </c>
      <c r="G233" s="97" t="s">
        <v>2189</v>
      </c>
      <c r="H233" s="97" t="s">
        <v>1</v>
      </c>
      <c r="I233" s="97" t="s">
        <v>1227</v>
      </c>
      <c r="J233" s="97" t="b">
        <v>1</v>
      </c>
      <c r="N233" s="97"/>
      <c r="O233" s="97">
        <v>25.86</v>
      </c>
      <c r="P233" s="97">
        <v>6</v>
      </c>
      <c r="Q233" s="97">
        <v>0</v>
      </c>
      <c r="R233" s="97">
        <v>0</v>
      </c>
      <c r="S233" s="97">
        <v>0</v>
      </c>
      <c r="T233" s="97">
        <v>19.86</v>
      </c>
      <c r="U233" s="97">
        <v>149.58720000000002</v>
      </c>
      <c r="W233" s="97" t="s">
        <v>2190</v>
      </c>
      <c r="X233" s="97">
        <v>3.5542079999999997E-2</v>
      </c>
      <c r="Y233" s="97">
        <v>-0.39400200000000002</v>
      </c>
      <c r="Z233" s="97" t="s">
        <v>1</v>
      </c>
      <c r="AB233" s="97" t="s">
        <v>2191</v>
      </c>
      <c r="AI233" s="97" t="s">
        <v>2194</v>
      </c>
      <c r="AJ233" s="97">
        <v>15</v>
      </c>
      <c r="AK233" s="97">
        <v>0.77</v>
      </c>
      <c r="AX233" s="97">
        <v>0</v>
      </c>
      <c r="AY233" s="97">
        <v>0</v>
      </c>
      <c r="AZ233" s="97">
        <v>0</v>
      </c>
      <c r="BA233" s="97">
        <v>34</v>
      </c>
      <c r="BB233" s="97">
        <v>32</v>
      </c>
      <c r="BC233" s="97">
        <v>0</v>
      </c>
      <c r="BD233" s="97">
        <v>0</v>
      </c>
      <c r="BE233" s="97">
        <v>0</v>
      </c>
      <c r="BF233" s="97">
        <v>0</v>
      </c>
      <c r="BG233" s="97">
        <v>0</v>
      </c>
      <c r="BH233" s="97">
        <v>0</v>
      </c>
      <c r="BI233" s="97">
        <v>0</v>
      </c>
      <c r="BJ233" s="97">
        <v>0</v>
      </c>
      <c r="BK233" s="97">
        <v>0</v>
      </c>
      <c r="BM233" s="97">
        <v>8.5</v>
      </c>
      <c r="BN233" s="97">
        <v>8.5</v>
      </c>
      <c r="BO233" s="97">
        <v>8.5</v>
      </c>
      <c r="BP233" s="97">
        <v>8.5</v>
      </c>
      <c r="BQ233" s="97">
        <v>8</v>
      </c>
      <c r="BR233" s="97">
        <v>8</v>
      </c>
      <c r="BS233" s="97">
        <v>8</v>
      </c>
      <c r="BT233" s="97">
        <v>8</v>
      </c>
      <c r="BY233" s="108"/>
      <c r="CA233" s="162" t="b">
        <v>1</v>
      </c>
      <c r="CB233" s="162" t="b">
        <v>1</v>
      </c>
      <c r="CC233" s="162" t="b">
        <v>1</v>
      </c>
      <c r="CD233" s="162" t="b">
        <v>1</v>
      </c>
    </row>
    <row r="234" spans="1:82" x14ac:dyDescent="0.2">
      <c r="A234" s="101">
        <v>229</v>
      </c>
      <c r="B234" s="97" t="s">
        <v>2201</v>
      </c>
      <c r="C234" s="97" t="s">
        <v>2215</v>
      </c>
      <c r="D234" s="97">
        <v>14</v>
      </c>
      <c r="E234" s="97" t="s">
        <v>553</v>
      </c>
      <c r="G234" s="97" t="s">
        <v>2189</v>
      </c>
      <c r="H234" s="97" t="s">
        <v>1</v>
      </c>
      <c r="I234" s="97" t="s">
        <v>1227</v>
      </c>
      <c r="J234" s="97" t="b">
        <v>1</v>
      </c>
      <c r="N234" s="97"/>
      <c r="O234" s="97">
        <v>10.247299999999999</v>
      </c>
      <c r="P234" s="97">
        <v>7</v>
      </c>
      <c r="Q234" s="97">
        <v>0</v>
      </c>
      <c r="R234" s="97">
        <v>0</v>
      </c>
      <c r="S234" s="97">
        <v>0</v>
      </c>
      <c r="T234" s="97">
        <v>3.2472999999999992</v>
      </c>
      <c r="U234" s="97">
        <v>133</v>
      </c>
      <c r="W234" s="97" t="s">
        <v>2190</v>
      </c>
      <c r="X234" s="97">
        <v>2.81E-2</v>
      </c>
      <c r="Y234" s="97">
        <v>-0.33200000000000002</v>
      </c>
      <c r="Z234" s="97" t="s">
        <v>1</v>
      </c>
      <c r="AB234" s="97" t="s">
        <v>2191</v>
      </c>
      <c r="AI234" s="97" t="s">
        <v>2194</v>
      </c>
      <c r="AJ234" s="97">
        <v>1.8</v>
      </c>
      <c r="AK234" s="97">
        <v>0.53</v>
      </c>
      <c r="AP234" s="97">
        <v>0.99</v>
      </c>
      <c r="AX234" s="97">
        <v>0</v>
      </c>
      <c r="AY234" s="97">
        <v>0</v>
      </c>
      <c r="AZ234" s="97">
        <v>0</v>
      </c>
      <c r="BA234" s="97">
        <v>2340</v>
      </c>
      <c r="BB234" s="97">
        <v>2249</v>
      </c>
      <c r="BC234" s="97">
        <v>0</v>
      </c>
      <c r="BD234" s="97">
        <v>0</v>
      </c>
      <c r="BE234" s="97">
        <v>0</v>
      </c>
      <c r="BF234" s="97">
        <v>0</v>
      </c>
      <c r="BG234" s="97">
        <v>0</v>
      </c>
      <c r="BH234" s="97">
        <v>0</v>
      </c>
      <c r="BI234" s="97">
        <v>0</v>
      </c>
      <c r="BJ234" s="97">
        <v>0</v>
      </c>
      <c r="BK234" s="97">
        <v>0</v>
      </c>
      <c r="BM234" s="97">
        <v>585</v>
      </c>
      <c r="BN234" s="97">
        <v>585</v>
      </c>
      <c r="BO234" s="97">
        <v>585</v>
      </c>
      <c r="BP234" s="97">
        <v>585</v>
      </c>
      <c r="BQ234" s="97">
        <v>562.25</v>
      </c>
      <c r="BR234" s="97">
        <v>562.25</v>
      </c>
      <c r="BS234" s="97">
        <v>562.25</v>
      </c>
      <c r="BT234" s="97">
        <v>562.25</v>
      </c>
      <c r="BY234" s="108"/>
      <c r="CA234" s="162" t="b">
        <v>1</v>
      </c>
      <c r="CB234" s="162" t="b">
        <v>1</v>
      </c>
      <c r="CC234" s="162" t="b">
        <v>1</v>
      </c>
      <c r="CD234" s="162" t="b">
        <v>1</v>
      </c>
    </row>
    <row r="235" spans="1:82" x14ac:dyDescent="0.2">
      <c r="A235" s="101">
        <v>230</v>
      </c>
      <c r="B235" s="97" t="s">
        <v>2201</v>
      </c>
      <c r="C235" s="97" t="s">
        <v>2215</v>
      </c>
      <c r="D235" s="97">
        <v>14</v>
      </c>
      <c r="E235" s="97" t="s">
        <v>555</v>
      </c>
      <c r="G235" s="97" t="s">
        <v>2189</v>
      </c>
      <c r="H235" s="97" t="s">
        <v>1</v>
      </c>
      <c r="I235" s="97" t="s">
        <v>1234</v>
      </c>
      <c r="J235" s="97" t="b">
        <v>1</v>
      </c>
      <c r="N235" s="97"/>
      <c r="O235" s="97">
        <v>50</v>
      </c>
      <c r="P235" s="97">
        <v>45</v>
      </c>
      <c r="Q235" s="97">
        <v>0</v>
      </c>
      <c r="R235" s="97">
        <v>0</v>
      </c>
      <c r="S235" s="97">
        <v>0</v>
      </c>
      <c r="T235" s="97">
        <v>5</v>
      </c>
      <c r="U235" s="97">
        <v>135.3408</v>
      </c>
      <c r="W235" s="97" t="s">
        <v>2190</v>
      </c>
      <c r="X235" s="97">
        <v>3.2157119999999997E-2</v>
      </c>
      <c r="Y235" s="97">
        <v>-0.35647800000000002</v>
      </c>
      <c r="Z235" s="97" t="s">
        <v>1</v>
      </c>
      <c r="AB235" s="97" t="s">
        <v>2191</v>
      </c>
      <c r="AI235" s="97" t="s">
        <v>2194</v>
      </c>
      <c r="AJ235" s="97">
        <v>15</v>
      </c>
      <c r="AK235" s="97">
        <v>0.77</v>
      </c>
      <c r="AX235" s="97">
        <v>0</v>
      </c>
      <c r="AY235" s="97">
        <v>0</v>
      </c>
      <c r="AZ235" s="97">
        <v>0</v>
      </c>
      <c r="BA235" s="97">
        <v>4778</v>
      </c>
      <c r="BB235" s="97">
        <v>4590</v>
      </c>
      <c r="BC235" s="97">
        <v>0</v>
      </c>
      <c r="BD235" s="97">
        <v>0</v>
      </c>
      <c r="BE235" s="97">
        <v>0</v>
      </c>
      <c r="BF235" s="97">
        <v>0</v>
      </c>
      <c r="BG235" s="97">
        <v>0</v>
      </c>
      <c r="BH235" s="97">
        <v>0</v>
      </c>
      <c r="BI235" s="97">
        <v>0</v>
      </c>
      <c r="BJ235" s="97">
        <v>0</v>
      </c>
      <c r="BK235" s="97">
        <v>0</v>
      </c>
      <c r="BM235" s="97">
        <v>1194.5</v>
      </c>
      <c r="BN235" s="97">
        <v>1194.5</v>
      </c>
      <c r="BO235" s="97">
        <v>1194.5</v>
      </c>
      <c r="BP235" s="97">
        <v>1194.5</v>
      </c>
      <c r="BQ235" s="97">
        <v>1147.5</v>
      </c>
      <c r="BR235" s="97">
        <v>1147.5</v>
      </c>
      <c r="BS235" s="97">
        <v>1147.5</v>
      </c>
      <c r="BT235" s="97">
        <v>1147.5</v>
      </c>
      <c r="BY235" s="108"/>
      <c r="CA235" s="162" t="b">
        <v>1</v>
      </c>
      <c r="CB235" s="162" t="b">
        <v>1</v>
      </c>
      <c r="CC235" s="162" t="b">
        <v>1</v>
      </c>
      <c r="CD235" s="162" t="b">
        <v>1</v>
      </c>
    </row>
    <row r="236" spans="1:82" x14ac:dyDescent="0.2">
      <c r="A236" s="101">
        <v>231</v>
      </c>
      <c r="B236" s="97" t="s">
        <v>2201</v>
      </c>
      <c r="C236" s="97" t="s">
        <v>2215</v>
      </c>
      <c r="D236" s="97">
        <v>14</v>
      </c>
      <c r="E236" s="97" t="s">
        <v>557</v>
      </c>
      <c r="G236" s="97" t="s">
        <v>2189</v>
      </c>
      <c r="H236" s="97" t="s">
        <v>1</v>
      </c>
      <c r="I236" s="97" t="s">
        <v>1216</v>
      </c>
      <c r="J236" s="97" t="b">
        <v>1</v>
      </c>
      <c r="N236" s="97"/>
      <c r="O236" s="97">
        <v>77.28</v>
      </c>
      <c r="P236" s="97">
        <v>55</v>
      </c>
      <c r="Q236" s="97">
        <v>0</v>
      </c>
      <c r="R236" s="97">
        <v>0</v>
      </c>
      <c r="S236" s="97">
        <v>0</v>
      </c>
      <c r="T236" s="97">
        <v>22.28</v>
      </c>
      <c r="U236" s="97">
        <v>364.71</v>
      </c>
      <c r="W236" s="97" t="s">
        <v>2190</v>
      </c>
      <c r="X236" s="97">
        <v>8.6654975999999995E-2</v>
      </c>
      <c r="Y236" s="97">
        <v>-0.19212288</v>
      </c>
      <c r="Z236" s="97" t="s">
        <v>1</v>
      </c>
      <c r="AB236" s="97" t="s">
        <v>2191</v>
      </c>
      <c r="AI236" s="97" t="s">
        <v>2194</v>
      </c>
      <c r="AJ236" s="97">
        <v>15</v>
      </c>
      <c r="AK236" s="97">
        <v>0.6</v>
      </c>
      <c r="AX236" s="97">
        <v>0</v>
      </c>
      <c r="AY236" s="97">
        <v>0</v>
      </c>
      <c r="AZ236" s="97">
        <v>0</v>
      </c>
      <c r="BA236" s="97">
        <v>195</v>
      </c>
      <c r="BB236" s="97">
        <v>187</v>
      </c>
      <c r="BC236" s="97">
        <v>0</v>
      </c>
      <c r="BD236" s="97">
        <v>0</v>
      </c>
      <c r="BE236" s="97">
        <v>0</v>
      </c>
      <c r="BF236" s="97">
        <v>0</v>
      </c>
      <c r="BG236" s="97">
        <v>0</v>
      </c>
      <c r="BH236" s="97">
        <v>0</v>
      </c>
      <c r="BI236" s="97">
        <v>0</v>
      </c>
      <c r="BJ236" s="97">
        <v>0</v>
      </c>
      <c r="BK236" s="97">
        <v>0</v>
      </c>
      <c r="BM236" s="97">
        <v>48.75</v>
      </c>
      <c r="BN236" s="97">
        <v>48.75</v>
      </c>
      <c r="BO236" s="97">
        <v>48.75</v>
      </c>
      <c r="BP236" s="97">
        <v>48.75</v>
      </c>
      <c r="BQ236" s="97">
        <v>46.75</v>
      </c>
      <c r="BR236" s="97">
        <v>46.75</v>
      </c>
      <c r="BS236" s="97">
        <v>46.75</v>
      </c>
      <c r="BT236" s="97">
        <v>46.75</v>
      </c>
      <c r="BY236" s="108"/>
      <c r="CA236" s="162" t="b">
        <v>1</v>
      </c>
      <c r="CB236" s="162" t="b">
        <v>1</v>
      </c>
      <c r="CC236" s="162" t="b">
        <v>1</v>
      </c>
      <c r="CD236" s="162" t="b">
        <v>1</v>
      </c>
    </row>
    <row r="237" spans="1:82" x14ac:dyDescent="0.2">
      <c r="A237" s="101">
        <v>232</v>
      </c>
      <c r="B237" s="97" t="s">
        <v>2201</v>
      </c>
      <c r="C237" s="97" t="s">
        <v>2215</v>
      </c>
      <c r="D237" s="97">
        <v>14</v>
      </c>
      <c r="E237" s="97" t="s">
        <v>559</v>
      </c>
      <c r="G237" s="97" t="s">
        <v>2189</v>
      </c>
      <c r="H237" s="97" t="s">
        <v>1</v>
      </c>
      <c r="I237" s="97" t="s">
        <v>1222</v>
      </c>
      <c r="J237" s="97" t="b">
        <v>1</v>
      </c>
      <c r="N237" s="97"/>
      <c r="O237" s="97">
        <v>90.5</v>
      </c>
      <c r="P237" s="97">
        <v>50</v>
      </c>
      <c r="Q237" s="97">
        <v>0</v>
      </c>
      <c r="R237" s="97">
        <v>0</v>
      </c>
      <c r="S237" s="97">
        <v>0</v>
      </c>
      <c r="T237" s="97">
        <v>40.5</v>
      </c>
      <c r="U237" s="97">
        <v>450.25150000000002</v>
      </c>
      <c r="W237" s="97" t="s">
        <v>2190</v>
      </c>
      <c r="X237" s="97">
        <v>6.2830960000000005E-2</v>
      </c>
      <c r="Y237" s="97">
        <v>-6.5126445000000003E-3</v>
      </c>
      <c r="Z237" s="97" t="s">
        <v>1</v>
      </c>
      <c r="AB237" s="97" t="s">
        <v>2191</v>
      </c>
      <c r="AI237" s="97" t="s">
        <v>2194</v>
      </c>
      <c r="AJ237" s="97">
        <v>15</v>
      </c>
      <c r="AK237" s="97">
        <v>0.6</v>
      </c>
      <c r="AX237" s="97">
        <v>0</v>
      </c>
      <c r="AY237" s="97">
        <v>0</v>
      </c>
      <c r="AZ237" s="97">
        <v>0</v>
      </c>
      <c r="BA237" s="97">
        <v>848</v>
      </c>
      <c r="BB237" s="97">
        <v>814</v>
      </c>
      <c r="BC237" s="97">
        <v>0</v>
      </c>
      <c r="BD237" s="97">
        <v>0</v>
      </c>
      <c r="BE237" s="97">
        <v>0</v>
      </c>
      <c r="BF237" s="97">
        <v>0</v>
      </c>
      <c r="BG237" s="97">
        <v>0</v>
      </c>
      <c r="BH237" s="97">
        <v>0</v>
      </c>
      <c r="BI237" s="97">
        <v>0</v>
      </c>
      <c r="BJ237" s="97">
        <v>0</v>
      </c>
      <c r="BK237" s="97">
        <v>0</v>
      </c>
      <c r="BM237" s="97">
        <v>212</v>
      </c>
      <c r="BN237" s="97">
        <v>212</v>
      </c>
      <c r="BO237" s="97">
        <v>212</v>
      </c>
      <c r="BP237" s="97">
        <v>212</v>
      </c>
      <c r="BQ237" s="97">
        <v>203.5</v>
      </c>
      <c r="BR237" s="97">
        <v>203.5</v>
      </c>
      <c r="BS237" s="97">
        <v>203.5</v>
      </c>
      <c r="BT237" s="97">
        <v>203.5</v>
      </c>
      <c r="BY237" s="108"/>
      <c r="CA237" s="162" t="b">
        <v>1</v>
      </c>
      <c r="CB237" s="162" t="b">
        <v>1</v>
      </c>
      <c r="CC237" s="162" t="b">
        <v>1</v>
      </c>
      <c r="CD237" s="162" t="b">
        <v>1</v>
      </c>
    </row>
    <row r="238" spans="1:82" x14ac:dyDescent="0.2">
      <c r="A238" s="101">
        <v>233</v>
      </c>
      <c r="B238" s="97" t="s">
        <v>2201</v>
      </c>
      <c r="C238" s="97" t="s">
        <v>2215</v>
      </c>
      <c r="D238" s="97">
        <v>14</v>
      </c>
      <c r="E238" s="97" t="s">
        <v>561</v>
      </c>
      <c r="G238" s="97" t="s">
        <v>2189</v>
      </c>
      <c r="H238" s="97" t="s">
        <v>1</v>
      </c>
      <c r="I238" s="97" t="s">
        <v>1222</v>
      </c>
      <c r="J238" s="97" t="b">
        <v>1</v>
      </c>
      <c r="N238" s="97"/>
      <c r="O238" s="97">
        <v>175</v>
      </c>
      <c r="P238" s="97">
        <v>175</v>
      </c>
      <c r="Q238" s="97">
        <v>0</v>
      </c>
      <c r="R238" s="97">
        <v>0</v>
      </c>
      <c r="S238" s="97">
        <v>0</v>
      </c>
      <c r="T238" s="97">
        <v>0</v>
      </c>
      <c r="U238" s="97">
        <v>1208</v>
      </c>
      <c r="W238" s="97" t="s">
        <v>2190</v>
      </c>
      <c r="X238" s="97">
        <v>0.11799999999999999</v>
      </c>
      <c r="Y238" s="97">
        <v>0</v>
      </c>
      <c r="Z238" s="97" t="s">
        <v>1</v>
      </c>
      <c r="AB238" s="97" t="s">
        <v>2191</v>
      </c>
      <c r="AI238" s="97" t="s">
        <v>2194</v>
      </c>
      <c r="AJ238" s="97">
        <v>12</v>
      </c>
      <c r="AK238" s="97">
        <v>0.6</v>
      </c>
      <c r="AX238" s="97">
        <v>0</v>
      </c>
      <c r="AY238" s="97">
        <v>0</v>
      </c>
      <c r="AZ238" s="97">
        <v>0</v>
      </c>
      <c r="BA238" s="97">
        <v>1119</v>
      </c>
      <c r="BB238" s="97">
        <v>1076</v>
      </c>
      <c r="BC238" s="97">
        <v>0</v>
      </c>
      <c r="BD238" s="97">
        <v>0</v>
      </c>
      <c r="BE238" s="97">
        <v>0</v>
      </c>
      <c r="BF238" s="97">
        <v>0</v>
      </c>
      <c r="BG238" s="97">
        <v>0</v>
      </c>
      <c r="BH238" s="97">
        <v>0</v>
      </c>
      <c r="BI238" s="97">
        <v>0</v>
      </c>
      <c r="BJ238" s="97">
        <v>0</v>
      </c>
      <c r="BK238" s="97">
        <v>0</v>
      </c>
      <c r="BM238" s="97">
        <v>279.75</v>
      </c>
      <c r="BN238" s="97">
        <v>279.75</v>
      </c>
      <c r="BO238" s="97">
        <v>279.75</v>
      </c>
      <c r="BP238" s="97">
        <v>279.75</v>
      </c>
      <c r="BQ238" s="97">
        <v>269</v>
      </c>
      <c r="BR238" s="97">
        <v>269</v>
      </c>
      <c r="BS238" s="97">
        <v>269</v>
      </c>
      <c r="BT238" s="97">
        <v>269</v>
      </c>
      <c r="BY238" s="108"/>
      <c r="CA238" s="162" t="b">
        <v>1</v>
      </c>
      <c r="CB238" s="162" t="b">
        <v>1</v>
      </c>
      <c r="CC238" s="162" t="b">
        <v>1</v>
      </c>
      <c r="CD238" s="162" t="b">
        <v>1</v>
      </c>
    </row>
    <row r="239" spans="1:82" x14ac:dyDescent="0.2">
      <c r="A239" s="101">
        <v>234</v>
      </c>
      <c r="B239" s="97" t="s">
        <v>2201</v>
      </c>
      <c r="C239" s="97" t="s">
        <v>2215</v>
      </c>
      <c r="D239" s="97">
        <v>14</v>
      </c>
      <c r="E239" s="97" t="s">
        <v>563</v>
      </c>
      <c r="G239" s="97" t="s">
        <v>2189</v>
      </c>
      <c r="H239" s="97" t="s">
        <v>1</v>
      </c>
      <c r="I239" s="97" t="s">
        <v>1222</v>
      </c>
      <c r="J239" s="97" t="b">
        <v>1</v>
      </c>
      <c r="N239" s="97"/>
      <c r="O239" s="97">
        <v>845.24019999999996</v>
      </c>
      <c r="P239" s="97">
        <v>75</v>
      </c>
      <c r="Q239" s="97">
        <v>0</v>
      </c>
      <c r="R239" s="97">
        <v>0</v>
      </c>
      <c r="S239" s="97">
        <v>0</v>
      </c>
      <c r="T239" s="97">
        <v>770.24019999999996</v>
      </c>
      <c r="U239" s="97">
        <v>100.68839</v>
      </c>
      <c r="W239" s="97" t="s">
        <v>2190</v>
      </c>
      <c r="X239" s="97">
        <v>4.5408160000000003E-2</v>
      </c>
      <c r="Y239" s="97">
        <v>18.901019999999999</v>
      </c>
      <c r="Z239" s="97" t="s">
        <v>1</v>
      </c>
      <c r="AB239" s="97" t="s">
        <v>2193</v>
      </c>
      <c r="AI239" s="97" t="s">
        <v>2194</v>
      </c>
      <c r="AJ239" s="97">
        <v>12</v>
      </c>
      <c r="AK239" s="97">
        <v>0.6</v>
      </c>
      <c r="AX239" s="97">
        <v>0</v>
      </c>
      <c r="AY239" s="97">
        <v>0</v>
      </c>
      <c r="AZ239" s="97">
        <v>0</v>
      </c>
      <c r="BA239" s="97">
        <v>26</v>
      </c>
      <c r="BB239" s="97">
        <v>25</v>
      </c>
      <c r="BC239" s="97">
        <v>0</v>
      </c>
      <c r="BD239" s="97">
        <v>0</v>
      </c>
      <c r="BE239" s="97">
        <v>0</v>
      </c>
      <c r="BF239" s="97">
        <v>0</v>
      </c>
      <c r="BG239" s="97">
        <v>0</v>
      </c>
      <c r="BH239" s="97">
        <v>0</v>
      </c>
      <c r="BI239" s="97">
        <v>0</v>
      </c>
      <c r="BJ239" s="97">
        <v>0</v>
      </c>
      <c r="BK239" s="97">
        <v>0</v>
      </c>
      <c r="BM239" s="97">
        <v>6.5</v>
      </c>
      <c r="BN239" s="97">
        <v>6.5</v>
      </c>
      <c r="BO239" s="97">
        <v>6.5</v>
      </c>
      <c r="BP239" s="97">
        <v>6.5</v>
      </c>
      <c r="BQ239" s="97">
        <v>6.25</v>
      </c>
      <c r="BR239" s="97">
        <v>6.25</v>
      </c>
      <c r="BS239" s="97">
        <v>6.25</v>
      </c>
      <c r="BT239" s="97">
        <v>6.25</v>
      </c>
      <c r="BY239" s="108"/>
      <c r="CA239" s="162" t="b">
        <v>1</v>
      </c>
      <c r="CB239" s="162" t="b">
        <v>1</v>
      </c>
      <c r="CC239" s="162" t="b">
        <v>1</v>
      </c>
      <c r="CD239" s="162" t="b">
        <v>1</v>
      </c>
    </row>
    <row r="240" spans="1:82" x14ac:dyDescent="0.2">
      <c r="A240" s="101">
        <v>235</v>
      </c>
      <c r="B240" s="97" t="s">
        <v>2201</v>
      </c>
      <c r="C240" s="97" t="s">
        <v>2215</v>
      </c>
      <c r="D240" s="97">
        <v>14</v>
      </c>
      <c r="E240" s="97" t="s">
        <v>565</v>
      </c>
      <c r="G240" s="97" t="s">
        <v>2189</v>
      </c>
      <c r="H240" s="97" t="s">
        <v>1</v>
      </c>
      <c r="I240" s="97" t="s">
        <v>1222</v>
      </c>
      <c r="J240" s="97" t="b">
        <v>1</v>
      </c>
      <c r="N240" s="97"/>
      <c r="O240" s="97">
        <v>9.25</v>
      </c>
      <c r="P240" s="97">
        <v>3.5</v>
      </c>
      <c r="Q240" s="97">
        <v>0</v>
      </c>
      <c r="R240" s="97">
        <v>0</v>
      </c>
      <c r="S240" s="97">
        <v>0</v>
      </c>
      <c r="T240" s="97">
        <v>5.75</v>
      </c>
      <c r="U240" s="97">
        <v>59</v>
      </c>
      <c r="W240" s="97" t="s">
        <v>2190</v>
      </c>
      <c r="X240" s="97">
        <v>0</v>
      </c>
      <c r="Y240" s="97">
        <v>0</v>
      </c>
      <c r="Z240" s="97" t="s">
        <v>1</v>
      </c>
      <c r="AB240" s="97" t="s">
        <v>2191</v>
      </c>
      <c r="AI240" s="97" t="s">
        <v>2194</v>
      </c>
      <c r="AJ240" s="97">
        <v>5</v>
      </c>
      <c r="AK240" s="97">
        <v>0.6</v>
      </c>
      <c r="AX240" s="97">
        <v>0</v>
      </c>
      <c r="AY240" s="97">
        <v>0</v>
      </c>
      <c r="AZ240" s="97">
        <v>0</v>
      </c>
      <c r="BA240" s="97">
        <v>1408</v>
      </c>
      <c r="BB240" s="97">
        <v>1353</v>
      </c>
      <c r="BC240" s="97">
        <v>0</v>
      </c>
      <c r="BD240" s="97">
        <v>0</v>
      </c>
      <c r="BE240" s="97">
        <v>0</v>
      </c>
      <c r="BF240" s="97">
        <v>0</v>
      </c>
      <c r="BG240" s="97">
        <v>0</v>
      </c>
      <c r="BH240" s="97">
        <v>0</v>
      </c>
      <c r="BI240" s="97">
        <v>0</v>
      </c>
      <c r="BJ240" s="97">
        <v>0</v>
      </c>
      <c r="BK240" s="97">
        <v>0</v>
      </c>
      <c r="BM240" s="97">
        <v>352</v>
      </c>
      <c r="BN240" s="97">
        <v>352</v>
      </c>
      <c r="BO240" s="97">
        <v>352</v>
      </c>
      <c r="BP240" s="97">
        <v>352</v>
      </c>
      <c r="BQ240" s="97">
        <v>338.25</v>
      </c>
      <c r="BR240" s="97">
        <v>338.25</v>
      </c>
      <c r="BS240" s="97">
        <v>338.25</v>
      </c>
      <c r="BT240" s="97">
        <v>338.25</v>
      </c>
      <c r="BY240" s="108"/>
      <c r="CA240" s="162" t="b">
        <v>1</v>
      </c>
      <c r="CB240" s="162" t="b">
        <v>1</v>
      </c>
      <c r="CC240" s="162" t="b">
        <v>1</v>
      </c>
      <c r="CD240" s="162" t="b">
        <v>1</v>
      </c>
    </row>
    <row r="241" spans="1:82" x14ac:dyDescent="0.2">
      <c r="A241" s="101">
        <v>236</v>
      </c>
      <c r="B241" s="97" t="s">
        <v>2201</v>
      </c>
      <c r="C241" s="97" t="s">
        <v>2215</v>
      </c>
      <c r="D241" s="97">
        <v>14</v>
      </c>
      <c r="E241" s="97" t="s">
        <v>567</v>
      </c>
      <c r="G241" s="97" t="s">
        <v>2189</v>
      </c>
      <c r="H241" s="97" t="s">
        <v>1</v>
      </c>
      <c r="I241" s="97" t="s">
        <v>1222</v>
      </c>
      <c r="J241" s="97" t="b">
        <v>1</v>
      </c>
      <c r="N241" s="97"/>
      <c r="O241" s="97">
        <v>100</v>
      </c>
      <c r="P241" s="97">
        <v>100</v>
      </c>
      <c r="Q241" s="97">
        <v>0</v>
      </c>
      <c r="R241" s="97">
        <v>0</v>
      </c>
      <c r="S241" s="97">
        <v>0</v>
      </c>
      <c r="T241" s="97">
        <v>0</v>
      </c>
      <c r="U241" s="97">
        <v>749</v>
      </c>
      <c r="W241" s="97" t="s">
        <v>2190</v>
      </c>
      <c r="X241" s="97">
        <v>1.4999999999999999E-2</v>
      </c>
      <c r="Y241" s="97">
        <v>0</v>
      </c>
      <c r="Z241" s="97" t="s">
        <v>1</v>
      </c>
      <c r="AB241" s="97" t="s">
        <v>2191</v>
      </c>
      <c r="AI241" s="97" t="s">
        <v>2194</v>
      </c>
      <c r="AJ241" s="97">
        <v>16</v>
      </c>
      <c r="AK241" s="97">
        <v>0.6</v>
      </c>
      <c r="AX241" s="97">
        <v>0</v>
      </c>
      <c r="AY241" s="97">
        <v>0</v>
      </c>
      <c r="AZ241" s="97">
        <v>0</v>
      </c>
      <c r="BA241" s="97">
        <v>54</v>
      </c>
      <c r="BB241" s="97">
        <v>51</v>
      </c>
      <c r="BC241" s="97">
        <v>0</v>
      </c>
      <c r="BD241" s="97">
        <v>0</v>
      </c>
      <c r="BE241" s="97">
        <v>0</v>
      </c>
      <c r="BF241" s="97">
        <v>0</v>
      </c>
      <c r="BG241" s="97">
        <v>0</v>
      </c>
      <c r="BH241" s="97">
        <v>0</v>
      </c>
      <c r="BI241" s="97">
        <v>0</v>
      </c>
      <c r="BJ241" s="97">
        <v>0</v>
      </c>
      <c r="BK241" s="97">
        <v>0</v>
      </c>
      <c r="BM241" s="97">
        <v>13.5</v>
      </c>
      <c r="BN241" s="97">
        <v>13.5</v>
      </c>
      <c r="BO241" s="97">
        <v>13.5</v>
      </c>
      <c r="BP241" s="97">
        <v>13.5</v>
      </c>
      <c r="BQ241" s="97">
        <v>12.75</v>
      </c>
      <c r="BR241" s="97">
        <v>12.75</v>
      </c>
      <c r="BS241" s="97">
        <v>12.75</v>
      </c>
      <c r="BT241" s="97">
        <v>12.75</v>
      </c>
      <c r="BY241" s="108"/>
      <c r="CA241" s="162" t="b">
        <v>1</v>
      </c>
      <c r="CB241" s="162" t="b">
        <v>1</v>
      </c>
      <c r="CC241" s="162" t="b">
        <v>1</v>
      </c>
      <c r="CD241" s="162" t="b">
        <v>1</v>
      </c>
    </row>
    <row r="242" spans="1:82" x14ac:dyDescent="0.2">
      <c r="A242" s="101">
        <v>237</v>
      </c>
      <c r="B242" s="97" t="s">
        <v>2201</v>
      </c>
      <c r="C242" s="97" t="s">
        <v>2215</v>
      </c>
      <c r="D242" s="97">
        <v>14</v>
      </c>
      <c r="E242" s="97" t="s">
        <v>568</v>
      </c>
      <c r="G242" s="97" t="s">
        <v>2189</v>
      </c>
      <c r="H242" s="97" t="s">
        <v>1</v>
      </c>
      <c r="I242" s="97" t="s">
        <v>1235</v>
      </c>
      <c r="J242" s="97" t="b">
        <v>1</v>
      </c>
      <c r="N242" s="97"/>
      <c r="O242" s="97">
        <v>747</v>
      </c>
      <c r="P242" s="97">
        <v>250</v>
      </c>
      <c r="Q242" s="97">
        <v>0</v>
      </c>
      <c r="R242" s="97">
        <v>0</v>
      </c>
      <c r="S242" s="97">
        <v>0</v>
      </c>
      <c r="T242" s="97">
        <v>497</v>
      </c>
      <c r="U242" s="97">
        <v>1200.8499999999999</v>
      </c>
      <c r="W242" s="97" t="s">
        <v>2190</v>
      </c>
      <c r="X242" s="97">
        <v>0.13708333333333331</v>
      </c>
      <c r="Y242" s="97">
        <v>0</v>
      </c>
      <c r="Z242" s="97" t="s">
        <v>1</v>
      </c>
      <c r="AB242" s="97" t="s">
        <v>2191</v>
      </c>
      <c r="AI242" s="97" t="s">
        <v>2194</v>
      </c>
      <c r="AJ242" s="97">
        <v>12</v>
      </c>
      <c r="AK242" s="97">
        <v>0.6</v>
      </c>
      <c r="AX242" s="97">
        <v>0</v>
      </c>
      <c r="AY242" s="97">
        <v>0</v>
      </c>
      <c r="AZ242" s="97">
        <v>0</v>
      </c>
      <c r="BA242" s="97">
        <v>1</v>
      </c>
      <c r="BB242" s="97">
        <v>0</v>
      </c>
      <c r="BC242" s="97">
        <v>0</v>
      </c>
      <c r="BD242" s="97">
        <v>0</v>
      </c>
      <c r="BE242" s="97">
        <v>0</v>
      </c>
      <c r="BF242" s="97">
        <v>0</v>
      </c>
      <c r="BG242" s="97">
        <v>0</v>
      </c>
      <c r="BH242" s="97">
        <v>0</v>
      </c>
      <c r="BI242" s="97">
        <v>0</v>
      </c>
      <c r="BJ242" s="97">
        <v>0</v>
      </c>
      <c r="BK242" s="97">
        <v>0</v>
      </c>
      <c r="BM242" s="97">
        <v>0.25</v>
      </c>
      <c r="BN242" s="97">
        <v>0.25</v>
      </c>
      <c r="BO242" s="97">
        <v>0.25</v>
      </c>
      <c r="BP242" s="97">
        <v>0.25</v>
      </c>
      <c r="BQ242" s="97">
        <v>0</v>
      </c>
      <c r="BR242" s="97">
        <v>0</v>
      </c>
      <c r="BS242" s="97">
        <v>0</v>
      </c>
      <c r="BT242" s="97">
        <v>0</v>
      </c>
      <c r="BY242" s="108"/>
      <c r="CA242" s="162" t="b">
        <v>1</v>
      </c>
      <c r="CB242" s="162" t="b">
        <v>1</v>
      </c>
      <c r="CC242" s="162" t="b">
        <v>1</v>
      </c>
      <c r="CD242" s="162" t="b">
        <v>1</v>
      </c>
    </row>
    <row r="243" spans="1:82" x14ac:dyDescent="0.2">
      <c r="A243" s="101">
        <v>238</v>
      </c>
      <c r="B243" s="97" t="s">
        <v>2201</v>
      </c>
      <c r="C243" s="97" t="s">
        <v>2215</v>
      </c>
      <c r="D243" s="97">
        <v>14</v>
      </c>
      <c r="E243" s="97" t="s">
        <v>569</v>
      </c>
      <c r="G243" s="97" t="s">
        <v>2189</v>
      </c>
      <c r="H243" s="97" t="s">
        <v>1</v>
      </c>
      <c r="I243" s="97" t="s">
        <v>1235</v>
      </c>
      <c r="J243" s="97" t="b">
        <v>1</v>
      </c>
      <c r="N243" s="97"/>
      <c r="O243" s="97">
        <v>1839</v>
      </c>
      <c r="P243" s="97">
        <v>125</v>
      </c>
      <c r="Q243" s="97">
        <v>0</v>
      </c>
      <c r="R243" s="97">
        <v>0</v>
      </c>
      <c r="S243" s="97">
        <v>0</v>
      </c>
      <c r="T243" s="97">
        <v>1714</v>
      </c>
      <c r="U243" s="97">
        <v>1357.07</v>
      </c>
      <c r="W243" s="97" t="s">
        <v>2190</v>
      </c>
      <c r="X243" s="97">
        <v>0.1549166666666667</v>
      </c>
      <c r="Y243" s="97">
        <v>0</v>
      </c>
      <c r="Z243" s="97" t="s">
        <v>1</v>
      </c>
      <c r="AB243" s="97" t="s">
        <v>2191</v>
      </c>
      <c r="AI243" s="97" t="s">
        <v>2194</v>
      </c>
      <c r="AJ243" s="97">
        <v>12</v>
      </c>
      <c r="AK243" s="97">
        <v>0.6</v>
      </c>
      <c r="AX243" s="97">
        <v>0</v>
      </c>
      <c r="AY243" s="97">
        <v>0</v>
      </c>
      <c r="AZ243" s="97">
        <v>0</v>
      </c>
      <c r="BA243" s="97">
        <v>2</v>
      </c>
      <c r="BB243" s="97">
        <v>1</v>
      </c>
      <c r="BC243" s="97">
        <v>0</v>
      </c>
      <c r="BD243" s="97">
        <v>0</v>
      </c>
      <c r="BE243" s="97">
        <v>0</v>
      </c>
      <c r="BF243" s="97">
        <v>0</v>
      </c>
      <c r="BG243" s="97">
        <v>0</v>
      </c>
      <c r="BH243" s="97">
        <v>0</v>
      </c>
      <c r="BI243" s="97">
        <v>0</v>
      </c>
      <c r="BJ243" s="97">
        <v>0</v>
      </c>
      <c r="BK243" s="97">
        <v>0</v>
      </c>
      <c r="BM243" s="97">
        <v>0.5</v>
      </c>
      <c r="BN243" s="97">
        <v>0.5</v>
      </c>
      <c r="BO243" s="97">
        <v>0.5</v>
      </c>
      <c r="BP243" s="97">
        <v>0.5</v>
      </c>
      <c r="BQ243" s="97">
        <v>0.25</v>
      </c>
      <c r="BR243" s="97">
        <v>0.25</v>
      </c>
      <c r="BS243" s="97">
        <v>0.25</v>
      </c>
      <c r="BT243" s="97">
        <v>0.25</v>
      </c>
      <c r="BY243" s="108"/>
      <c r="CA243" s="162" t="b">
        <v>1</v>
      </c>
      <c r="CB243" s="162" t="b">
        <v>1</v>
      </c>
      <c r="CC243" s="162" t="b">
        <v>1</v>
      </c>
      <c r="CD243" s="162" t="b">
        <v>1</v>
      </c>
    </row>
    <row r="244" spans="1:82" x14ac:dyDescent="0.2">
      <c r="A244" s="101">
        <v>239</v>
      </c>
      <c r="B244" s="97" t="s">
        <v>2201</v>
      </c>
      <c r="C244" s="97" t="s">
        <v>2215</v>
      </c>
      <c r="D244" s="97">
        <v>14</v>
      </c>
      <c r="E244" s="97" t="s">
        <v>570</v>
      </c>
      <c r="G244" s="97" t="s">
        <v>2189</v>
      </c>
      <c r="H244" s="97" t="s">
        <v>1</v>
      </c>
      <c r="I244" s="97" t="s">
        <v>1235</v>
      </c>
      <c r="J244" s="97" t="b">
        <v>1</v>
      </c>
      <c r="N244" s="97"/>
      <c r="O244" s="97">
        <v>741</v>
      </c>
      <c r="P244" s="97">
        <v>100</v>
      </c>
      <c r="Q244" s="97">
        <v>0</v>
      </c>
      <c r="R244" s="97">
        <v>0</v>
      </c>
      <c r="S244" s="97">
        <v>0</v>
      </c>
      <c r="T244" s="97">
        <v>641</v>
      </c>
      <c r="U244" s="97">
        <v>587.65</v>
      </c>
      <c r="W244" s="97" t="s">
        <v>2190</v>
      </c>
      <c r="X244" s="97">
        <v>6.7083333333333314E-2</v>
      </c>
      <c r="Y244" s="97">
        <v>0</v>
      </c>
      <c r="Z244" s="97" t="s">
        <v>1</v>
      </c>
      <c r="AB244" s="97" t="s">
        <v>2191</v>
      </c>
      <c r="AI244" s="97" t="s">
        <v>2194</v>
      </c>
      <c r="AJ244" s="97">
        <v>12</v>
      </c>
      <c r="AK244" s="97">
        <v>0.6</v>
      </c>
      <c r="AX244" s="97">
        <v>0</v>
      </c>
      <c r="AY244" s="97">
        <v>0</v>
      </c>
      <c r="AZ244" s="97">
        <v>0</v>
      </c>
      <c r="BA244" s="97">
        <v>1</v>
      </c>
      <c r="BB244" s="97">
        <v>0</v>
      </c>
      <c r="BC244" s="97">
        <v>0</v>
      </c>
      <c r="BD244" s="97">
        <v>0</v>
      </c>
      <c r="BE244" s="97">
        <v>0</v>
      </c>
      <c r="BF244" s="97">
        <v>0</v>
      </c>
      <c r="BG244" s="97">
        <v>0</v>
      </c>
      <c r="BH244" s="97">
        <v>0</v>
      </c>
      <c r="BI244" s="97">
        <v>0</v>
      </c>
      <c r="BJ244" s="97">
        <v>0</v>
      </c>
      <c r="BK244" s="97">
        <v>0</v>
      </c>
      <c r="BM244" s="97">
        <v>0.25</v>
      </c>
      <c r="BN244" s="97">
        <v>0.25</v>
      </c>
      <c r="BO244" s="97">
        <v>0.25</v>
      </c>
      <c r="BP244" s="97">
        <v>0.25</v>
      </c>
      <c r="BQ244" s="97">
        <v>0</v>
      </c>
      <c r="BR244" s="97">
        <v>0</v>
      </c>
      <c r="BS244" s="97">
        <v>0</v>
      </c>
      <c r="BT244" s="97">
        <v>0</v>
      </c>
      <c r="BY244" s="108"/>
      <c r="CA244" s="162" t="b">
        <v>1</v>
      </c>
      <c r="CB244" s="162" t="b">
        <v>1</v>
      </c>
      <c r="CC244" s="162" t="b">
        <v>1</v>
      </c>
      <c r="CD244" s="162" t="b">
        <v>1</v>
      </c>
    </row>
    <row r="245" spans="1:82" x14ac:dyDescent="0.2">
      <c r="A245" s="101">
        <v>240</v>
      </c>
      <c r="B245" s="97" t="s">
        <v>2201</v>
      </c>
      <c r="C245" s="97" t="s">
        <v>2215</v>
      </c>
      <c r="D245" s="97">
        <v>14</v>
      </c>
      <c r="E245" s="97" t="s">
        <v>571</v>
      </c>
      <c r="G245" s="97" t="s">
        <v>2189</v>
      </c>
      <c r="H245" s="97" t="s">
        <v>1</v>
      </c>
      <c r="I245" s="97" t="s">
        <v>1235</v>
      </c>
      <c r="J245" s="97" t="b">
        <v>1</v>
      </c>
      <c r="N245" s="97"/>
      <c r="O245" s="97">
        <v>2324</v>
      </c>
      <c r="P245" s="97">
        <v>600</v>
      </c>
      <c r="Q245" s="97">
        <v>0</v>
      </c>
      <c r="R245" s="97">
        <v>0</v>
      </c>
      <c r="S245" s="97">
        <v>0</v>
      </c>
      <c r="T245" s="97">
        <v>1724</v>
      </c>
      <c r="U245" s="97">
        <v>3303.25</v>
      </c>
      <c r="W245" s="97" t="s">
        <v>2190</v>
      </c>
      <c r="X245" s="97">
        <v>0.37708333333333321</v>
      </c>
      <c r="Y245" s="97">
        <v>0</v>
      </c>
      <c r="Z245" s="97" t="s">
        <v>1</v>
      </c>
      <c r="AB245" s="97" t="s">
        <v>2191</v>
      </c>
      <c r="AI245" s="97" t="s">
        <v>2194</v>
      </c>
      <c r="AJ245" s="97">
        <v>12</v>
      </c>
      <c r="AK245" s="97">
        <v>0.6</v>
      </c>
      <c r="AX245" s="97">
        <v>0</v>
      </c>
      <c r="AY245" s="97">
        <v>0</v>
      </c>
      <c r="AZ245" s="97">
        <v>0</v>
      </c>
      <c r="BA245" s="97">
        <v>1</v>
      </c>
      <c r="BB245" s="97">
        <v>0</v>
      </c>
      <c r="BC245" s="97">
        <v>0</v>
      </c>
      <c r="BD245" s="97">
        <v>0</v>
      </c>
      <c r="BE245" s="97">
        <v>0</v>
      </c>
      <c r="BF245" s="97">
        <v>0</v>
      </c>
      <c r="BG245" s="97">
        <v>0</v>
      </c>
      <c r="BH245" s="97">
        <v>0</v>
      </c>
      <c r="BI245" s="97">
        <v>0</v>
      </c>
      <c r="BJ245" s="97">
        <v>0</v>
      </c>
      <c r="BK245" s="97">
        <v>0</v>
      </c>
      <c r="BM245" s="97">
        <v>0.25</v>
      </c>
      <c r="BN245" s="97">
        <v>0.25</v>
      </c>
      <c r="BO245" s="97">
        <v>0.25</v>
      </c>
      <c r="BP245" s="97">
        <v>0.25</v>
      </c>
      <c r="BQ245" s="97">
        <v>0</v>
      </c>
      <c r="BR245" s="97">
        <v>0</v>
      </c>
      <c r="BS245" s="97">
        <v>0</v>
      </c>
      <c r="BT245" s="97">
        <v>0</v>
      </c>
      <c r="BY245" s="108"/>
      <c r="CA245" s="162" t="b">
        <v>1</v>
      </c>
      <c r="CB245" s="162" t="b">
        <v>1</v>
      </c>
      <c r="CC245" s="162" t="b">
        <v>1</v>
      </c>
      <c r="CD245" s="162" t="b">
        <v>1</v>
      </c>
    </row>
    <row r="246" spans="1:82" x14ac:dyDescent="0.2">
      <c r="A246" s="101">
        <v>241</v>
      </c>
      <c r="B246" s="97" t="s">
        <v>2201</v>
      </c>
      <c r="C246" s="97" t="s">
        <v>2215</v>
      </c>
      <c r="D246" s="97">
        <v>14</v>
      </c>
      <c r="E246" s="97" t="s">
        <v>572</v>
      </c>
      <c r="G246" s="97" t="s">
        <v>2189</v>
      </c>
      <c r="H246" s="97" t="s">
        <v>1</v>
      </c>
      <c r="I246" s="97" t="s">
        <v>1235</v>
      </c>
      <c r="J246" s="97" t="b">
        <v>1</v>
      </c>
      <c r="N246" s="97"/>
      <c r="O246" s="97">
        <v>747</v>
      </c>
      <c r="P246" s="97">
        <v>150</v>
      </c>
      <c r="Q246" s="97">
        <v>0</v>
      </c>
      <c r="R246" s="97">
        <v>0</v>
      </c>
      <c r="S246" s="97">
        <v>0</v>
      </c>
      <c r="T246" s="97">
        <v>597</v>
      </c>
      <c r="U246" s="97">
        <v>1200.8499999999999</v>
      </c>
      <c r="W246" s="97" t="s">
        <v>2190</v>
      </c>
      <c r="X246" s="97">
        <v>0.13708333333333331</v>
      </c>
      <c r="Y246" s="97">
        <v>0</v>
      </c>
      <c r="Z246" s="97" t="s">
        <v>1</v>
      </c>
      <c r="AB246" s="97" t="s">
        <v>2191</v>
      </c>
      <c r="AI246" s="97" t="s">
        <v>2194</v>
      </c>
      <c r="AJ246" s="97">
        <v>12</v>
      </c>
      <c r="AK246" s="97">
        <v>0.6</v>
      </c>
      <c r="AX246" s="97">
        <v>0</v>
      </c>
      <c r="AY246" s="97">
        <v>0</v>
      </c>
      <c r="AZ246" s="97">
        <v>0</v>
      </c>
      <c r="BA246" s="97">
        <v>5</v>
      </c>
      <c r="BB246" s="97">
        <v>4</v>
      </c>
      <c r="BC246" s="97">
        <v>0</v>
      </c>
      <c r="BD246" s="97">
        <v>0</v>
      </c>
      <c r="BE246" s="97">
        <v>0</v>
      </c>
      <c r="BF246" s="97">
        <v>0</v>
      </c>
      <c r="BG246" s="97">
        <v>0</v>
      </c>
      <c r="BH246" s="97">
        <v>0</v>
      </c>
      <c r="BI246" s="97">
        <v>0</v>
      </c>
      <c r="BJ246" s="97">
        <v>0</v>
      </c>
      <c r="BK246" s="97">
        <v>0</v>
      </c>
      <c r="BM246" s="97">
        <v>1.25</v>
      </c>
      <c r="BN246" s="97">
        <v>1.25</v>
      </c>
      <c r="BO246" s="97">
        <v>1.25</v>
      </c>
      <c r="BP246" s="97">
        <v>1.25</v>
      </c>
      <c r="BQ246" s="97">
        <v>1</v>
      </c>
      <c r="BR246" s="97">
        <v>1</v>
      </c>
      <c r="BS246" s="97">
        <v>1</v>
      </c>
      <c r="BT246" s="97">
        <v>1</v>
      </c>
      <c r="BY246" s="108"/>
      <c r="CA246" s="162" t="b">
        <v>1</v>
      </c>
      <c r="CB246" s="162" t="b">
        <v>1</v>
      </c>
      <c r="CC246" s="162" t="b">
        <v>1</v>
      </c>
      <c r="CD246" s="162" t="b">
        <v>1</v>
      </c>
    </row>
    <row r="247" spans="1:82" x14ac:dyDescent="0.2">
      <c r="A247" s="101">
        <v>242</v>
      </c>
      <c r="B247" s="97" t="s">
        <v>2201</v>
      </c>
      <c r="C247" s="97" t="s">
        <v>2215</v>
      </c>
      <c r="D247" s="97">
        <v>14</v>
      </c>
      <c r="E247" s="97" t="s">
        <v>573</v>
      </c>
      <c r="G247" s="97" t="s">
        <v>2189</v>
      </c>
      <c r="H247" s="97" t="s">
        <v>1</v>
      </c>
      <c r="I247" s="97" t="s">
        <v>1235</v>
      </c>
      <c r="J247" s="97" t="b">
        <v>1</v>
      </c>
      <c r="N247" s="97"/>
      <c r="O247" s="97">
        <v>1067</v>
      </c>
      <c r="P247" s="97">
        <v>300</v>
      </c>
      <c r="Q247" s="97">
        <v>0</v>
      </c>
      <c r="R247" s="97">
        <v>0</v>
      </c>
      <c r="S247" s="97">
        <v>0</v>
      </c>
      <c r="T247" s="97">
        <v>767</v>
      </c>
      <c r="U247" s="97">
        <v>2076.85</v>
      </c>
      <c r="W247" s="97" t="s">
        <v>2190</v>
      </c>
      <c r="X247" s="97">
        <v>0.23708333333333331</v>
      </c>
      <c r="Y247" s="97">
        <v>0</v>
      </c>
      <c r="Z247" s="97" t="s">
        <v>1</v>
      </c>
      <c r="AB247" s="97" t="s">
        <v>2191</v>
      </c>
      <c r="AI247" s="97" t="s">
        <v>2194</v>
      </c>
      <c r="AJ247" s="97">
        <v>12</v>
      </c>
      <c r="AK247" s="97">
        <v>0.6</v>
      </c>
      <c r="AX247" s="97">
        <v>0</v>
      </c>
      <c r="AY247" s="97">
        <v>0</v>
      </c>
      <c r="AZ247" s="97">
        <v>0</v>
      </c>
      <c r="BA247" s="97">
        <v>6</v>
      </c>
      <c r="BB247" s="97">
        <v>5</v>
      </c>
      <c r="BC247" s="97">
        <v>0</v>
      </c>
      <c r="BD247" s="97">
        <v>0</v>
      </c>
      <c r="BE247" s="97">
        <v>0</v>
      </c>
      <c r="BF247" s="97">
        <v>0</v>
      </c>
      <c r="BG247" s="97">
        <v>0</v>
      </c>
      <c r="BH247" s="97">
        <v>0</v>
      </c>
      <c r="BI247" s="97">
        <v>0</v>
      </c>
      <c r="BJ247" s="97">
        <v>0</v>
      </c>
      <c r="BK247" s="97">
        <v>0</v>
      </c>
      <c r="BM247" s="97">
        <v>1.5</v>
      </c>
      <c r="BN247" s="97">
        <v>1.5</v>
      </c>
      <c r="BO247" s="97">
        <v>1.5</v>
      </c>
      <c r="BP247" s="97">
        <v>1.5</v>
      </c>
      <c r="BQ247" s="97">
        <v>1.25</v>
      </c>
      <c r="BR247" s="97">
        <v>1.25</v>
      </c>
      <c r="BS247" s="97">
        <v>1.25</v>
      </c>
      <c r="BT247" s="97">
        <v>1.25</v>
      </c>
      <c r="BY247" s="108"/>
      <c r="CA247" s="162" t="b">
        <v>1</v>
      </c>
      <c r="CB247" s="162" t="b">
        <v>1</v>
      </c>
      <c r="CC247" s="162" t="b">
        <v>1</v>
      </c>
      <c r="CD247" s="162" t="b">
        <v>1</v>
      </c>
    </row>
    <row r="248" spans="1:82" x14ac:dyDescent="0.2">
      <c r="A248" s="101">
        <v>243</v>
      </c>
      <c r="B248" s="97" t="s">
        <v>2201</v>
      </c>
      <c r="C248" s="97" t="s">
        <v>2215</v>
      </c>
      <c r="D248" s="97">
        <v>14</v>
      </c>
      <c r="E248" s="97" t="s">
        <v>574</v>
      </c>
      <c r="G248" s="97" t="s">
        <v>2189</v>
      </c>
      <c r="H248" s="97" t="s">
        <v>1</v>
      </c>
      <c r="I248" s="97" t="s">
        <v>1235</v>
      </c>
      <c r="J248" s="97" t="b">
        <v>1</v>
      </c>
      <c r="N248" s="97"/>
      <c r="O248" s="97">
        <v>217</v>
      </c>
      <c r="P248" s="97">
        <v>50</v>
      </c>
      <c r="Q248" s="97">
        <v>0</v>
      </c>
      <c r="R248" s="97">
        <v>0</v>
      </c>
      <c r="S248" s="97">
        <v>0</v>
      </c>
      <c r="T248" s="97">
        <v>167</v>
      </c>
      <c r="U248" s="97">
        <v>445.3</v>
      </c>
      <c r="W248" s="97" t="s">
        <v>2190</v>
      </c>
      <c r="X248" s="97">
        <v>5.0833333333333341E-2</v>
      </c>
      <c r="Y248" s="97">
        <v>0</v>
      </c>
      <c r="Z248" s="97" t="s">
        <v>1</v>
      </c>
      <c r="AB248" s="97" t="s">
        <v>2191</v>
      </c>
      <c r="AI248" s="97" t="s">
        <v>2194</v>
      </c>
      <c r="AJ248" s="97">
        <v>12</v>
      </c>
      <c r="AK248" s="97">
        <v>0.6</v>
      </c>
      <c r="AX248" s="97">
        <v>0</v>
      </c>
      <c r="AY248" s="97">
        <v>0</v>
      </c>
      <c r="AZ248" s="97">
        <v>0</v>
      </c>
      <c r="BA248" s="97">
        <v>3</v>
      </c>
      <c r="BB248" s="97">
        <v>3</v>
      </c>
      <c r="BC248" s="97">
        <v>0</v>
      </c>
      <c r="BD248" s="97">
        <v>0</v>
      </c>
      <c r="BE248" s="97">
        <v>0</v>
      </c>
      <c r="BF248" s="97">
        <v>0</v>
      </c>
      <c r="BG248" s="97">
        <v>0</v>
      </c>
      <c r="BH248" s="97">
        <v>0</v>
      </c>
      <c r="BI248" s="97">
        <v>0</v>
      </c>
      <c r="BJ248" s="97">
        <v>0</v>
      </c>
      <c r="BK248" s="97">
        <v>0</v>
      </c>
      <c r="BM248" s="97">
        <v>0.75</v>
      </c>
      <c r="BN248" s="97">
        <v>0.75</v>
      </c>
      <c r="BO248" s="97">
        <v>0.75</v>
      </c>
      <c r="BP248" s="97">
        <v>0.75</v>
      </c>
      <c r="BQ248" s="97">
        <v>0.75</v>
      </c>
      <c r="BR248" s="97">
        <v>0.75</v>
      </c>
      <c r="BS248" s="97">
        <v>0.75</v>
      </c>
      <c r="BT248" s="97">
        <v>0.75</v>
      </c>
      <c r="BY248" s="108"/>
      <c r="CA248" s="162" t="b">
        <v>1</v>
      </c>
      <c r="CB248" s="162" t="b">
        <v>1</v>
      </c>
      <c r="CC248" s="162" t="b">
        <v>1</v>
      </c>
      <c r="CD248" s="162" t="b">
        <v>1</v>
      </c>
    </row>
    <row r="249" spans="1:82" x14ac:dyDescent="0.2">
      <c r="A249" s="101">
        <v>244</v>
      </c>
      <c r="B249" s="97" t="s">
        <v>2201</v>
      </c>
      <c r="C249" s="97" t="s">
        <v>2215</v>
      </c>
      <c r="D249" s="97">
        <v>14</v>
      </c>
      <c r="E249" s="97" t="s">
        <v>575</v>
      </c>
      <c r="G249" s="97" t="s">
        <v>2189</v>
      </c>
      <c r="H249" s="97" t="s">
        <v>1</v>
      </c>
      <c r="I249" s="97" t="s">
        <v>1235</v>
      </c>
      <c r="J249" s="97" t="b">
        <v>1</v>
      </c>
      <c r="N249" s="97"/>
      <c r="O249" s="97">
        <v>1825</v>
      </c>
      <c r="P249" s="97">
        <v>75</v>
      </c>
      <c r="Q249" s="97">
        <v>0</v>
      </c>
      <c r="R249" s="97">
        <v>0</v>
      </c>
      <c r="S249" s="97">
        <v>0</v>
      </c>
      <c r="T249" s="97">
        <v>1750</v>
      </c>
      <c r="U249" s="97">
        <v>649.70000000000005</v>
      </c>
      <c r="W249" s="97" t="s">
        <v>2190</v>
      </c>
      <c r="X249" s="97">
        <v>7.4166666666666672E-2</v>
      </c>
      <c r="Y249" s="97">
        <v>0</v>
      </c>
      <c r="Z249" s="97" t="s">
        <v>1</v>
      </c>
      <c r="AB249" s="97" t="s">
        <v>2191</v>
      </c>
      <c r="AI249" s="97" t="s">
        <v>2194</v>
      </c>
      <c r="AJ249" s="97">
        <v>12</v>
      </c>
      <c r="AK249" s="97">
        <v>0.6</v>
      </c>
      <c r="AX249" s="97">
        <v>0</v>
      </c>
      <c r="AY249" s="97">
        <v>0</v>
      </c>
      <c r="AZ249" s="97">
        <v>0</v>
      </c>
      <c r="BA249" s="97">
        <v>8</v>
      </c>
      <c r="BB249" s="97">
        <v>8</v>
      </c>
      <c r="BC249" s="97">
        <v>0</v>
      </c>
      <c r="BD249" s="97">
        <v>0</v>
      </c>
      <c r="BE249" s="97">
        <v>0</v>
      </c>
      <c r="BF249" s="97">
        <v>0</v>
      </c>
      <c r="BG249" s="97">
        <v>0</v>
      </c>
      <c r="BH249" s="97">
        <v>0</v>
      </c>
      <c r="BI249" s="97">
        <v>0</v>
      </c>
      <c r="BJ249" s="97">
        <v>0</v>
      </c>
      <c r="BK249" s="97">
        <v>0</v>
      </c>
      <c r="BM249" s="97">
        <v>2</v>
      </c>
      <c r="BN249" s="97">
        <v>2</v>
      </c>
      <c r="BO249" s="97">
        <v>2</v>
      </c>
      <c r="BP249" s="97">
        <v>2</v>
      </c>
      <c r="BQ249" s="97">
        <v>2</v>
      </c>
      <c r="BR249" s="97">
        <v>2</v>
      </c>
      <c r="BS249" s="97">
        <v>2</v>
      </c>
      <c r="BT249" s="97">
        <v>2</v>
      </c>
      <c r="BY249" s="108"/>
      <c r="CA249" s="162" t="b">
        <v>1</v>
      </c>
      <c r="CB249" s="162" t="b">
        <v>1</v>
      </c>
      <c r="CC249" s="162" t="b">
        <v>1</v>
      </c>
      <c r="CD249" s="162" t="b">
        <v>1</v>
      </c>
    </row>
    <row r="250" spans="1:82" x14ac:dyDescent="0.2">
      <c r="A250" s="101">
        <v>245</v>
      </c>
      <c r="B250" s="97" t="s">
        <v>2201</v>
      </c>
      <c r="C250" s="97" t="s">
        <v>2215</v>
      </c>
      <c r="D250" s="97">
        <v>14</v>
      </c>
      <c r="E250" s="97" t="s">
        <v>576</v>
      </c>
      <c r="G250" s="97" t="s">
        <v>2189</v>
      </c>
      <c r="H250" s="97" t="s">
        <v>1</v>
      </c>
      <c r="I250" s="97" t="s">
        <v>1235</v>
      </c>
      <c r="J250" s="97" t="b">
        <v>1</v>
      </c>
      <c r="N250" s="97"/>
      <c r="O250" s="97">
        <v>2299</v>
      </c>
      <c r="P250" s="97">
        <v>125</v>
      </c>
      <c r="Q250" s="97">
        <v>0</v>
      </c>
      <c r="R250" s="97">
        <v>0</v>
      </c>
      <c r="S250" s="97">
        <v>0</v>
      </c>
      <c r="T250" s="97">
        <v>2174</v>
      </c>
      <c r="U250" s="97">
        <v>941.7</v>
      </c>
      <c r="W250" s="97" t="s">
        <v>2190</v>
      </c>
      <c r="X250" s="97">
        <v>0.1075</v>
      </c>
      <c r="Y250" s="97">
        <v>0</v>
      </c>
      <c r="Z250" s="97" t="s">
        <v>1</v>
      </c>
      <c r="AB250" s="97" t="s">
        <v>2191</v>
      </c>
      <c r="AI250" s="97" t="s">
        <v>2194</v>
      </c>
      <c r="AJ250" s="97">
        <v>12</v>
      </c>
      <c r="AK250" s="97">
        <v>0.6</v>
      </c>
      <c r="AX250" s="97">
        <v>0</v>
      </c>
      <c r="AY250" s="97">
        <v>0</v>
      </c>
      <c r="AZ250" s="97">
        <v>0</v>
      </c>
      <c r="BA250" s="97">
        <v>3</v>
      </c>
      <c r="BB250" s="97">
        <v>3</v>
      </c>
      <c r="BC250" s="97">
        <v>0</v>
      </c>
      <c r="BD250" s="97">
        <v>0</v>
      </c>
      <c r="BE250" s="97">
        <v>0</v>
      </c>
      <c r="BF250" s="97">
        <v>0</v>
      </c>
      <c r="BG250" s="97">
        <v>0</v>
      </c>
      <c r="BH250" s="97">
        <v>0</v>
      </c>
      <c r="BI250" s="97">
        <v>0</v>
      </c>
      <c r="BJ250" s="97">
        <v>0</v>
      </c>
      <c r="BK250" s="97">
        <v>0</v>
      </c>
      <c r="BM250" s="97">
        <v>0.75</v>
      </c>
      <c r="BN250" s="97">
        <v>0.75</v>
      </c>
      <c r="BO250" s="97">
        <v>0.75</v>
      </c>
      <c r="BP250" s="97">
        <v>0.75</v>
      </c>
      <c r="BQ250" s="97">
        <v>0.75</v>
      </c>
      <c r="BR250" s="97">
        <v>0.75</v>
      </c>
      <c r="BS250" s="97">
        <v>0.75</v>
      </c>
      <c r="BT250" s="97">
        <v>0.75</v>
      </c>
      <c r="BY250" s="108"/>
      <c r="CA250" s="162" t="b">
        <v>1</v>
      </c>
      <c r="CB250" s="162" t="b">
        <v>1</v>
      </c>
      <c r="CC250" s="162" t="b">
        <v>1</v>
      </c>
      <c r="CD250" s="162" t="b">
        <v>1</v>
      </c>
    </row>
    <row r="251" spans="1:82" x14ac:dyDescent="0.2">
      <c r="A251" s="101">
        <v>246</v>
      </c>
      <c r="B251" s="97" t="s">
        <v>2201</v>
      </c>
      <c r="C251" s="97" t="s">
        <v>2215</v>
      </c>
      <c r="D251" s="97">
        <v>14</v>
      </c>
      <c r="E251" s="97" t="s">
        <v>577</v>
      </c>
      <c r="G251" s="97" t="s">
        <v>2189</v>
      </c>
      <c r="H251" s="97" t="s">
        <v>1</v>
      </c>
      <c r="I251" s="97" t="s">
        <v>1236</v>
      </c>
      <c r="J251" s="97" t="b">
        <v>1</v>
      </c>
      <c r="N251" s="97"/>
      <c r="O251" s="97">
        <v>144</v>
      </c>
      <c r="P251" s="97">
        <v>17</v>
      </c>
      <c r="Q251" s="97">
        <v>0</v>
      </c>
      <c r="R251" s="97">
        <v>0</v>
      </c>
      <c r="S251" s="97">
        <v>0</v>
      </c>
      <c r="T251" s="97">
        <v>127</v>
      </c>
      <c r="U251" s="97">
        <v>829.88571428571436</v>
      </c>
      <c r="W251" s="97" t="s">
        <v>2190</v>
      </c>
      <c r="X251" s="97">
        <v>0</v>
      </c>
      <c r="Y251" s="97">
        <v>0</v>
      </c>
      <c r="Z251" s="97" t="s">
        <v>1</v>
      </c>
      <c r="AB251" s="97" t="s">
        <v>2191</v>
      </c>
      <c r="AI251" s="97" t="s">
        <v>2194</v>
      </c>
      <c r="AJ251" s="97">
        <v>15</v>
      </c>
      <c r="AK251" s="97">
        <v>0.77</v>
      </c>
      <c r="AX251" s="97">
        <v>0</v>
      </c>
      <c r="AY251" s="97">
        <v>0</v>
      </c>
      <c r="AZ251" s="97">
        <v>0</v>
      </c>
      <c r="BA251" s="97">
        <v>261</v>
      </c>
      <c r="BB251" s="97">
        <v>250</v>
      </c>
      <c r="BC251" s="97">
        <v>0</v>
      </c>
      <c r="BD251" s="97">
        <v>0</v>
      </c>
      <c r="BE251" s="97">
        <v>0</v>
      </c>
      <c r="BF251" s="97">
        <v>0</v>
      </c>
      <c r="BG251" s="97">
        <v>0</v>
      </c>
      <c r="BH251" s="97">
        <v>0</v>
      </c>
      <c r="BI251" s="97">
        <v>0</v>
      </c>
      <c r="BJ251" s="97">
        <v>0</v>
      </c>
      <c r="BK251" s="97">
        <v>0</v>
      </c>
      <c r="BM251" s="97">
        <v>65.25</v>
      </c>
      <c r="BN251" s="97">
        <v>65.25</v>
      </c>
      <c r="BO251" s="97">
        <v>65.25</v>
      </c>
      <c r="BP251" s="97">
        <v>65.25</v>
      </c>
      <c r="BQ251" s="97">
        <v>62.5</v>
      </c>
      <c r="BR251" s="97">
        <v>62.5</v>
      </c>
      <c r="BS251" s="97">
        <v>62.5</v>
      </c>
      <c r="BT251" s="97">
        <v>62.5</v>
      </c>
      <c r="BY251" s="108"/>
      <c r="CA251" s="162" t="b">
        <v>1</v>
      </c>
      <c r="CB251" s="162" t="b">
        <v>1</v>
      </c>
      <c r="CC251" s="162" t="b">
        <v>1</v>
      </c>
      <c r="CD251" s="162" t="b">
        <v>1</v>
      </c>
    </row>
    <row r="252" spans="1:82" x14ac:dyDescent="0.2">
      <c r="A252" s="101">
        <v>247</v>
      </c>
      <c r="B252" s="97" t="s">
        <v>2201</v>
      </c>
      <c r="C252" s="97" t="s">
        <v>2215</v>
      </c>
      <c r="D252" s="97">
        <v>14</v>
      </c>
      <c r="E252" s="97" t="s">
        <v>579</v>
      </c>
      <c r="G252" s="97" t="s">
        <v>2189</v>
      </c>
      <c r="H252" s="97" t="s">
        <v>1</v>
      </c>
      <c r="I252" s="97" t="s">
        <v>1236</v>
      </c>
      <c r="J252" s="97" t="b">
        <v>1</v>
      </c>
      <c r="N252" s="97"/>
      <c r="O252" s="97">
        <v>270</v>
      </c>
      <c r="P252" s="97">
        <v>45</v>
      </c>
      <c r="Q252" s="97">
        <v>0</v>
      </c>
      <c r="R252" s="97">
        <v>0</v>
      </c>
      <c r="S252" s="97">
        <v>0</v>
      </c>
      <c r="T252" s="97">
        <v>225</v>
      </c>
      <c r="U252" s="97">
        <v>431</v>
      </c>
      <c r="W252" s="97" t="s">
        <v>2190</v>
      </c>
      <c r="X252" s="97">
        <v>0</v>
      </c>
      <c r="Y252" s="97">
        <v>0</v>
      </c>
      <c r="Z252" s="97" t="s">
        <v>1</v>
      </c>
      <c r="AB252" s="97" t="s">
        <v>2191</v>
      </c>
      <c r="AI252" s="97" t="s">
        <v>2194</v>
      </c>
      <c r="AJ252" s="97">
        <v>15</v>
      </c>
      <c r="AK252" s="97">
        <v>0.77</v>
      </c>
      <c r="AX252" s="97">
        <v>0</v>
      </c>
      <c r="AY252" s="97">
        <v>0</v>
      </c>
      <c r="AZ252" s="97">
        <v>0</v>
      </c>
      <c r="BA252" s="97">
        <v>724</v>
      </c>
      <c r="BB252" s="97">
        <v>695</v>
      </c>
      <c r="BC252" s="97">
        <v>0</v>
      </c>
      <c r="BD252" s="97">
        <v>0</v>
      </c>
      <c r="BE252" s="97">
        <v>0</v>
      </c>
      <c r="BF252" s="97">
        <v>0</v>
      </c>
      <c r="BG252" s="97">
        <v>0</v>
      </c>
      <c r="BH252" s="97">
        <v>0</v>
      </c>
      <c r="BI252" s="97">
        <v>0</v>
      </c>
      <c r="BJ252" s="97">
        <v>0</v>
      </c>
      <c r="BK252" s="97">
        <v>0</v>
      </c>
      <c r="BM252" s="97">
        <v>181</v>
      </c>
      <c r="BN252" s="97">
        <v>181</v>
      </c>
      <c r="BO252" s="97">
        <v>181</v>
      </c>
      <c r="BP252" s="97">
        <v>181</v>
      </c>
      <c r="BQ252" s="97">
        <v>173.75</v>
      </c>
      <c r="BR252" s="97">
        <v>173.75</v>
      </c>
      <c r="BS252" s="97">
        <v>173.75</v>
      </c>
      <c r="BT252" s="97">
        <v>173.75</v>
      </c>
      <c r="BY252" s="108"/>
      <c r="CA252" s="162" t="b">
        <v>1</v>
      </c>
      <c r="CB252" s="162" t="b">
        <v>1</v>
      </c>
      <c r="CC252" s="162" t="b">
        <v>1</v>
      </c>
      <c r="CD252" s="162" t="b">
        <v>1</v>
      </c>
    </row>
    <row r="253" spans="1:82" x14ac:dyDescent="0.2">
      <c r="A253" s="101">
        <v>248</v>
      </c>
      <c r="B253" s="97" t="s">
        <v>2201</v>
      </c>
      <c r="C253" s="97" t="s">
        <v>2215</v>
      </c>
      <c r="D253" s="97">
        <v>14</v>
      </c>
      <c r="E253" s="97" t="s">
        <v>581</v>
      </c>
      <c r="G253" s="97" t="s">
        <v>2189</v>
      </c>
      <c r="H253" s="97" t="s">
        <v>1</v>
      </c>
      <c r="I253" s="97" t="s">
        <v>1236</v>
      </c>
      <c r="J253" s="97" t="b">
        <v>1</v>
      </c>
      <c r="N253" s="97"/>
      <c r="O253" s="97">
        <v>370</v>
      </c>
      <c r="P253" s="97">
        <v>50</v>
      </c>
      <c r="Q253" s="97">
        <v>0</v>
      </c>
      <c r="R253" s="97">
        <v>0</v>
      </c>
      <c r="S253" s="97">
        <v>0</v>
      </c>
      <c r="T253" s="97">
        <v>320</v>
      </c>
      <c r="U253" s="97">
        <v>287</v>
      </c>
      <c r="W253" s="97" t="s">
        <v>2190</v>
      </c>
      <c r="X253" s="97">
        <v>0</v>
      </c>
      <c r="Y253" s="97">
        <v>0</v>
      </c>
      <c r="Z253" s="97" t="s">
        <v>1</v>
      </c>
      <c r="AB253" s="97" t="s">
        <v>2191</v>
      </c>
      <c r="AI253" s="97" t="s">
        <v>2194</v>
      </c>
      <c r="AJ253" s="97">
        <v>15</v>
      </c>
      <c r="AK253" s="97">
        <v>0.77</v>
      </c>
      <c r="AX253" s="97">
        <v>0</v>
      </c>
      <c r="AY253" s="97">
        <v>0</v>
      </c>
      <c r="AZ253" s="97">
        <v>0</v>
      </c>
      <c r="BA253" s="97">
        <v>21</v>
      </c>
      <c r="BB253" s="97">
        <v>20</v>
      </c>
      <c r="BC253" s="97">
        <v>0</v>
      </c>
      <c r="BD253" s="97">
        <v>0</v>
      </c>
      <c r="BE253" s="97">
        <v>0</v>
      </c>
      <c r="BF253" s="97">
        <v>0</v>
      </c>
      <c r="BG253" s="97">
        <v>0</v>
      </c>
      <c r="BH253" s="97">
        <v>0</v>
      </c>
      <c r="BI253" s="97">
        <v>0</v>
      </c>
      <c r="BJ253" s="97">
        <v>0</v>
      </c>
      <c r="BK253" s="97">
        <v>0</v>
      </c>
      <c r="BM253" s="97">
        <v>5.25</v>
      </c>
      <c r="BN253" s="97">
        <v>5.25</v>
      </c>
      <c r="BO253" s="97">
        <v>5.25</v>
      </c>
      <c r="BP253" s="97">
        <v>5.25</v>
      </c>
      <c r="BQ253" s="97">
        <v>5</v>
      </c>
      <c r="BR253" s="97">
        <v>5</v>
      </c>
      <c r="BS253" s="97">
        <v>5</v>
      </c>
      <c r="BT253" s="97">
        <v>5</v>
      </c>
      <c r="BY253" s="108"/>
      <c r="CA253" s="162" t="b">
        <v>1</v>
      </c>
      <c r="CB253" s="162" t="b">
        <v>1</v>
      </c>
      <c r="CC253" s="162" t="b">
        <v>1</v>
      </c>
      <c r="CD253" s="162" t="b">
        <v>1</v>
      </c>
    </row>
    <row r="254" spans="1:82" x14ac:dyDescent="0.2">
      <c r="A254" s="101">
        <v>249</v>
      </c>
      <c r="B254" s="97" t="s">
        <v>2201</v>
      </c>
      <c r="C254" s="97" t="s">
        <v>2215</v>
      </c>
      <c r="D254" s="97">
        <v>14</v>
      </c>
      <c r="E254" s="97" t="s">
        <v>582</v>
      </c>
      <c r="G254" s="97" t="s">
        <v>2189</v>
      </c>
      <c r="H254" s="97" t="s">
        <v>1</v>
      </c>
      <c r="I254" s="97" t="s">
        <v>1236</v>
      </c>
      <c r="J254" s="97" t="b">
        <v>1</v>
      </c>
      <c r="N254" s="97"/>
      <c r="O254" s="97">
        <v>470</v>
      </c>
      <c r="P254" s="97">
        <v>50</v>
      </c>
      <c r="Q254" s="97">
        <v>0</v>
      </c>
      <c r="R254" s="97">
        <v>0</v>
      </c>
      <c r="S254" s="97">
        <v>0</v>
      </c>
      <c r="T254" s="97">
        <v>420</v>
      </c>
      <c r="U254" s="97">
        <v>242</v>
      </c>
      <c r="W254" s="97" t="s">
        <v>2190</v>
      </c>
      <c r="X254" s="97">
        <v>0</v>
      </c>
      <c r="Y254" s="97">
        <v>0</v>
      </c>
      <c r="Z254" s="97" t="s">
        <v>1</v>
      </c>
      <c r="AB254" s="97" t="s">
        <v>2191</v>
      </c>
      <c r="AI254" s="97" t="s">
        <v>2194</v>
      </c>
      <c r="AJ254" s="97">
        <v>15</v>
      </c>
      <c r="AK254" s="97">
        <v>0.77</v>
      </c>
      <c r="AX254" s="97">
        <v>0</v>
      </c>
      <c r="AY254" s="97">
        <v>0</v>
      </c>
      <c r="AZ254" s="97">
        <v>0</v>
      </c>
      <c r="BA254" s="97">
        <v>1428</v>
      </c>
      <c r="BB254" s="97">
        <v>1373</v>
      </c>
      <c r="BC254" s="97">
        <v>0</v>
      </c>
      <c r="BD254" s="97">
        <v>0</v>
      </c>
      <c r="BE254" s="97">
        <v>0</v>
      </c>
      <c r="BF254" s="97">
        <v>0</v>
      </c>
      <c r="BG254" s="97">
        <v>0</v>
      </c>
      <c r="BH254" s="97">
        <v>0</v>
      </c>
      <c r="BI254" s="97">
        <v>0</v>
      </c>
      <c r="BJ254" s="97">
        <v>0</v>
      </c>
      <c r="BK254" s="97">
        <v>0</v>
      </c>
      <c r="BM254" s="97">
        <v>357</v>
      </c>
      <c r="BN254" s="97">
        <v>357</v>
      </c>
      <c r="BO254" s="97">
        <v>357</v>
      </c>
      <c r="BP254" s="97">
        <v>357</v>
      </c>
      <c r="BQ254" s="97">
        <v>343.25</v>
      </c>
      <c r="BR254" s="97">
        <v>343.25</v>
      </c>
      <c r="BS254" s="97">
        <v>343.25</v>
      </c>
      <c r="BT254" s="97">
        <v>343.25</v>
      </c>
      <c r="BY254" s="108"/>
      <c r="CA254" s="162" t="b">
        <v>1</v>
      </c>
      <c r="CB254" s="162" t="b">
        <v>1</v>
      </c>
      <c r="CC254" s="162" t="b">
        <v>1</v>
      </c>
      <c r="CD254" s="162" t="b">
        <v>1</v>
      </c>
    </row>
    <row r="255" spans="1:82" x14ac:dyDescent="0.2">
      <c r="A255" s="101">
        <v>250</v>
      </c>
      <c r="B255" s="97" t="s">
        <v>2201</v>
      </c>
      <c r="C255" s="97" t="s">
        <v>2215</v>
      </c>
      <c r="D255" s="97">
        <v>14</v>
      </c>
      <c r="E255" s="97" t="s">
        <v>583</v>
      </c>
      <c r="G255" s="97" t="s">
        <v>2189</v>
      </c>
      <c r="H255" s="97" t="s">
        <v>1</v>
      </c>
      <c r="I255" s="97" t="s">
        <v>1236</v>
      </c>
      <c r="J255" s="97" t="b">
        <v>1</v>
      </c>
      <c r="N255" s="97"/>
      <c r="O255" s="97">
        <v>570</v>
      </c>
      <c r="P255" s="97">
        <v>100</v>
      </c>
      <c r="Q255" s="97">
        <v>0</v>
      </c>
      <c r="R255" s="97">
        <v>0</v>
      </c>
      <c r="S255" s="97">
        <v>0</v>
      </c>
      <c r="T255" s="97">
        <v>470</v>
      </c>
      <c r="U255" s="97">
        <v>835</v>
      </c>
      <c r="W255" s="97" t="s">
        <v>2190</v>
      </c>
      <c r="X255" s="97">
        <v>0</v>
      </c>
      <c r="Y255" s="97">
        <v>0</v>
      </c>
      <c r="Z255" s="97" t="s">
        <v>1</v>
      </c>
      <c r="AB255" s="97" t="s">
        <v>2191</v>
      </c>
      <c r="AI255" s="97" t="s">
        <v>2194</v>
      </c>
      <c r="AJ255" s="97">
        <v>15</v>
      </c>
      <c r="AK255" s="97">
        <v>0.77</v>
      </c>
      <c r="AX255" s="97">
        <v>0</v>
      </c>
      <c r="AY255" s="97">
        <v>0</v>
      </c>
      <c r="AZ255" s="97">
        <v>0</v>
      </c>
      <c r="BA255" s="97">
        <v>607</v>
      </c>
      <c r="BB255" s="97">
        <v>583</v>
      </c>
      <c r="BC255" s="97">
        <v>0</v>
      </c>
      <c r="BD255" s="97">
        <v>0</v>
      </c>
      <c r="BE255" s="97">
        <v>0</v>
      </c>
      <c r="BF255" s="97">
        <v>0</v>
      </c>
      <c r="BG255" s="97">
        <v>0</v>
      </c>
      <c r="BH255" s="97">
        <v>0</v>
      </c>
      <c r="BI255" s="97">
        <v>0</v>
      </c>
      <c r="BJ255" s="97">
        <v>0</v>
      </c>
      <c r="BK255" s="97">
        <v>0</v>
      </c>
      <c r="BM255" s="97">
        <v>151.75</v>
      </c>
      <c r="BN255" s="97">
        <v>151.75</v>
      </c>
      <c r="BO255" s="97">
        <v>151.75</v>
      </c>
      <c r="BP255" s="97">
        <v>151.75</v>
      </c>
      <c r="BQ255" s="97">
        <v>145.75</v>
      </c>
      <c r="BR255" s="97">
        <v>145.75</v>
      </c>
      <c r="BS255" s="97">
        <v>145.75</v>
      </c>
      <c r="BT255" s="97">
        <v>145.75</v>
      </c>
      <c r="BY255" s="108"/>
      <c r="CA255" s="162" t="b">
        <v>1</v>
      </c>
      <c r="CB255" s="162" t="b">
        <v>1</v>
      </c>
      <c r="CC255" s="162" t="b">
        <v>1</v>
      </c>
      <c r="CD255" s="162" t="b">
        <v>1</v>
      </c>
    </row>
    <row r="256" spans="1:82" x14ac:dyDescent="0.2">
      <c r="A256" s="101">
        <v>251</v>
      </c>
      <c r="B256" s="97" t="s">
        <v>2201</v>
      </c>
      <c r="C256" s="97" t="s">
        <v>2215</v>
      </c>
      <c r="D256" s="97">
        <v>14</v>
      </c>
      <c r="E256" s="97" t="s">
        <v>584</v>
      </c>
      <c r="G256" s="97" t="s">
        <v>2189</v>
      </c>
      <c r="H256" s="97" t="s">
        <v>1</v>
      </c>
      <c r="I256" s="97" t="s">
        <v>1236</v>
      </c>
      <c r="J256" s="97" t="b">
        <v>1</v>
      </c>
      <c r="N256" s="97"/>
      <c r="O256" s="97">
        <v>270</v>
      </c>
      <c r="P256" s="97">
        <v>25</v>
      </c>
      <c r="Q256" s="97">
        <v>0</v>
      </c>
      <c r="R256" s="97">
        <v>0</v>
      </c>
      <c r="S256" s="97">
        <v>0</v>
      </c>
      <c r="T256" s="97">
        <v>245</v>
      </c>
      <c r="U256" s="97">
        <v>299</v>
      </c>
      <c r="W256" s="97" t="s">
        <v>2190</v>
      </c>
      <c r="X256" s="97">
        <v>0</v>
      </c>
      <c r="Y256" s="97">
        <v>0</v>
      </c>
      <c r="Z256" s="97" t="s">
        <v>1</v>
      </c>
      <c r="AB256" s="97" t="s">
        <v>2191</v>
      </c>
      <c r="AI256" s="97" t="s">
        <v>2194</v>
      </c>
      <c r="AJ256" s="97">
        <v>15</v>
      </c>
      <c r="AK256" s="97">
        <v>0.77</v>
      </c>
      <c r="AX256" s="97">
        <v>0</v>
      </c>
      <c r="AY256" s="97">
        <v>0</v>
      </c>
      <c r="AZ256" s="97">
        <v>0</v>
      </c>
      <c r="BA256" s="97">
        <v>1677</v>
      </c>
      <c r="BB256" s="97">
        <v>1612</v>
      </c>
      <c r="BC256" s="97">
        <v>0</v>
      </c>
      <c r="BD256" s="97">
        <v>0</v>
      </c>
      <c r="BE256" s="97">
        <v>0</v>
      </c>
      <c r="BF256" s="97">
        <v>0</v>
      </c>
      <c r="BG256" s="97">
        <v>0</v>
      </c>
      <c r="BH256" s="97">
        <v>0</v>
      </c>
      <c r="BI256" s="97">
        <v>0</v>
      </c>
      <c r="BJ256" s="97">
        <v>0</v>
      </c>
      <c r="BK256" s="97">
        <v>0</v>
      </c>
      <c r="BM256" s="97">
        <v>419.25</v>
      </c>
      <c r="BN256" s="97">
        <v>419.25</v>
      </c>
      <c r="BO256" s="97">
        <v>419.25</v>
      </c>
      <c r="BP256" s="97">
        <v>419.25</v>
      </c>
      <c r="BQ256" s="97">
        <v>403</v>
      </c>
      <c r="BR256" s="97">
        <v>403</v>
      </c>
      <c r="BS256" s="97">
        <v>403</v>
      </c>
      <c r="BT256" s="97">
        <v>403</v>
      </c>
      <c r="BY256" s="108"/>
      <c r="CA256" s="162" t="b">
        <v>1</v>
      </c>
      <c r="CB256" s="162" t="b">
        <v>1</v>
      </c>
      <c r="CC256" s="162" t="b">
        <v>1</v>
      </c>
      <c r="CD256" s="162" t="b">
        <v>1</v>
      </c>
    </row>
    <row r="257" spans="1:82" x14ac:dyDescent="0.2">
      <c r="A257" s="101">
        <v>252</v>
      </c>
      <c r="B257" s="97" t="s">
        <v>2201</v>
      </c>
      <c r="C257" s="97" t="s">
        <v>2215</v>
      </c>
      <c r="D257" s="97">
        <v>14</v>
      </c>
      <c r="E257" s="97" t="s">
        <v>585</v>
      </c>
      <c r="G257" s="97" t="s">
        <v>2189</v>
      </c>
      <c r="H257" s="97" t="s">
        <v>1</v>
      </c>
      <c r="I257" s="97" t="s">
        <v>1227</v>
      </c>
      <c r="J257" s="97" t="b">
        <v>1</v>
      </c>
      <c r="N257" s="97"/>
      <c r="O257" s="97">
        <v>270</v>
      </c>
      <c r="P257" s="97">
        <v>20</v>
      </c>
      <c r="Q257" s="97">
        <v>0</v>
      </c>
      <c r="R257" s="97">
        <v>0</v>
      </c>
      <c r="S257" s="97">
        <v>0</v>
      </c>
      <c r="T257" s="97">
        <v>250</v>
      </c>
      <c r="U257" s="97">
        <v>431</v>
      </c>
      <c r="W257" s="97" t="s">
        <v>2190</v>
      </c>
      <c r="X257" s="97">
        <v>0</v>
      </c>
      <c r="Y257" s="97">
        <v>0</v>
      </c>
      <c r="Z257" s="97" t="s">
        <v>1</v>
      </c>
      <c r="AB257" s="97" t="s">
        <v>2191</v>
      </c>
      <c r="AI257" s="97" t="s">
        <v>2194</v>
      </c>
      <c r="AJ257" s="97">
        <v>15</v>
      </c>
      <c r="AK257" s="97">
        <v>0.77</v>
      </c>
      <c r="AX257" s="97">
        <v>0</v>
      </c>
      <c r="AY257" s="97">
        <v>0</v>
      </c>
      <c r="AZ257" s="97">
        <v>0</v>
      </c>
      <c r="BA257" s="97">
        <v>48</v>
      </c>
      <c r="BB257" s="97">
        <v>45</v>
      </c>
      <c r="BC257" s="97">
        <v>0</v>
      </c>
      <c r="BD257" s="97">
        <v>0</v>
      </c>
      <c r="BE257" s="97">
        <v>0</v>
      </c>
      <c r="BF257" s="97">
        <v>0</v>
      </c>
      <c r="BG257" s="97">
        <v>0</v>
      </c>
      <c r="BH257" s="97">
        <v>0</v>
      </c>
      <c r="BI257" s="97">
        <v>0</v>
      </c>
      <c r="BJ257" s="97">
        <v>0</v>
      </c>
      <c r="BK257" s="97">
        <v>0</v>
      </c>
      <c r="BM257" s="97">
        <v>12</v>
      </c>
      <c r="BN257" s="97">
        <v>12</v>
      </c>
      <c r="BO257" s="97">
        <v>12</v>
      </c>
      <c r="BP257" s="97">
        <v>12</v>
      </c>
      <c r="BQ257" s="97">
        <v>11.25</v>
      </c>
      <c r="BR257" s="97">
        <v>11.25</v>
      </c>
      <c r="BS257" s="97">
        <v>11.25</v>
      </c>
      <c r="BT257" s="97">
        <v>11.25</v>
      </c>
      <c r="BY257" s="108"/>
      <c r="CA257" s="162" t="b">
        <v>1</v>
      </c>
      <c r="CB257" s="162" t="b">
        <v>1</v>
      </c>
      <c r="CC257" s="162" t="b">
        <v>1</v>
      </c>
      <c r="CD257" s="162" t="b">
        <v>1</v>
      </c>
    </row>
    <row r="258" spans="1:82" x14ac:dyDescent="0.2">
      <c r="A258" s="101">
        <v>253</v>
      </c>
      <c r="B258" s="97" t="s">
        <v>2201</v>
      </c>
      <c r="C258" s="97" t="s">
        <v>2215</v>
      </c>
      <c r="D258" s="97">
        <v>14</v>
      </c>
      <c r="E258" s="97" t="s">
        <v>586</v>
      </c>
      <c r="G258" s="97" t="s">
        <v>2189</v>
      </c>
      <c r="H258" s="97" t="s">
        <v>1</v>
      </c>
      <c r="I258" s="97" t="s">
        <v>1227</v>
      </c>
      <c r="J258" s="97" t="b">
        <v>1</v>
      </c>
      <c r="N258" s="97"/>
      <c r="O258" s="97">
        <v>270</v>
      </c>
      <c r="P258" s="97">
        <v>25</v>
      </c>
      <c r="Q258" s="97">
        <v>0</v>
      </c>
      <c r="R258" s="97">
        <v>0</v>
      </c>
      <c r="S258" s="97">
        <v>0</v>
      </c>
      <c r="T258" s="97">
        <v>245</v>
      </c>
      <c r="U258" s="97">
        <v>287</v>
      </c>
      <c r="W258" s="97" t="s">
        <v>2190</v>
      </c>
      <c r="X258" s="97">
        <v>0</v>
      </c>
      <c r="Y258" s="97">
        <v>0</v>
      </c>
      <c r="Z258" s="97" t="s">
        <v>1</v>
      </c>
      <c r="AB258" s="97" t="s">
        <v>2191</v>
      </c>
      <c r="AI258" s="97" t="s">
        <v>2194</v>
      </c>
      <c r="AJ258" s="97">
        <v>15</v>
      </c>
      <c r="AK258" s="97">
        <v>0.77</v>
      </c>
      <c r="AX258" s="97">
        <v>0</v>
      </c>
      <c r="AY258" s="97">
        <v>0</v>
      </c>
      <c r="AZ258" s="97">
        <v>0</v>
      </c>
      <c r="BA258" s="97">
        <v>34</v>
      </c>
      <c r="BB258" s="97">
        <v>32</v>
      </c>
      <c r="BC258" s="97">
        <v>0</v>
      </c>
      <c r="BD258" s="97">
        <v>0</v>
      </c>
      <c r="BE258" s="97">
        <v>0</v>
      </c>
      <c r="BF258" s="97">
        <v>0</v>
      </c>
      <c r="BG258" s="97">
        <v>0</v>
      </c>
      <c r="BH258" s="97">
        <v>0</v>
      </c>
      <c r="BI258" s="97">
        <v>0</v>
      </c>
      <c r="BJ258" s="97">
        <v>0</v>
      </c>
      <c r="BK258" s="97">
        <v>0</v>
      </c>
      <c r="BM258" s="97">
        <v>8.5</v>
      </c>
      <c r="BN258" s="97">
        <v>8.5</v>
      </c>
      <c r="BO258" s="97">
        <v>8.5</v>
      </c>
      <c r="BP258" s="97">
        <v>8.5</v>
      </c>
      <c r="BQ258" s="97">
        <v>8</v>
      </c>
      <c r="BR258" s="97">
        <v>8</v>
      </c>
      <c r="BS258" s="97">
        <v>8</v>
      </c>
      <c r="BT258" s="97">
        <v>8</v>
      </c>
      <c r="BY258" s="108"/>
      <c r="CA258" s="162" t="b">
        <v>1</v>
      </c>
      <c r="CB258" s="162" t="b">
        <v>1</v>
      </c>
      <c r="CC258" s="162" t="b">
        <v>1</v>
      </c>
      <c r="CD258" s="162" t="b">
        <v>1</v>
      </c>
    </row>
    <row r="259" spans="1:82" x14ac:dyDescent="0.2">
      <c r="A259" s="101">
        <v>254</v>
      </c>
      <c r="B259" s="97" t="s">
        <v>2201</v>
      </c>
      <c r="C259" s="97" t="s">
        <v>2215</v>
      </c>
      <c r="D259" s="97">
        <v>14</v>
      </c>
      <c r="E259" s="97" t="s">
        <v>587</v>
      </c>
      <c r="G259" s="97" t="s">
        <v>2189</v>
      </c>
      <c r="H259" s="97" t="s">
        <v>1</v>
      </c>
      <c r="I259" s="97" t="s">
        <v>1227</v>
      </c>
      <c r="J259" s="97" t="b">
        <v>1</v>
      </c>
      <c r="N259" s="97"/>
      <c r="O259" s="97">
        <v>470</v>
      </c>
      <c r="P259" s="97">
        <v>25</v>
      </c>
      <c r="Q259" s="97">
        <v>0</v>
      </c>
      <c r="R259" s="97">
        <v>0</v>
      </c>
      <c r="S259" s="97">
        <v>0</v>
      </c>
      <c r="T259" s="97">
        <v>445</v>
      </c>
      <c r="U259" s="97">
        <v>533</v>
      </c>
      <c r="W259" s="97" t="s">
        <v>2190</v>
      </c>
      <c r="X259" s="97">
        <v>0</v>
      </c>
      <c r="Y259" s="97">
        <v>0</v>
      </c>
      <c r="Z259" s="97" t="s">
        <v>1</v>
      </c>
      <c r="AB259" s="97" t="s">
        <v>2191</v>
      </c>
      <c r="AI259" s="97" t="s">
        <v>2194</v>
      </c>
      <c r="AJ259" s="97">
        <v>15</v>
      </c>
      <c r="AK259" s="97">
        <v>0.77</v>
      </c>
      <c r="AX259" s="97">
        <v>0</v>
      </c>
      <c r="AY259" s="97">
        <v>0</v>
      </c>
      <c r="AZ259" s="97">
        <v>0</v>
      </c>
      <c r="BA259" s="97">
        <v>42</v>
      </c>
      <c r="BB259" s="97">
        <v>40</v>
      </c>
      <c r="BC259" s="97">
        <v>0</v>
      </c>
      <c r="BD259" s="97">
        <v>0</v>
      </c>
      <c r="BE259" s="97">
        <v>0</v>
      </c>
      <c r="BF259" s="97">
        <v>0</v>
      </c>
      <c r="BG259" s="97">
        <v>0</v>
      </c>
      <c r="BH259" s="97">
        <v>0</v>
      </c>
      <c r="BI259" s="97">
        <v>0</v>
      </c>
      <c r="BJ259" s="97">
        <v>0</v>
      </c>
      <c r="BK259" s="97">
        <v>0</v>
      </c>
      <c r="BM259" s="97">
        <v>10.5</v>
      </c>
      <c r="BN259" s="97">
        <v>10.5</v>
      </c>
      <c r="BO259" s="97">
        <v>10.5</v>
      </c>
      <c r="BP259" s="97">
        <v>10.5</v>
      </c>
      <c r="BQ259" s="97">
        <v>10</v>
      </c>
      <c r="BR259" s="97">
        <v>10</v>
      </c>
      <c r="BS259" s="97">
        <v>10</v>
      </c>
      <c r="BT259" s="97">
        <v>10</v>
      </c>
      <c r="BY259" s="108"/>
      <c r="CA259" s="162" t="b">
        <v>1</v>
      </c>
      <c r="CB259" s="162" t="b">
        <v>1</v>
      </c>
      <c r="CC259" s="162" t="b">
        <v>1</v>
      </c>
      <c r="CD259" s="162" t="b">
        <v>1</v>
      </c>
    </row>
    <row r="260" spans="1:82" x14ac:dyDescent="0.2">
      <c r="A260" s="101">
        <v>255</v>
      </c>
      <c r="B260" s="97" t="s">
        <v>2201</v>
      </c>
      <c r="C260" s="97" t="s">
        <v>2215</v>
      </c>
      <c r="D260" s="97">
        <v>14</v>
      </c>
      <c r="E260" s="97" t="s">
        <v>588</v>
      </c>
      <c r="G260" s="97" t="s">
        <v>2189</v>
      </c>
      <c r="H260" s="97" t="s">
        <v>1</v>
      </c>
      <c r="I260" s="97" t="s">
        <v>1234</v>
      </c>
      <c r="J260" s="97" t="b">
        <v>1</v>
      </c>
      <c r="N260" s="97"/>
      <c r="O260" s="97">
        <v>570</v>
      </c>
      <c r="P260" s="97">
        <v>45</v>
      </c>
      <c r="Q260" s="97">
        <v>0</v>
      </c>
      <c r="R260" s="97">
        <v>0</v>
      </c>
      <c r="S260" s="97">
        <v>0</v>
      </c>
      <c r="T260" s="97">
        <v>525</v>
      </c>
      <c r="U260" s="97">
        <v>853</v>
      </c>
      <c r="W260" s="97" t="s">
        <v>2190</v>
      </c>
      <c r="X260" s="97">
        <v>0</v>
      </c>
      <c r="Y260" s="97">
        <v>0</v>
      </c>
      <c r="Z260" s="97" t="s">
        <v>1</v>
      </c>
      <c r="AB260" s="97" t="s">
        <v>2191</v>
      </c>
      <c r="AI260" s="97" t="s">
        <v>2194</v>
      </c>
      <c r="AJ260" s="97">
        <v>15</v>
      </c>
      <c r="AK260" s="97">
        <v>0.77</v>
      </c>
      <c r="AX260" s="97">
        <v>0</v>
      </c>
      <c r="AY260" s="97">
        <v>0</v>
      </c>
      <c r="AZ260" s="97">
        <v>0</v>
      </c>
      <c r="BA260" s="97">
        <v>320</v>
      </c>
      <c r="BB260" s="97">
        <v>308</v>
      </c>
      <c r="BC260" s="97">
        <v>0</v>
      </c>
      <c r="BD260" s="97">
        <v>0</v>
      </c>
      <c r="BE260" s="97">
        <v>0</v>
      </c>
      <c r="BF260" s="97">
        <v>0</v>
      </c>
      <c r="BG260" s="97">
        <v>0</v>
      </c>
      <c r="BH260" s="97">
        <v>0</v>
      </c>
      <c r="BI260" s="97">
        <v>0</v>
      </c>
      <c r="BJ260" s="97">
        <v>0</v>
      </c>
      <c r="BK260" s="97">
        <v>0</v>
      </c>
      <c r="BM260" s="97">
        <v>80</v>
      </c>
      <c r="BN260" s="97">
        <v>80</v>
      </c>
      <c r="BO260" s="97">
        <v>80</v>
      </c>
      <c r="BP260" s="97">
        <v>80</v>
      </c>
      <c r="BQ260" s="97">
        <v>77</v>
      </c>
      <c r="BR260" s="97">
        <v>77</v>
      </c>
      <c r="BS260" s="97">
        <v>77</v>
      </c>
      <c r="BT260" s="97">
        <v>77</v>
      </c>
      <c r="BY260" s="108"/>
      <c r="CA260" s="162" t="b">
        <v>1</v>
      </c>
      <c r="CB260" s="162" t="b">
        <v>1</v>
      </c>
      <c r="CC260" s="162" t="b">
        <v>1</v>
      </c>
      <c r="CD260" s="162" t="b">
        <v>1</v>
      </c>
    </row>
    <row r="261" spans="1:82" x14ac:dyDescent="0.2">
      <c r="A261" s="101">
        <v>256</v>
      </c>
      <c r="B261" s="97" t="s">
        <v>2201</v>
      </c>
      <c r="C261" s="97" t="s">
        <v>2215</v>
      </c>
      <c r="D261" s="97">
        <v>14</v>
      </c>
      <c r="E261" s="97" t="s">
        <v>589</v>
      </c>
      <c r="G261" s="97" t="s">
        <v>2189</v>
      </c>
      <c r="H261" s="97" t="s">
        <v>1</v>
      </c>
      <c r="I261" s="97" t="s">
        <v>1234</v>
      </c>
      <c r="J261" s="97" t="b">
        <v>1</v>
      </c>
      <c r="N261" s="97"/>
      <c r="O261" s="97">
        <v>270</v>
      </c>
      <c r="P261" s="97">
        <v>15</v>
      </c>
      <c r="Q261" s="97">
        <v>0</v>
      </c>
      <c r="R261" s="97">
        <v>0</v>
      </c>
      <c r="S261" s="97">
        <v>0</v>
      </c>
      <c r="T261" s="97">
        <v>255</v>
      </c>
      <c r="U261" s="97">
        <v>299</v>
      </c>
      <c r="W261" s="97" t="s">
        <v>2190</v>
      </c>
      <c r="X261" s="97">
        <v>0</v>
      </c>
      <c r="Y261" s="97">
        <v>0</v>
      </c>
      <c r="Z261" s="97" t="s">
        <v>1</v>
      </c>
      <c r="AB261" s="97" t="s">
        <v>2191</v>
      </c>
      <c r="AI261" s="97" t="s">
        <v>2194</v>
      </c>
      <c r="AJ261" s="97">
        <v>15</v>
      </c>
      <c r="AK261" s="97">
        <v>0.77</v>
      </c>
      <c r="AX261" s="97">
        <v>0</v>
      </c>
      <c r="AY261" s="97">
        <v>0</v>
      </c>
      <c r="AZ261" s="97">
        <v>0</v>
      </c>
      <c r="BA261" s="97">
        <v>58</v>
      </c>
      <c r="BB261" s="97">
        <v>56</v>
      </c>
      <c r="BC261" s="97">
        <v>0</v>
      </c>
      <c r="BD261" s="97">
        <v>0</v>
      </c>
      <c r="BE261" s="97">
        <v>0</v>
      </c>
      <c r="BF261" s="97">
        <v>0</v>
      </c>
      <c r="BG261" s="97">
        <v>0</v>
      </c>
      <c r="BH261" s="97">
        <v>0</v>
      </c>
      <c r="BI261" s="97">
        <v>0</v>
      </c>
      <c r="BJ261" s="97">
        <v>0</v>
      </c>
      <c r="BK261" s="97">
        <v>0</v>
      </c>
      <c r="BM261" s="97">
        <v>14.5</v>
      </c>
      <c r="BN261" s="97">
        <v>14.5</v>
      </c>
      <c r="BO261" s="97">
        <v>14.5</v>
      </c>
      <c r="BP261" s="97">
        <v>14.5</v>
      </c>
      <c r="BQ261" s="97">
        <v>14</v>
      </c>
      <c r="BR261" s="97">
        <v>14</v>
      </c>
      <c r="BS261" s="97">
        <v>14</v>
      </c>
      <c r="BT261" s="97">
        <v>14</v>
      </c>
      <c r="BY261" s="108"/>
      <c r="CA261" s="162" t="b">
        <v>1</v>
      </c>
      <c r="CB261" s="162" t="b">
        <v>1</v>
      </c>
      <c r="CC261" s="162" t="b">
        <v>1</v>
      </c>
      <c r="CD261" s="162" t="b">
        <v>1</v>
      </c>
    </row>
    <row r="262" spans="1:82" x14ac:dyDescent="0.2">
      <c r="A262" s="101">
        <v>257</v>
      </c>
      <c r="B262" s="97" t="s">
        <v>2201</v>
      </c>
      <c r="C262" s="97" t="s">
        <v>2215</v>
      </c>
      <c r="D262" s="97">
        <v>14</v>
      </c>
      <c r="E262" s="97" t="s">
        <v>590</v>
      </c>
      <c r="G262" s="97" t="s">
        <v>2189</v>
      </c>
      <c r="H262" s="97" t="s">
        <v>1</v>
      </c>
      <c r="I262" s="97" t="s">
        <v>1234</v>
      </c>
      <c r="J262" s="97" t="b">
        <v>1</v>
      </c>
      <c r="N262" s="97"/>
      <c r="O262" s="97">
        <v>570</v>
      </c>
      <c r="P262" s="97">
        <v>75</v>
      </c>
      <c r="Q262" s="97">
        <v>0</v>
      </c>
      <c r="R262" s="97">
        <v>0</v>
      </c>
      <c r="S262" s="97">
        <v>0</v>
      </c>
      <c r="T262" s="97">
        <v>495</v>
      </c>
      <c r="U262" s="97">
        <v>853</v>
      </c>
      <c r="W262" s="97" t="s">
        <v>2190</v>
      </c>
      <c r="X262" s="97">
        <v>0</v>
      </c>
      <c r="Y262" s="97">
        <v>0</v>
      </c>
      <c r="Z262" s="97" t="s">
        <v>1</v>
      </c>
      <c r="AB262" s="97" t="s">
        <v>2191</v>
      </c>
      <c r="AI262" s="97" t="s">
        <v>2194</v>
      </c>
      <c r="AJ262" s="97">
        <v>15</v>
      </c>
      <c r="AK262" s="97">
        <v>0.77</v>
      </c>
      <c r="AX262" s="97">
        <v>0</v>
      </c>
      <c r="AY262" s="97">
        <v>0</v>
      </c>
      <c r="AZ262" s="97">
        <v>0</v>
      </c>
      <c r="BA262" s="97">
        <v>46</v>
      </c>
      <c r="BB262" s="97">
        <v>43</v>
      </c>
      <c r="BC262" s="97">
        <v>0</v>
      </c>
      <c r="BD262" s="97">
        <v>0</v>
      </c>
      <c r="BE262" s="97">
        <v>0</v>
      </c>
      <c r="BF262" s="97">
        <v>0</v>
      </c>
      <c r="BG262" s="97">
        <v>0</v>
      </c>
      <c r="BH262" s="97">
        <v>0</v>
      </c>
      <c r="BI262" s="97">
        <v>0</v>
      </c>
      <c r="BJ262" s="97">
        <v>0</v>
      </c>
      <c r="BK262" s="97">
        <v>0</v>
      </c>
      <c r="BM262" s="97">
        <v>11.5</v>
      </c>
      <c r="BN262" s="97">
        <v>11.5</v>
      </c>
      <c r="BO262" s="97">
        <v>11.5</v>
      </c>
      <c r="BP262" s="97">
        <v>11.5</v>
      </c>
      <c r="BQ262" s="97">
        <v>10.75</v>
      </c>
      <c r="BR262" s="97">
        <v>10.75</v>
      </c>
      <c r="BS262" s="97">
        <v>10.75</v>
      </c>
      <c r="BT262" s="97">
        <v>10.75</v>
      </c>
      <c r="BY262" s="108"/>
      <c r="CA262" s="162" t="b">
        <v>1</v>
      </c>
      <c r="CB262" s="162" t="b">
        <v>1</v>
      </c>
      <c r="CC262" s="162" t="b">
        <v>1</v>
      </c>
      <c r="CD262" s="162" t="b">
        <v>1</v>
      </c>
    </row>
    <row r="263" spans="1:82" x14ac:dyDescent="0.2">
      <c r="A263" s="101">
        <v>258</v>
      </c>
      <c r="B263" s="97" t="s">
        <v>2201</v>
      </c>
      <c r="C263" s="97" t="s">
        <v>2215</v>
      </c>
      <c r="D263" s="97">
        <v>14</v>
      </c>
      <c r="E263" s="97" t="s">
        <v>591</v>
      </c>
      <c r="G263" s="97" t="s">
        <v>2189</v>
      </c>
      <c r="H263" s="97" t="s">
        <v>1</v>
      </c>
      <c r="I263" s="97" t="s">
        <v>1216</v>
      </c>
      <c r="J263" s="97" t="b">
        <v>1</v>
      </c>
      <c r="N263" s="97"/>
      <c r="O263" s="97">
        <v>287</v>
      </c>
      <c r="P263" s="97">
        <v>35</v>
      </c>
      <c r="Q263" s="97">
        <v>0</v>
      </c>
      <c r="R263" s="97">
        <v>0</v>
      </c>
      <c r="S263" s="97">
        <v>0</v>
      </c>
      <c r="T263" s="97">
        <v>252</v>
      </c>
      <c r="U263" s="97">
        <v>793.25</v>
      </c>
      <c r="W263" s="97" t="s">
        <v>2190</v>
      </c>
      <c r="X263" s="97">
        <v>0.13965000000000002</v>
      </c>
      <c r="Y263" s="97">
        <v>0</v>
      </c>
      <c r="Z263" s="97" t="s">
        <v>1</v>
      </c>
      <c r="AB263" s="97" t="s">
        <v>2191</v>
      </c>
      <c r="AI263" s="97" t="s">
        <v>2194</v>
      </c>
      <c r="AJ263" s="97">
        <v>12</v>
      </c>
      <c r="AK263" s="97">
        <v>0.6</v>
      </c>
      <c r="AX263" s="97">
        <v>0</v>
      </c>
      <c r="AY263" s="97">
        <v>0</v>
      </c>
      <c r="AZ263" s="97">
        <v>0</v>
      </c>
      <c r="BA263" s="97">
        <v>37</v>
      </c>
      <c r="BB263" s="97">
        <v>37</v>
      </c>
      <c r="BC263" s="97">
        <v>0</v>
      </c>
      <c r="BD263" s="97">
        <v>0</v>
      </c>
      <c r="BE263" s="97">
        <v>0</v>
      </c>
      <c r="BF263" s="97">
        <v>0</v>
      </c>
      <c r="BG263" s="97">
        <v>0</v>
      </c>
      <c r="BH263" s="97">
        <v>0</v>
      </c>
      <c r="BI263" s="97">
        <v>0</v>
      </c>
      <c r="BJ263" s="97">
        <v>0</v>
      </c>
      <c r="BK263" s="97">
        <v>0</v>
      </c>
      <c r="BM263" s="97">
        <v>9.25</v>
      </c>
      <c r="BN263" s="97">
        <v>9.25</v>
      </c>
      <c r="BO263" s="97">
        <v>9.25</v>
      </c>
      <c r="BP263" s="97">
        <v>9.25</v>
      </c>
      <c r="BQ263" s="97">
        <v>9.25</v>
      </c>
      <c r="BR263" s="97">
        <v>9.25</v>
      </c>
      <c r="BS263" s="97">
        <v>9.25</v>
      </c>
      <c r="BT263" s="97">
        <v>9.25</v>
      </c>
      <c r="BY263" s="108"/>
      <c r="CA263" s="162" t="b">
        <v>1</v>
      </c>
      <c r="CB263" s="162" t="b">
        <v>1</v>
      </c>
      <c r="CC263" s="162" t="b">
        <v>1</v>
      </c>
      <c r="CD263" s="162" t="b">
        <v>1</v>
      </c>
    </row>
    <row r="264" spans="1:82" x14ac:dyDescent="0.2">
      <c r="A264" s="101">
        <v>259</v>
      </c>
      <c r="B264" s="97" t="s">
        <v>2201</v>
      </c>
      <c r="C264" s="97" t="s">
        <v>2215</v>
      </c>
      <c r="D264" s="97">
        <v>14</v>
      </c>
      <c r="E264" s="97" t="s">
        <v>592</v>
      </c>
      <c r="G264" s="97" t="s">
        <v>2189</v>
      </c>
      <c r="H264" s="97" t="s">
        <v>1</v>
      </c>
      <c r="I264" s="97" t="s">
        <v>1216</v>
      </c>
      <c r="J264" s="97" t="b">
        <v>1</v>
      </c>
      <c r="N264" s="97"/>
      <c r="O264" s="97">
        <v>287</v>
      </c>
      <c r="P264" s="97">
        <v>40</v>
      </c>
      <c r="Q264" s="97">
        <v>0</v>
      </c>
      <c r="R264" s="97">
        <v>0</v>
      </c>
      <c r="S264" s="97">
        <v>0</v>
      </c>
      <c r="T264" s="97">
        <v>247</v>
      </c>
      <c r="U264" s="97">
        <v>1354.5555555555554</v>
      </c>
      <c r="W264" s="97" t="s">
        <v>2190</v>
      </c>
      <c r="X264" s="97">
        <v>0.23846666666666669</v>
      </c>
      <c r="Y264" s="97">
        <v>0</v>
      </c>
      <c r="Z264" s="97" t="s">
        <v>1</v>
      </c>
      <c r="AB264" s="97" t="s">
        <v>2191</v>
      </c>
      <c r="AI264" s="97" t="s">
        <v>2194</v>
      </c>
      <c r="AJ264" s="97">
        <v>15</v>
      </c>
      <c r="AK264" s="97">
        <v>0.6</v>
      </c>
      <c r="AX264" s="97">
        <v>0</v>
      </c>
      <c r="AY264" s="97">
        <v>0</v>
      </c>
      <c r="AZ264" s="97">
        <v>0</v>
      </c>
      <c r="BA264" s="97">
        <v>3</v>
      </c>
      <c r="BB264" s="97">
        <v>3</v>
      </c>
      <c r="BC264" s="97">
        <v>0</v>
      </c>
      <c r="BD264" s="97">
        <v>0</v>
      </c>
      <c r="BE264" s="97">
        <v>0</v>
      </c>
      <c r="BF264" s="97">
        <v>0</v>
      </c>
      <c r="BG264" s="97">
        <v>0</v>
      </c>
      <c r="BH264" s="97">
        <v>0</v>
      </c>
      <c r="BI264" s="97">
        <v>0</v>
      </c>
      <c r="BJ264" s="97">
        <v>0</v>
      </c>
      <c r="BK264" s="97">
        <v>0</v>
      </c>
      <c r="BM264" s="97">
        <v>0.75</v>
      </c>
      <c r="BN264" s="97">
        <v>0.75</v>
      </c>
      <c r="BO264" s="97">
        <v>0.75</v>
      </c>
      <c r="BP264" s="97">
        <v>0.75</v>
      </c>
      <c r="BQ264" s="97">
        <v>0.75</v>
      </c>
      <c r="BR264" s="97">
        <v>0.75</v>
      </c>
      <c r="BS264" s="97">
        <v>0.75</v>
      </c>
      <c r="BT264" s="97">
        <v>0.75</v>
      </c>
      <c r="BY264" s="108"/>
      <c r="CA264" s="162" t="b">
        <v>1</v>
      </c>
      <c r="CB264" s="162" t="b">
        <v>1</v>
      </c>
      <c r="CC264" s="162" t="b">
        <v>1</v>
      </c>
      <c r="CD264" s="162" t="b">
        <v>1</v>
      </c>
    </row>
    <row r="265" spans="1:82" x14ac:dyDescent="0.2">
      <c r="A265" s="101">
        <v>260</v>
      </c>
      <c r="B265" s="97" t="s">
        <v>2201</v>
      </c>
      <c r="C265" s="97" t="s">
        <v>2215</v>
      </c>
      <c r="D265" s="97">
        <v>14</v>
      </c>
      <c r="E265" s="97" t="s">
        <v>593</v>
      </c>
      <c r="G265" s="97" t="s">
        <v>2189</v>
      </c>
      <c r="H265" s="97" t="s">
        <v>1</v>
      </c>
      <c r="I265" s="97" t="s">
        <v>1216</v>
      </c>
      <c r="J265" s="97" t="b">
        <v>1</v>
      </c>
      <c r="N265" s="97"/>
      <c r="O265" s="97">
        <v>214.35550000000001</v>
      </c>
      <c r="P265" s="97">
        <v>20</v>
      </c>
      <c r="Q265" s="97">
        <v>0</v>
      </c>
      <c r="R265" s="97">
        <v>0</v>
      </c>
      <c r="S265" s="97">
        <v>0</v>
      </c>
      <c r="T265" s="97">
        <v>194.35550000000001</v>
      </c>
      <c r="U265" s="97">
        <v>436</v>
      </c>
      <c r="W265" s="97" t="s">
        <v>2190</v>
      </c>
      <c r="X265" s="97">
        <v>9.2299999999999993E-2</v>
      </c>
      <c r="Y265" s="97">
        <v>-1.0900000000000001</v>
      </c>
      <c r="Z265" s="97" t="s">
        <v>1</v>
      </c>
      <c r="AB265" s="97" t="s">
        <v>2191</v>
      </c>
      <c r="AI265" s="97" t="s">
        <v>2194</v>
      </c>
      <c r="AJ265" s="97">
        <v>12</v>
      </c>
      <c r="AK265" s="97">
        <v>0.6</v>
      </c>
      <c r="AX265" s="97">
        <v>0</v>
      </c>
      <c r="AY265" s="97">
        <v>0</v>
      </c>
      <c r="AZ265" s="97">
        <v>0</v>
      </c>
      <c r="BA265" s="97">
        <v>104</v>
      </c>
      <c r="BB265" s="97">
        <v>99</v>
      </c>
      <c r="BC265" s="97">
        <v>0</v>
      </c>
      <c r="BD265" s="97">
        <v>0</v>
      </c>
      <c r="BE265" s="97">
        <v>0</v>
      </c>
      <c r="BF265" s="97">
        <v>0</v>
      </c>
      <c r="BG265" s="97">
        <v>0</v>
      </c>
      <c r="BH265" s="97">
        <v>0</v>
      </c>
      <c r="BI265" s="97">
        <v>0</v>
      </c>
      <c r="BJ265" s="97">
        <v>0</v>
      </c>
      <c r="BK265" s="97">
        <v>0</v>
      </c>
      <c r="BM265" s="97">
        <v>26</v>
      </c>
      <c r="BN265" s="97">
        <v>26</v>
      </c>
      <c r="BO265" s="97">
        <v>26</v>
      </c>
      <c r="BP265" s="97">
        <v>26</v>
      </c>
      <c r="BQ265" s="97">
        <v>24.75</v>
      </c>
      <c r="BR265" s="97">
        <v>24.75</v>
      </c>
      <c r="BS265" s="97">
        <v>24.75</v>
      </c>
      <c r="BT265" s="97">
        <v>24.75</v>
      </c>
      <c r="BY265" s="108"/>
      <c r="CA265" s="162" t="b">
        <v>1</v>
      </c>
      <c r="CB265" s="162" t="b">
        <v>1</v>
      </c>
      <c r="CC265" s="162" t="b">
        <v>1</v>
      </c>
      <c r="CD265" s="162" t="b">
        <v>1</v>
      </c>
    </row>
    <row r="266" spans="1:82" x14ac:dyDescent="0.2">
      <c r="A266" s="101">
        <v>261</v>
      </c>
      <c r="B266" s="97" t="s">
        <v>2201</v>
      </c>
      <c r="C266" s="97" t="s">
        <v>2215</v>
      </c>
      <c r="D266" s="97">
        <v>14</v>
      </c>
      <c r="E266" s="97" t="s">
        <v>595</v>
      </c>
      <c r="G266" s="97" t="s">
        <v>2189</v>
      </c>
      <c r="H266" s="97" t="s">
        <v>1</v>
      </c>
      <c r="I266" s="97" t="s">
        <v>1216</v>
      </c>
      <c r="J266" s="97" t="b">
        <v>1</v>
      </c>
      <c r="N266" s="97"/>
      <c r="O266" s="97">
        <v>370</v>
      </c>
      <c r="P266" s="97">
        <v>60</v>
      </c>
      <c r="Q266" s="97">
        <v>0</v>
      </c>
      <c r="R266" s="97">
        <v>0</v>
      </c>
      <c r="S266" s="97">
        <v>0</v>
      </c>
      <c r="T266" s="97">
        <v>310</v>
      </c>
      <c r="U266" s="97">
        <v>106.84800000000001</v>
      </c>
      <c r="W266" s="97" t="s">
        <v>2190</v>
      </c>
      <c r="X266" s="97">
        <v>2.5387199999999999E-2</v>
      </c>
      <c r="Y266" s="97">
        <v>-0.28143000000000001</v>
      </c>
      <c r="Z266" s="97" t="s">
        <v>1</v>
      </c>
      <c r="AB266" s="97" t="s">
        <v>2191</v>
      </c>
      <c r="AI266" s="97" t="s">
        <v>2194</v>
      </c>
      <c r="AJ266" s="97">
        <v>15</v>
      </c>
      <c r="AK266" s="97">
        <v>0.6</v>
      </c>
      <c r="AX266" s="97">
        <v>0</v>
      </c>
      <c r="AY266" s="97">
        <v>0</v>
      </c>
      <c r="AZ266" s="97">
        <v>0</v>
      </c>
      <c r="BA266" s="97">
        <v>2</v>
      </c>
      <c r="BB266" s="97">
        <v>2</v>
      </c>
      <c r="BC266" s="97">
        <v>0</v>
      </c>
      <c r="BD266" s="97">
        <v>0</v>
      </c>
      <c r="BE266" s="97">
        <v>0</v>
      </c>
      <c r="BF266" s="97">
        <v>0</v>
      </c>
      <c r="BG266" s="97">
        <v>0</v>
      </c>
      <c r="BH266" s="97">
        <v>0</v>
      </c>
      <c r="BI266" s="97">
        <v>0</v>
      </c>
      <c r="BJ266" s="97">
        <v>0</v>
      </c>
      <c r="BK266" s="97">
        <v>0</v>
      </c>
      <c r="BM266" s="97">
        <v>0.5</v>
      </c>
      <c r="BN266" s="97">
        <v>0.5</v>
      </c>
      <c r="BO266" s="97">
        <v>0.5</v>
      </c>
      <c r="BP266" s="97">
        <v>0.5</v>
      </c>
      <c r="BQ266" s="97">
        <v>0.5</v>
      </c>
      <c r="BR266" s="97">
        <v>0.5</v>
      </c>
      <c r="BS266" s="97">
        <v>0.5</v>
      </c>
      <c r="BT266" s="97">
        <v>0.5</v>
      </c>
      <c r="BY266" s="108"/>
      <c r="CA266" s="162" t="b">
        <v>1</v>
      </c>
      <c r="CB266" s="162" t="b">
        <v>1</v>
      </c>
      <c r="CC266" s="162" t="b">
        <v>1</v>
      </c>
      <c r="CD266" s="162" t="b">
        <v>1</v>
      </c>
    </row>
    <row r="267" spans="1:82" x14ac:dyDescent="0.2">
      <c r="A267" s="101">
        <v>262</v>
      </c>
      <c r="B267" s="97" t="s">
        <v>2201</v>
      </c>
      <c r="C267" s="97" t="s">
        <v>2215</v>
      </c>
      <c r="D267" s="97">
        <v>14</v>
      </c>
      <c r="E267" s="97" t="s">
        <v>597</v>
      </c>
      <c r="G267" s="97" t="s">
        <v>2189</v>
      </c>
      <c r="H267" s="97" t="s">
        <v>1</v>
      </c>
      <c r="I267" s="97" t="s">
        <v>1216</v>
      </c>
      <c r="J267" s="97" t="b">
        <v>1</v>
      </c>
      <c r="N267" s="97"/>
      <c r="O267" s="97">
        <v>470</v>
      </c>
      <c r="P267" s="97">
        <v>75</v>
      </c>
      <c r="Q267" s="97">
        <v>0</v>
      </c>
      <c r="R267" s="97">
        <v>0</v>
      </c>
      <c r="S267" s="97">
        <v>0</v>
      </c>
      <c r="T267" s="97">
        <v>395</v>
      </c>
      <c r="U267" s="97">
        <v>409.58400000000006</v>
      </c>
      <c r="W267" s="97" t="s">
        <v>2190</v>
      </c>
      <c r="X267" s="97">
        <v>9.731759999999999E-2</v>
      </c>
      <c r="Y267" s="97">
        <v>-1.0788149999999999</v>
      </c>
      <c r="Z267" s="97" t="s">
        <v>1</v>
      </c>
      <c r="AB267" s="97" t="s">
        <v>2191</v>
      </c>
      <c r="AI267" s="97" t="s">
        <v>2194</v>
      </c>
      <c r="AJ267" s="97">
        <v>15</v>
      </c>
      <c r="AK267" s="97">
        <v>0.6</v>
      </c>
      <c r="AX267" s="97">
        <v>0</v>
      </c>
      <c r="AY267" s="97">
        <v>0</v>
      </c>
      <c r="AZ267" s="97">
        <v>0</v>
      </c>
      <c r="BA267" s="97">
        <v>5</v>
      </c>
      <c r="BB267" s="97">
        <v>4</v>
      </c>
      <c r="BC267" s="97">
        <v>0</v>
      </c>
      <c r="BD267" s="97">
        <v>0</v>
      </c>
      <c r="BE267" s="97">
        <v>0</v>
      </c>
      <c r="BF267" s="97">
        <v>0</v>
      </c>
      <c r="BG267" s="97">
        <v>0</v>
      </c>
      <c r="BH267" s="97">
        <v>0</v>
      </c>
      <c r="BI267" s="97">
        <v>0</v>
      </c>
      <c r="BJ267" s="97">
        <v>0</v>
      </c>
      <c r="BK267" s="97">
        <v>0</v>
      </c>
      <c r="BM267" s="97">
        <v>1.25</v>
      </c>
      <c r="BN267" s="97">
        <v>1.25</v>
      </c>
      <c r="BO267" s="97">
        <v>1.25</v>
      </c>
      <c r="BP267" s="97">
        <v>1.25</v>
      </c>
      <c r="BQ267" s="97">
        <v>1</v>
      </c>
      <c r="BR267" s="97">
        <v>1</v>
      </c>
      <c r="BS267" s="97">
        <v>1</v>
      </c>
      <c r="BT267" s="97">
        <v>1</v>
      </c>
      <c r="BY267" s="108"/>
      <c r="CA267" s="162" t="b">
        <v>1</v>
      </c>
      <c r="CB267" s="162" t="b">
        <v>1</v>
      </c>
      <c r="CC267" s="162" t="b">
        <v>1</v>
      </c>
      <c r="CD267" s="162" t="b">
        <v>1</v>
      </c>
    </row>
    <row r="268" spans="1:82" x14ac:dyDescent="0.2">
      <c r="A268" s="101">
        <v>263</v>
      </c>
      <c r="B268" s="97" t="s">
        <v>2201</v>
      </c>
      <c r="C268" s="97" t="s">
        <v>2215</v>
      </c>
      <c r="D268" s="97">
        <v>14</v>
      </c>
      <c r="E268" s="97" t="s">
        <v>599</v>
      </c>
      <c r="G268" s="97" t="s">
        <v>2189</v>
      </c>
      <c r="H268" s="97" t="s">
        <v>1</v>
      </c>
      <c r="I268" s="97" t="s">
        <v>1216</v>
      </c>
      <c r="J268" s="97" t="b">
        <v>1</v>
      </c>
      <c r="N268" s="97"/>
      <c r="O268" s="97">
        <v>570</v>
      </c>
      <c r="P268" s="97">
        <v>125</v>
      </c>
      <c r="Q268" s="97">
        <v>0</v>
      </c>
      <c r="R268" s="97">
        <v>0</v>
      </c>
      <c r="S268" s="97">
        <v>0</v>
      </c>
      <c r="T268" s="97">
        <v>445</v>
      </c>
      <c r="U268" s="97">
        <v>740.81280000000004</v>
      </c>
      <c r="W268" s="97" t="s">
        <v>2190</v>
      </c>
      <c r="X268" s="97">
        <v>0.17601791999999999</v>
      </c>
      <c r="Y268" s="97">
        <v>-1.9512480000000001</v>
      </c>
      <c r="Z268" s="97" t="s">
        <v>1</v>
      </c>
      <c r="AB268" s="97" t="s">
        <v>2191</v>
      </c>
      <c r="AI268" s="97" t="s">
        <v>2194</v>
      </c>
      <c r="AJ268" s="97">
        <v>15</v>
      </c>
      <c r="AK268" s="97">
        <v>0.6</v>
      </c>
      <c r="AX268" s="97">
        <v>0</v>
      </c>
      <c r="AY268" s="97">
        <v>0</v>
      </c>
      <c r="AZ268" s="97">
        <v>0</v>
      </c>
      <c r="BA268" s="97">
        <v>23</v>
      </c>
      <c r="BB268" s="97">
        <v>21</v>
      </c>
      <c r="BC268" s="97">
        <v>0</v>
      </c>
      <c r="BD268" s="97">
        <v>0</v>
      </c>
      <c r="BE268" s="97">
        <v>0</v>
      </c>
      <c r="BF268" s="97">
        <v>0</v>
      </c>
      <c r="BG268" s="97">
        <v>0</v>
      </c>
      <c r="BH268" s="97">
        <v>0</v>
      </c>
      <c r="BI268" s="97">
        <v>0</v>
      </c>
      <c r="BJ268" s="97">
        <v>0</v>
      </c>
      <c r="BK268" s="97">
        <v>0</v>
      </c>
      <c r="BM268" s="97">
        <v>5.75</v>
      </c>
      <c r="BN268" s="97">
        <v>5.75</v>
      </c>
      <c r="BO268" s="97">
        <v>5.75</v>
      </c>
      <c r="BP268" s="97">
        <v>5.75</v>
      </c>
      <c r="BQ268" s="97">
        <v>5.25</v>
      </c>
      <c r="BR268" s="97">
        <v>5.25</v>
      </c>
      <c r="BS268" s="97">
        <v>5.25</v>
      </c>
      <c r="BT268" s="97">
        <v>5.25</v>
      </c>
      <c r="BY268" s="108"/>
      <c r="CA268" s="162" t="b">
        <v>1</v>
      </c>
      <c r="CB268" s="162" t="b">
        <v>1</v>
      </c>
      <c r="CC268" s="162" t="b">
        <v>1</v>
      </c>
      <c r="CD268" s="162" t="b">
        <v>1</v>
      </c>
    </row>
    <row r="269" spans="1:82" x14ac:dyDescent="0.2">
      <c r="A269" s="101">
        <v>264</v>
      </c>
      <c r="B269" s="97" t="s">
        <v>2201</v>
      </c>
      <c r="C269" s="97" t="s">
        <v>2215</v>
      </c>
      <c r="D269" s="97">
        <v>14</v>
      </c>
      <c r="E269" s="97" t="s">
        <v>601</v>
      </c>
      <c r="G269" s="97" t="s">
        <v>2189</v>
      </c>
      <c r="H269" s="97" t="s">
        <v>1</v>
      </c>
      <c r="I269" s="97" t="s">
        <v>1216</v>
      </c>
      <c r="J269" s="97" t="b">
        <v>1</v>
      </c>
      <c r="N269" s="97"/>
      <c r="O269" s="97">
        <v>250</v>
      </c>
      <c r="P269" s="97">
        <v>35</v>
      </c>
      <c r="Q269" s="97">
        <v>0</v>
      </c>
      <c r="R269" s="97">
        <v>0</v>
      </c>
      <c r="S269" s="97">
        <v>0</v>
      </c>
      <c r="T269" s="97">
        <v>215</v>
      </c>
      <c r="U269" s="97">
        <v>353.94</v>
      </c>
      <c r="W269" s="97" t="s">
        <v>2190</v>
      </c>
      <c r="X269" s="97">
        <v>7.2999999999999995E-2</v>
      </c>
      <c r="Y269" s="97">
        <v>0</v>
      </c>
      <c r="Z269" s="97" t="s">
        <v>1</v>
      </c>
      <c r="AB269" s="97" t="s">
        <v>2191</v>
      </c>
      <c r="AI269" s="97" t="s">
        <v>2194</v>
      </c>
      <c r="AJ269" s="97">
        <v>15</v>
      </c>
      <c r="AK269" s="97">
        <v>0.7</v>
      </c>
      <c r="AP269" s="97">
        <v>0.78</v>
      </c>
      <c r="AX269" s="97">
        <v>0</v>
      </c>
      <c r="AY269" s="97">
        <v>0</v>
      </c>
      <c r="AZ269" s="97">
        <v>0</v>
      </c>
      <c r="BA269" s="97">
        <v>759</v>
      </c>
      <c r="BB269" s="97">
        <v>729</v>
      </c>
      <c r="BC269" s="97">
        <v>0</v>
      </c>
      <c r="BD269" s="97">
        <v>0</v>
      </c>
      <c r="BE269" s="97">
        <v>0</v>
      </c>
      <c r="BF269" s="97">
        <v>0</v>
      </c>
      <c r="BG269" s="97">
        <v>0</v>
      </c>
      <c r="BH269" s="97">
        <v>0</v>
      </c>
      <c r="BI269" s="97">
        <v>0</v>
      </c>
      <c r="BJ269" s="97">
        <v>0</v>
      </c>
      <c r="BK269" s="97">
        <v>0</v>
      </c>
      <c r="BM269" s="97">
        <v>189.75</v>
      </c>
      <c r="BN269" s="97">
        <v>189.75</v>
      </c>
      <c r="BO269" s="97">
        <v>189.75</v>
      </c>
      <c r="BP269" s="97">
        <v>189.75</v>
      </c>
      <c r="BQ269" s="97">
        <v>182.25</v>
      </c>
      <c r="BR269" s="97">
        <v>182.25</v>
      </c>
      <c r="BS269" s="97">
        <v>182.25</v>
      </c>
      <c r="BT269" s="97">
        <v>182.25</v>
      </c>
      <c r="BY269" s="108"/>
      <c r="CA269" s="162" t="b">
        <v>1</v>
      </c>
      <c r="CB269" s="162" t="b">
        <v>1</v>
      </c>
      <c r="CC269" s="162" t="b">
        <v>1</v>
      </c>
      <c r="CD269" s="162" t="b">
        <v>1</v>
      </c>
    </row>
    <row r="270" spans="1:82" x14ac:dyDescent="0.2">
      <c r="A270" s="101">
        <v>265</v>
      </c>
      <c r="B270" s="97" t="s">
        <v>2201</v>
      </c>
      <c r="C270" s="97" t="s">
        <v>2215</v>
      </c>
      <c r="D270" s="97">
        <v>14</v>
      </c>
      <c r="E270" s="97" t="s">
        <v>603</v>
      </c>
      <c r="G270" s="97" t="s">
        <v>2189</v>
      </c>
      <c r="H270" s="97" t="s">
        <v>1</v>
      </c>
      <c r="I270" s="97" t="s">
        <v>1216</v>
      </c>
      <c r="J270" s="97" t="b">
        <v>1</v>
      </c>
      <c r="N270" s="97"/>
      <c r="O270" s="97">
        <v>253</v>
      </c>
      <c r="P270" s="97">
        <v>50</v>
      </c>
      <c r="Q270" s="97">
        <v>0</v>
      </c>
      <c r="R270" s="97">
        <v>0</v>
      </c>
      <c r="S270" s="97">
        <v>0</v>
      </c>
      <c r="T270" s="97">
        <v>203</v>
      </c>
      <c r="U270" s="97">
        <v>413.14560000000006</v>
      </c>
      <c r="W270" s="97" t="s">
        <v>2190</v>
      </c>
      <c r="X270" s="97">
        <v>9.8163839999999988E-2</v>
      </c>
      <c r="Y270" s="97">
        <v>-1.0881959999999999</v>
      </c>
      <c r="Z270" s="97" t="s">
        <v>1</v>
      </c>
      <c r="AB270" s="97" t="s">
        <v>2191</v>
      </c>
      <c r="AC270" s="97">
        <v>15</v>
      </c>
      <c r="AD270" s="97">
        <v>179.12</v>
      </c>
      <c r="AF270" s="97">
        <v>188.76480000000001</v>
      </c>
      <c r="AG270" s="97">
        <v>4.4850719999999997E-2</v>
      </c>
      <c r="AH270" s="97">
        <v>-0.49719299999999994</v>
      </c>
      <c r="AI270" s="97" t="s">
        <v>2194</v>
      </c>
      <c r="AJ270" s="97">
        <v>2.0964</v>
      </c>
      <c r="AK270" s="97">
        <v>0.6</v>
      </c>
      <c r="AP270" s="97">
        <v>1.04</v>
      </c>
      <c r="AX270" s="97">
        <v>0</v>
      </c>
      <c r="AY270" s="97">
        <v>0</v>
      </c>
      <c r="AZ270" s="97">
        <v>0</v>
      </c>
      <c r="BA270" s="97">
        <v>394</v>
      </c>
      <c r="BB270" s="97">
        <v>378</v>
      </c>
      <c r="BC270" s="97">
        <v>0</v>
      </c>
      <c r="BD270" s="97">
        <v>0</v>
      </c>
      <c r="BE270" s="97">
        <v>0</v>
      </c>
      <c r="BF270" s="97">
        <v>0</v>
      </c>
      <c r="BG270" s="97">
        <v>0</v>
      </c>
      <c r="BH270" s="97">
        <v>0</v>
      </c>
      <c r="BI270" s="97">
        <v>0</v>
      </c>
      <c r="BJ270" s="97">
        <v>0</v>
      </c>
      <c r="BK270" s="97">
        <v>0</v>
      </c>
      <c r="BM270" s="97">
        <v>98.5</v>
      </c>
      <c r="BN270" s="97">
        <v>98.5</v>
      </c>
      <c r="BO270" s="97">
        <v>98.5</v>
      </c>
      <c r="BP270" s="97">
        <v>98.5</v>
      </c>
      <c r="BQ270" s="97">
        <v>94.5</v>
      </c>
      <c r="BR270" s="97">
        <v>94.5</v>
      </c>
      <c r="BS270" s="97">
        <v>94.5</v>
      </c>
      <c r="BT270" s="97">
        <v>94.5</v>
      </c>
      <c r="BY270" s="108"/>
      <c r="CA270" s="162" t="b">
        <v>1</v>
      </c>
      <c r="CB270" s="162" t="b">
        <v>1</v>
      </c>
      <c r="CC270" s="162" t="b">
        <v>1</v>
      </c>
      <c r="CD270" s="162" t="b">
        <v>1</v>
      </c>
    </row>
    <row r="271" spans="1:82" x14ac:dyDescent="0.2">
      <c r="A271" s="101">
        <v>266</v>
      </c>
      <c r="B271" s="97" t="s">
        <v>2201</v>
      </c>
      <c r="C271" s="97" t="s">
        <v>2215</v>
      </c>
      <c r="D271" s="97">
        <v>14</v>
      </c>
      <c r="E271" s="97" t="s">
        <v>605</v>
      </c>
      <c r="G271" s="97" t="s">
        <v>2189</v>
      </c>
      <c r="H271" s="97" t="s">
        <v>1</v>
      </c>
      <c r="I271" s="97" t="s">
        <v>1216</v>
      </c>
      <c r="J271" s="97" t="b">
        <v>1</v>
      </c>
      <c r="N271" s="97"/>
      <c r="O271" s="97">
        <v>275.70999999999998</v>
      </c>
      <c r="P271" s="97">
        <v>100</v>
      </c>
      <c r="Q271" s="97">
        <v>0</v>
      </c>
      <c r="R271" s="97">
        <v>0</v>
      </c>
      <c r="S271" s="97">
        <v>0</v>
      </c>
      <c r="T271" s="97">
        <v>175.70999999999998</v>
      </c>
      <c r="U271" s="97">
        <v>787</v>
      </c>
      <c r="W271" s="97" t="s">
        <v>2190</v>
      </c>
      <c r="X271" s="97">
        <v>0.185</v>
      </c>
      <c r="Y271" s="97">
        <v>-2.04</v>
      </c>
      <c r="Z271" s="97" t="s">
        <v>1</v>
      </c>
      <c r="AB271" s="97" t="s">
        <v>2191</v>
      </c>
      <c r="AF271" s="97">
        <v>467</v>
      </c>
      <c r="AG271" s="97">
        <v>0.11</v>
      </c>
      <c r="AH271" s="97">
        <v>-1.21</v>
      </c>
      <c r="AI271" s="97" t="s">
        <v>2194</v>
      </c>
      <c r="AJ271" s="97">
        <v>15</v>
      </c>
      <c r="AK271" s="97">
        <v>0.7</v>
      </c>
      <c r="AP271" s="97">
        <v>1.04</v>
      </c>
      <c r="AX271" s="97">
        <v>0</v>
      </c>
      <c r="AY271" s="97">
        <v>0</v>
      </c>
      <c r="AZ271" s="97">
        <v>0</v>
      </c>
      <c r="BA271" s="97">
        <v>1844</v>
      </c>
      <c r="BB271" s="97">
        <v>1771</v>
      </c>
      <c r="BC271" s="97">
        <v>0</v>
      </c>
      <c r="BD271" s="97">
        <v>0</v>
      </c>
      <c r="BE271" s="97">
        <v>0</v>
      </c>
      <c r="BF271" s="97">
        <v>0</v>
      </c>
      <c r="BG271" s="97">
        <v>0</v>
      </c>
      <c r="BH271" s="97">
        <v>0</v>
      </c>
      <c r="BI271" s="97">
        <v>0</v>
      </c>
      <c r="BJ271" s="97">
        <v>0</v>
      </c>
      <c r="BK271" s="97">
        <v>0</v>
      </c>
      <c r="BM271" s="97">
        <v>461</v>
      </c>
      <c r="BN271" s="97">
        <v>461</v>
      </c>
      <c r="BO271" s="97">
        <v>461</v>
      </c>
      <c r="BP271" s="97">
        <v>461</v>
      </c>
      <c r="BQ271" s="97">
        <v>442.75</v>
      </c>
      <c r="BR271" s="97">
        <v>442.75</v>
      </c>
      <c r="BS271" s="97">
        <v>442.75</v>
      </c>
      <c r="BT271" s="97">
        <v>442.75</v>
      </c>
      <c r="BY271" s="108"/>
      <c r="CA271" s="162" t="b">
        <v>1</v>
      </c>
      <c r="CB271" s="162" t="b">
        <v>1</v>
      </c>
      <c r="CC271" s="162" t="b">
        <v>1</v>
      </c>
      <c r="CD271" s="162" t="b">
        <v>1</v>
      </c>
    </row>
    <row r="272" spans="1:82" x14ac:dyDescent="0.2">
      <c r="A272" s="101">
        <v>267</v>
      </c>
      <c r="B272" s="97" t="s">
        <v>2201</v>
      </c>
      <c r="C272" s="97" t="s">
        <v>2215</v>
      </c>
      <c r="D272" s="97">
        <v>14</v>
      </c>
      <c r="E272" s="97" t="s">
        <v>607</v>
      </c>
      <c r="G272" s="97" t="s">
        <v>2189</v>
      </c>
      <c r="H272" s="97" t="s">
        <v>1</v>
      </c>
      <c r="I272" s="97" t="s">
        <v>1216</v>
      </c>
      <c r="J272" s="97" t="b">
        <v>1</v>
      </c>
      <c r="N272" s="97"/>
      <c r="O272" s="97">
        <v>650</v>
      </c>
      <c r="P272" s="97">
        <v>200</v>
      </c>
      <c r="Q272" s="97">
        <v>0</v>
      </c>
      <c r="R272" s="97">
        <v>0</v>
      </c>
      <c r="S272" s="97">
        <v>0</v>
      </c>
      <c r="T272" s="97">
        <v>450</v>
      </c>
      <c r="U272" s="97">
        <v>1530</v>
      </c>
      <c r="W272" s="97" t="s">
        <v>2190</v>
      </c>
      <c r="X272" s="97">
        <v>0.36</v>
      </c>
      <c r="Y272" s="97">
        <v>-3.96</v>
      </c>
      <c r="Z272" s="97" t="s">
        <v>1</v>
      </c>
      <c r="AB272" s="97" t="s">
        <v>2191</v>
      </c>
      <c r="AF272" s="97">
        <v>374</v>
      </c>
      <c r="AG272" s="97">
        <v>8.8099999999999998E-2</v>
      </c>
      <c r="AH272" s="97">
        <v>-0.96899999999999997</v>
      </c>
      <c r="AI272" s="97" t="s">
        <v>2194</v>
      </c>
      <c r="AJ272" s="97">
        <v>15</v>
      </c>
      <c r="AK272" s="97">
        <v>0.7</v>
      </c>
      <c r="AP272" s="97">
        <v>1.04</v>
      </c>
      <c r="AX272" s="97">
        <v>0</v>
      </c>
      <c r="AY272" s="97">
        <v>0</v>
      </c>
      <c r="AZ272" s="97">
        <v>0</v>
      </c>
      <c r="BA272" s="97">
        <v>425</v>
      </c>
      <c r="BB272" s="97">
        <v>425</v>
      </c>
      <c r="BC272" s="97">
        <v>0</v>
      </c>
      <c r="BD272" s="97">
        <v>0</v>
      </c>
      <c r="BE272" s="97">
        <v>0</v>
      </c>
      <c r="BF272" s="97">
        <v>0</v>
      </c>
      <c r="BG272" s="97">
        <v>0</v>
      </c>
      <c r="BH272" s="97">
        <v>0</v>
      </c>
      <c r="BI272" s="97">
        <v>0</v>
      </c>
      <c r="BJ272" s="97">
        <v>0</v>
      </c>
      <c r="BK272" s="97">
        <v>0</v>
      </c>
      <c r="BM272" s="97">
        <v>106.25</v>
      </c>
      <c r="BN272" s="97">
        <v>106.25</v>
      </c>
      <c r="BO272" s="97">
        <v>106.25</v>
      </c>
      <c r="BP272" s="97">
        <v>106.25</v>
      </c>
      <c r="BQ272" s="97">
        <v>106.25</v>
      </c>
      <c r="BR272" s="97">
        <v>106.25</v>
      </c>
      <c r="BS272" s="97">
        <v>106.25</v>
      </c>
      <c r="BT272" s="97">
        <v>106.25</v>
      </c>
      <c r="BY272" s="108"/>
      <c r="CA272" s="162" t="b">
        <v>1</v>
      </c>
      <c r="CB272" s="162" t="b">
        <v>1</v>
      </c>
      <c r="CC272" s="162" t="b">
        <v>1</v>
      </c>
      <c r="CD272" s="162" t="b">
        <v>1</v>
      </c>
    </row>
    <row r="273" spans="1:82" x14ac:dyDescent="0.2">
      <c r="A273" s="101">
        <v>268</v>
      </c>
      <c r="B273" s="97" t="s">
        <v>2201</v>
      </c>
      <c r="C273" s="97" t="s">
        <v>2215</v>
      </c>
      <c r="D273" s="97">
        <v>14</v>
      </c>
      <c r="E273" s="97" t="s">
        <v>609</v>
      </c>
      <c r="G273" s="97" t="s">
        <v>2189</v>
      </c>
      <c r="H273" s="97" t="s">
        <v>1</v>
      </c>
      <c r="I273" s="97" t="s">
        <v>1216</v>
      </c>
      <c r="J273" s="97" t="b">
        <v>1</v>
      </c>
      <c r="N273" s="97"/>
      <c r="O273" s="97">
        <v>145</v>
      </c>
      <c r="P273" s="97">
        <v>25</v>
      </c>
      <c r="Q273" s="97">
        <v>0</v>
      </c>
      <c r="R273" s="97">
        <v>0</v>
      </c>
      <c r="S273" s="97">
        <v>0</v>
      </c>
      <c r="T273" s="97">
        <v>120</v>
      </c>
      <c r="U273" s="97">
        <v>235.06560000000002</v>
      </c>
      <c r="W273" s="97" t="s">
        <v>2190</v>
      </c>
      <c r="X273" s="97">
        <v>5.5851839999999993E-2</v>
      </c>
      <c r="Y273" s="97">
        <v>-0.61914599999999997</v>
      </c>
      <c r="Z273" s="97" t="s">
        <v>1</v>
      </c>
      <c r="AB273" s="97" t="s">
        <v>2191</v>
      </c>
      <c r="AI273" s="97" t="s">
        <v>2194</v>
      </c>
      <c r="AJ273" s="97">
        <v>15</v>
      </c>
      <c r="AK273" s="97">
        <v>0.7</v>
      </c>
      <c r="AP273" s="97">
        <v>0.78</v>
      </c>
      <c r="AX273" s="97">
        <v>0</v>
      </c>
      <c r="AY273" s="97">
        <v>0</v>
      </c>
      <c r="AZ273" s="97">
        <v>0</v>
      </c>
      <c r="BA273" s="97">
        <v>371</v>
      </c>
      <c r="BB273" s="97">
        <v>355</v>
      </c>
      <c r="BC273" s="97">
        <v>0</v>
      </c>
      <c r="BD273" s="97">
        <v>0</v>
      </c>
      <c r="BE273" s="97">
        <v>0</v>
      </c>
      <c r="BF273" s="97">
        <v>0</v>
      </c>
      <c r="BG273" s="97">
        <v>0</v>
      </c>
      <c r="BH273" s="97">
        <v>0</v>
      </c>
      <c r="BI273" s="97">
        <v>0</v>
      </c>
      <c r="BJ273" s="97">
        <v>0</v>
      </c>
      <c r="BK273" s="97">
        <v>0</v>
      </c>
      <c r="BM273" s="97">
        <v>92.75</v>
      </c>
      <c r="BN273" s="97">
        <v>92.75</v>
      </c>
      <c r="BO273" s="97">
        <v>92.75</v>
      </c>
      <c r="BP273" s="97">
        <v>92.75</v>
      </c>
      <c r="BQ273" s="97">
        <v>88.75</v>
      </c>
      <c r="BR273" s="97">
        <v>88.75</v>
      </c>
      <c r="BS273" s="97">
        <v>88.75</v>
      </c>
      <c r="BT273" s="97">
        <v>88.75</v>
      </c>
      <c r="BY273" s="108"/>
      <c r="CA273" s="162" t="b">
        <v>1</v>
      </c>
      <c r="CB273" s="162" t="b">
        <v>1</v>
      </c>
      <c r="CC273" s="162" t="b">
        <v>1</v>
      </c>
      <c r="CD273" s="162" t="b">
        <v>1</v>
      </c>
    </row>
    <row r="274" spans="1:82" x14ac:dyDescent="0.2">
      <c r="A274" s="101">
        <v>269</v>
      </c>
      <c r="B274" s="97" t="s">
        <v>2201</v>
      </c>
      <c r="C274" s="97" t="s">
        <v>2215</v>
      </c>
      <c r="D274" s="97">
        <v>14</v>
      </c>
      <c r="E274" s="97" t="s">
        <v>611</v>
      </c>
      <c r="G274" s="97" t="s">
        <v>2189</v>
      </c>
      <c r="H274" s="97" t="s">
        <v>1</v>
      </c>
      <c r="I274" s="97" t="s">
        <v>1216</v>
      </c>
      <c r="J274" s="97" t="b">
        <v>1</v>
      </c>
      <c r="N274" s="97"/>
      <c r="O274" s="97">
        <v>275.51</v>
      </c>
      <c r="P274" s="97">
        <v>50</v>
      </c>
      <c r="Q274" s="97">
        <v>0</v>
      </c>
      <c r="R274" s="97">
        <v>0</v>
      </c>
      <c r="S274" s="97">
        <v>0</v>
      </c>
      <c r="T274" s="97">
        <v>225.51</v>
      </c>
      <c r="U274" s="97">
        <v>416.70720000000006</v>
      </c>
      <c r="W274" s="97" t="s">
        <v>2190</v>
      </c>
      <c r="X274" s="97">
        <v>9.9010079999999986E-2</v>
      </c>
      <c r="Y274" s="97">
        <v>-1.097577</v>
      </c>
      <c r="Z274" s="97" t="s">
        <v>1</v>
      </c>
      <c r="AB274" s="97" t="s">
        <v>2191</v>
      </c>
      <c r="AC274" s="97">
        <v>15</v>
      </c>
      <c r="AD274" s="97">
        <v>182.51</v>
      </c>
      <c r="AF274" s="97">
        <v>174.51840000000001</v>
      </c>
      <c r="AG274" s="97">
        <v>4.1465759999999997E-2</v>
      </c>
      <c r="AH274" s="97">
        <v>-0.45966899999999999</v>
      </c>
      <c r="AI274" s="97" t="s">
        <v>2194</v>
      </c>
      <c r="AJ274" s="97">
        <v>2.0964</v>
      </c>
      <c r="AK274" s="97">
        <v>0.7</v>
      </c>
      <c r="AP274" s="97">
        <v>1.04</v>
      </c>
      <c r="AX274" s="97">
        <v>0</v>
      </c>
      <c r="AY274" s="97">
        <v>0</v>
      </c>
      <c r="AZ274" s="97">
        <v>0</v>
      </c>
      <c r="BA274" s="97">
        <v>363</v>
      </c>
      <c r="BB274" s="97">
        <v>348</v>
      </c>
      <c r="BC274" s="97">
        <v>0</v>
      </c>
      <c r="BD274" s="97">
        <v>0</v>
      </c>
      <c r="BE274" s="97">
        <v>0</v>
      </c>
      <c r="BF274" s="97">
        <v>0</v>
      </c>
      <c r="BG274" s="97">
        <v>0</v>
      </c>
      <c r="BH274" s="97">
        <v>0</v>
      </c>
      <c r="BI274" s="97">
        <v>0</v>
      </c>
      <c r="BJ274" s="97">
        <v>0</v>
      </c>
      <c r="BK274" s="97">
        <v>0</v>
      </c>
      <c r="BM274" s="97">
        <v>90.75</v>
      </c>
      <c r="BN274" s="97">
        <v>90.75</v>
      </c>
      <c r="BO274" s="97">
        <v>90.75</v>
      </c>
      <c r="BP274" s="97">
        <v>90.75</v>
      </c>
      <c r="BQ274" s="97">
        <v>87</v>
      </c>
      <c r="BR274" s="97">
        <v>87</v>
      </c>
      <c r="BS274" s="97">
        <v>87</v>
      </c>
      <c r="BT274" s="97">
        <v>87</v>
      </c>
      <c r="BY274" s="108"/>
      <c r="CA274" s="162" t="b">
        <v>1</v>
      </c>
      <c r="CB274" s="162" t="b">
        <v>1</v>
      </c>
      <c r="CC274" s="162" t="b">
        <v>1</v>
      </c>
      <c r="CD274" s="162" t="b">
        <v>1</v>
      </c>
    </row>
    <row r="275" spans="1:82" x14ac:dyDescent="0.2">
      <c r="A275" s="101">
        <v>270</v>
      </c>
      <c r="B275" s="97" t="s">
        <v>2201</v>
      </c>
      <c r="C275" s="97" t="s">
        <v>2215</v>
      </c>
      <c r="D275" s="97">
        <v>14</v>
      </c>
      <c r="E275" s="97" t="s">
        <v>613</v>
      </c>
      <c r="G275" s="97" t="s">
        <v>2189</v>
      </c>
      <c r="H275" s="97" t="s">
        <v>1</v>
      </c>
      <c r="I275" s="97" t="s">
        <v>1216</v>
      </c>
      <c r="J275" s="97" t="b">
        <v>1</v>
      </c>
      <c r="N275" s="97"/>
      <c r="O275" s="97">
        <v>287</v>
      </c>
      <c r="P275" s="97">
        <v>75</v>
      </c>
      <c r="Q275" s="97">
        <v>0</v>
      </c>
      <c r="R275" s="97">
        <v>0</v>
      </c>
      <c r="S275" s="97">
        <v>0</v>
      </c>
      <c r="T275" s="97">
        <v>212</v>
      </c>
      <c r="U275" s="97">
        <v>489.98571428571432</v>
      </c>
      <c r="W275" s="97" t="s">
        <v>2190</v>
      </c>
      <c r="X275" s="97">
        <v>8.7848571428571429E-2</v>
      </c>
      <c r="Y275" s="97">
        <v>0</v>
      </c>
      <c r="Z275" s="97" t="s">
        <v>1</v>
      </c>
      <c r="AB275" s="97" t="s">
        <v>2191</v>
      </c>
      <c r="AI275" s="97" t="s">
        <v>2194</v>
      </c>
      <c r="AJ275" s="97">
        <v>15</v>
      </c>
      <c r="AK275" s="97">
        <v>0.6</v>
      </c>
      <c r="AX275" s="97">
        <v>0</v>
      </c>
      <c r="AY275" s="97">
        <v>0</v>
      </c>
      <c r="AZ275" s="97">
        <v>0</v>
      </c>
      <c r="BA275" s="97">
        <v>7</v>
      </c>
      <c r="BB275" s="97">
        <v>6</v>
      </c>
      <c r="BC275" s="97">
        <v>0</v>
      </c>
      <c r="BD275" s="97">
        <v>0</v>
      </c>
      <c r="BE275" s="97">
        <v>0</v>
      </c>
      <c r="BF275" s="97">
        <v>0</v>
      </c>
      <c r="BG275" s="97">
        <v>0</v>
      </c>
      <c r="BH275" s="97">
        <v>0</v>
      </c>
      <c r="BI275" s="97">
        <v>0</v>
      </c>
      <c r="BJ275" s="97">
        <v>0</v>
      </c>
      <c r="BK275" s="97">
        <v>0</v>
      </c>
      <c r="BM275" s="97">
        <v>1.75</v>
      </c>
      <c r="BN275" s="97">
        <v>1.75</v>
      </c>
      <c r="BO275" s="97">
        <v>1.75</v>
      </c>
      <c r="BP275" s="97">
        <v>1.75</v>
      </c>
      <c r="BQ275" s="97">
        <v>1.5</v>
      </c>
      <c r="BR275" s="97">
        <v>1.5</v>
      </c>
      <c r="BS275" s="97">
        <v>1.5</v>
      </c>
      <c r="BT275" s="97">
        <v>1.5</v>
      </c>
      <c r="BY275" s="108"/>
      <c r="CA275" s="162" t="b">
        <v>1</v>
      </c>
      <c r="CB275" s="162" t="b">
        <v>1</v>
      </c>
      <c r="CC275" s="162" t="b">
        <v>1</v>
      </c>
      <c r="CD275" s="162" t="b">
        <v>1</v>
      </c>
    </row>
    <row r="276" spans="1:82" x14ac:dyDescent="0.2">
      <c r="A276" s="101">
        <v>271</v>
      </c>
      <c r="B276" s="97" t="s">
        <v>2201</v>
      </c>
      <c r="C276" s="97" t="s">
        <v>2215</v>
      </c>
      <c r="D276" s="97">
        <v>14</v>
      </c>
      <c r="E276" s="97" t="s">
        <v>615</v>
      </c>
      <c r="G276" s="97" t="s">
        <v>2189</v>
      </c>
      <c r="H276" s="97" t="s">
        <v>1</v>
      </c>
      <c r="I276" s="97" t="s">
        <v>1216</v>
      </c>
      <c r="J276" s="97" t="b">
        <v>1</v>
      </c>
      <c r="N276" s="97"/>
      <c r="O276" s="97">
        <v>287</v>
      </c>
      <c r="P276" s="97">
        <v>150</v>
      </c>
      <c r="Q276" s="97">
        <v>0</v>
      </c>
      <c r="R276" s="97">
        <v>0</v>
      </c>
      <c r="S276" s="97">
        <v>0</v>
      </c>
      <c r="T276" s="97">
        <v>137</v>
      </c>
      <c r="U276" s="97">
        <v>489.98571428571432</v>
      </c>
      <c r="W276" s="97" t="s">
        <v>2190</v>
      </c>
      <c r="X276" s="97">
        <v>8.7848571428571429E-2</v>
      </c>
      <c r="Y276" s="97">
        <v>0</v>
      </c>
      <c r="Z276" s="97" t="s">
        <v>1</v>
      </c>
      <c r="AB276" s="97" t="s">
        <v>2191</v>
      </c>
      <c r="AI276" s="97" t="s">
        <v>2194</v>
      </c>
      <c r="AJ276" s="97">
        <v>16</v>
      </c>
      <c r="AK276" s="97">
        <v>0.6</v>
      </c>
      <c r="AX276" s="97">
        <v>0</v>
      </c>
      <c r="AY276" s="97">
        <v>0</v>
      </c>
      <c r="AZ276" s="97">
        <v>0</v>
      </c>
      <c r="BA276" s="97">
        <v>69</v>
      </c>
      <c r="BB276" s="97">
        <v>65</v>
      </c>
      <c r="BC276" s="97">
        <v>0</v>
      </c>
      <c r="BD276" s="97">
        <v>0</v>
      </c>
      <c r="BE276" s="97">
        <v>0</v>
      </c>
      <c r="BF276" s="97">
        <v>0</v>
      </c>
      <c r="BG276" s="97">
        <v>0</v>
      </c>
      <c r="BH276" s="97">
        <v>0</v>
      </c>
      <c r="BI276" s="97">
        <v>0</v>
      </c>
      <c r="BJ276" s="97">
        <v>0</v>
      </c>
      <c r="BK276" s="97">
        <v>0</v>
      </c>
      <c r="BM276" s="97">
        <v>17.25</v>
      </c>
      <c r="BN276" s="97">
        <v>17.25</v>
      </c>
      <c r="BO276" s="97">
        <v>17.25</v>
      </c>
      <c r="BP276" s="97">
        <v>17.25</v>
      </c>
      <c r="BQ276" s="97">
        <v>16.25</v>
      </c>
      <c r="BR276" s="97">
        <v>16.25</v>
      </c>
      <c r="BS276" s="97">
        <v>16.25</v>
      </c>
      <c r="BT276" s="97">
        <v>16.25</v>
      </c>
      <c r="BY276" s="108"/>
      <c r="CA276" s="162" t="b">
        <v>1</v>
      </c>
      <c r="CB276" s="162" t="b">
        <v>1</v>
      </c>
      <c r="CC276" s="162" t="b">
        <v>1</v>
      </c>
      <c r="CD276" s="162" t="b">
        <v>1</v>
      </c>
    </row>
    <row r="277" spans="1:82" x14ac:dyDescent="0.2">
      <c r="A277" s="101">
        <v>272</v>
      </c>
      <c r="B277" s="97" t="s">
        <v>2201</v>
      </c>
      <c r="C277" s="97" t="s">
        <v>2215</v>
      </c>
      <c r="D277" s="97">
        <v>14</v>
      </c>
      <c r="E277" s="97" t="s">
        <v>616</v>
      </c>
      <c r="G277" s="97" t="s">
        <v>2189</v>
      </c>
      <c r="H277" s="97" t="s">
        <v>1</v>
      </c>
      <c r="I277" s="97" t="s">
        <v>1216</v>
      </c>
      <c r="J277" s="97" t="b">
        <v>1</v>
      </c>
      <c r="N277" s="97"/>
      <c r="O277" s="97">
        <v>287</v>
      </c>
      <c r="P277" s="97">
        <v>20</v>
      </c>
      <c r="Q277" s="97">
        <v>0</v>
      </c>
      <c r="R277" s="97">
        <v>0</v>
      </c>
      <c r="S277" s="97">
        <v>0</v>
      </c>
      <c r="T277" s="97">
        <v>267</v>
      </c>
      <c r="U277" s="97">
        <v>489.98571428571432</v>
      </c>
      <c r="W277" s="97" t="s">
        <v>2190</v>
      </c>
      <c r="X277" s="97">
        <v>8.7848571428571429E-2</v>
      </c>
      <c r="Y277" s="97">
        <v>0</v>
      </c>
      <c r="Z277" s="97" t="s">
        <v>1</v>
      </c>
      <c r="AB277" s="97" t="s">
        <v>2191</v>
      </c>
      <c r="AI277" s="97" t="s">
        <v>2194</v>
      </c>
      <c r="AJ277" s="97">
        <v>15</v>
      </c>
      <c r="AK277" s="97">
        <v>0.6</v>
      </c>
      <c r="AX277" s="97">
        <v>0</v>
      </c>
      <c r="AY277" s="97">
        <v>0</v>
      </c>
      <c r="AZ277" s="97">
        <v>0</v>
      </c>
      <c r="BA277" s="97">
        <v>2</v>
      </c>
      <c r="BB277" s="97">
        <v>1</v>
      </c>
      <c r="BC277" s="97">
        <v>0</v>
      </c>
      <c r="BD277" s="97">
        <v>0</v>
      </c>
      <c r="BE277" s="97">
        <v>0</v>
      </c>
      <c r="BF277" s="97">
        <v>0</v>
      </c>
      <c r="BG277" s="97">
        <v>0</v>
      </c>
      <c r="BH277" s="97">
        <v>0</v>
      </c>
      <c r="BI277" s="97">
        <v>0</v>
      </c>
      <c r="BJ277" s="97">
        <v>0</v>
      </c>
      <c r="BK277" s="97">
        <v>0</v>
      </c>
      <c r="BM277" s="97">
        <v>0.5</v>
      </c>
      <c r="BN277" s="97">
        <v>0.5</v>
      </c>
      <c r="BO277" s="97">
        <v>0.5</v>
      </c>
      <c r="BP277" s="97">
        <v>0.5</v>
      </c>
      <c r="BQ277" s="97">
        <v>0.25</v>
      </c>
      <c r="BR277" s="97">
        <v>0.25</v>
      </c>
      <c r="BS277" s="97">
        <v>0.25</v>
      </c>
      <c r="BT277" s="97">
        <v>0.25</v>
      </c>
      <c r="BY277" s="108"/>
      <c r="CA277" s="162" t="b">
        <v>1</v>
      </c>
      <c r="CB277" s="162" t="b">
        <v>1</v>
      </c>
      <c r="CC277" s="162" t="b">
        <v>1</v>
      </c>
      <c r="CD277" s="162" t="b">
        <v>1</v>
      </c>
    </row>
    <row r="278" spans="1:82" x14ac:dyDescent="0.2">
      <c r="A278" s="101">
        <v>273</v>
      </c>
      <c r="B278" s="97" t="s">
        <v>2201</v>
      </c>
      <c r="C278" s="97" t="s">
        <v>2215</v>
      </c>
      <c r="D278" s="97">
        <v>14</v>
      </c>
      <c r="E278" s="97" t="s">
        <v>617</v>
      </c>
      <c r="G278" s="97" t="s">
        <v>2189</v>
      </c>
      <c r="H278" s="97" t="s">
        <v>1</v>
      </c>
      <c r="I278" s="97" t="s">
        <v>1237</v>
      </c>
      <c r="J278" s="97" t="b">
        <v>1</v>
      </c>
      <c r="N278" s="97"/>
      <c r="O278" s="97">
        <v>33</v>
      </c>
      <c r="P278" s="97">
        <v>3</v>
      </c>
      <c r="Q278" s="97">
        <v>0</v>
      </c>
      <c r="R278" s="97">
        <v>0</v>
      </c>
      <c r="S278" s="97">
        <v>0</v>
      </c>
      <c r="T278" s="97">
        <v>30</v>
      </c>
      <c r="U278" s="97">
        <v>83</v>
      </c>
      <c r="W278" s="97" t="s">
        <v>2190</v>
      </c>
      <c r="X278" s="97">
        <v>1.4266666666666667E-2</v>
      </c>
      <c r="Y278" s="97">
        <v>0</v>
      </c>
      <c r="Z278" s="97" t="s">
        <v>1</v>
      </c>
      <c r="AB278" s="97" t="s">
        <v>2191</v>
      </c>
      <c r="AI278" s="97" t="s">
        <v>2194</v>
      </c>
      <c r="AJ278" s="97">
        <v>16</v>
      </c>
      <c r="AK278" s="97">
        <v>0.6</v>
      </c>
      <c r="AX278" s="97">
        <v>0</v>
      </c>
      <c r="AY278" s="97">
        <v>0</v>
      </c>
      <c r="AZ278" s="97">
        <v>0</v>
      </c>
      <c r="BA278" s="97">
        <v>271</v>
      </c>
      <c r="BB278" s="97">
        <v>260</v>
      </c>
      <c r="BC278" s="97">
        <v>0</v>
      </c>
      <c r="BD278" s="97">
        <v>0</v>
      </c>
      <c r="BE278" s="97">
        <v>0</v>
      </c>
      <c r="BF278" s="97">
        <v>0</v>
      </c>
      <c r="BG278" s="97">
        <v>0</v>
      </c>
      <c r="BH278" s="97">
        <v>0</v>
      </c>
      <c r="BI278" s="97">
        <v>0</v>
      </c>
      <c r="BJ278" s="97">
        <v>0</v>
      </c>
      <c r="BK278" s="97">
        <v>0</v>
      </c>
      <c r="BM278" s="97">
        <v>67.75</v>
      </c>
      <c r="BN278" s="97">
        <v>67.75</v>
      </c>
      <c r="BO278" s="97">
        <v>67.75</v>
      </c>
      <c r="BP278" s="97">
        <v>67.75</v>
      </c>
      <c r="BQ278" s="97">
        <v>65</v>
      </c>
      <c r="BR278" s="97">
        <v>65</v>
      </c>
      <c r="BS278" s="97">
        <v>65</v>
      </c>
      <c r="BT278" s="97">
        <v>65</v>
      </c>
      <c r="BY278" s="108"/>
      <c r="CA278" s="162" t="b">
        <v>1</v>
      </c>
      <c r="CB278" s="162" t="b">
        <v>1</v>
      </c>
      <c r="CC278" s="162" t="b">
        <v>1</v>
      </c>
      <c r="CD278" s="162" t="b">
        <v>1</v>
      </c>
    </row>
    <row r="279" spans="1:82" x14ac:dyDescent="0.2">
      <c r="A279" s="101">
        <v>274</v>
      </c>
      <c r="B279" s="97" t="s">
        <v>2201</v>
      </c>
      <c r="C279" s="97" t="s">
        <v>2215</v>
      </c>
      <c r="D279" s="97">
        <v>14</v>
      </c>
      <c r="E279" s="97" t="s">
        <v>619</v>
      </c>
      <c r="G279" s="97" t="s">
        <v>2189</v>
      </c>
      <c r="H279" s="97" t="s">
        <v>1</v>
      </c>
      <c r="I279" s="97" t="s">
        <v>1238</v>
      </c>
      <c r="J279" s="97" t="b">
        <v>1</v>
      </c>
      <c r="N279" s="97"/>
      <c r="O279" s="97">
        <v>91.27</v>
      </c>
      <c r="P279" s="97">
        <v>15</v>
      </c>
      <c r="Q279" s="97">
        <v>0</v>
      </c>
      <c r="R279" s="97">
        <v>0</v>
      </c>
      <c r="S279" s="97">
        <v>0</v>
      </c>
      <c r="T279" s="97">
        <v>76.27</v>
      </c>
      <c r="U279" s="97">
        <v>66.245999999999995</v>
      </c>
      <c r="W279" s="97" t="s">
        <v>2190</v>
      </c>
      <c r="X279" s="97">
        <v>1.5740063999999998E-2</v>
      </c>
      <c r="Y279" s="97">
        <v>-3.4897320000000003E-2</v>
      </c>
      <c r="Z279" s="97" t="s">
        <v>1</v>
      </c>
      <c r="AB279" s="97" t="s">
        <v>2191</v>
      </c>
      <c r="AI279" s="97" t="s">
        <v>2194</v>
      </c>
      <c r="AJ279" s="97">
        <v>15</v>
      </c>
      <c r="AK279" s="97">
        <v>0.6</v>
      </c>
      <c r="AX279" s="97">
        <v>0</v>
      </c>
      <c r="AY279" s="97">
        <v>0</v>
      </c>
      <c r="AZ279" s="97">
        <v>0</v>
      </c>
      <c r="BA279" s="97">
        <v>901</v>
      </c>
      <c r="BB279" s="97">
        <v>866</v>
      </c>
      <c r="BC279" s="97">
        <v>0</v>
      </c>
      <c r="BD279" s="97">
        <v>0</v>
      </c>
      <c r="BE279" s="97">
        <v>0</v>
      </c>
      <c r="BF279" s="97">
        <v>0</v>
      </c>
      <c r="BG279" s="97">
        <v>0</v>
      </c>
      <c r="BH279" s="97">
        <v>0</v>
      </c>
      <c r="BI279" s="97">
        <v>0</v>
      </c>
      <c r="BJ279" s="97">
        <v>0</v>
      </c>
      <c r="BK279" s="97">
        <v>0</v>
      </c>
      <c r="BM279" s="97">
        <v>225.25</v>
      </c>
      <c r="BN279" s="97">
        <v>225.25</v>
      </c>
      <c r="BO279" s="97">
        <v>225.25</v>
      </c>
      <c r="BP279" s="97">
        <v>225.25</v>
      </c>
      <c r="BQ279" s="97">
        <v>216.5</v>
      </c>
      <c r="BR279" s="97">
        <v>216.5</v>
      </c>
      <c r="BS279" s="97">
        <v>216.5</v>
      </c>
      <c r="BT279" s="97">
        <v>216.5</v>
      </c>
      <c r="BY279" s="108"/>
      <c r="CA279" s="162" t="b">
        <v>1</v>
      </c>
      <c r="CB279" s="162" t="b">
        <v>1</v>
      </c>
      <c r="CC279" s="162" t="b">
        <v>1</v>
      </c>
      <c r="CD279" s="162" t="b">
        <v>1</v>
      </c>
    </row>
    <row r="280" spans="1:82" x14ac:dyDescent="0.2">
      <c r="A280" s="101">
        <v>275</v>
      </c>
      <c r="B280" s="97" t="s">
        <v>2201</v>
      </c>
      <c r="C280" s="97" t="s">
        <v>2215</v>
      </c>
      <c r="D280" s="97">
        <v>14</v>
      </c>
      <c r="E280" s="97" t="s">
        <v>621</v>
      </c>
      <c r="G280" s="97" t="s">
        <v>2189</v>
      </c>
      <c r="H280" s="97" t="s">
        <v>1</v>
      </c>
      <c r="I280" s="97" t="s">
        <v>1216</v>
      </c>
      <c r="J280" s="97" t="b">
        <v>1</v>
      </c>
      <c r="N280" s="97"/>
      <c r="O280" s="97">
        <v>100</v>
      </c>
      <c r="P280" s="97">
        <v>40</v>
      </c>
      <c r="Q280" s="97">
        <v>0</v>
      </c>
      <c r="R280" s="97">
        <v>0</v>
      </c>
      <c r="S280" s="97">
        <v>0</v>
      </c>
      <c r="T280" s="97">
        <v>60</v>
      </c>
      <c r="U280" s="97">
        <v>459.1</v>
      </c>
      <c r="W280" s="97" t="s">
        <v>2190</v>
      </c>
      <c r="X280" s="97">
        <v>0.122</v>
      </c>
      <c r="Y280" s="97">
        <v>0</v>
      </c>
      <c r="Z280" s="97" t="s">
        <v>1</v>
      </c>
      <c r="AB280" s="97" t="s">
        <v>2191</v>
      </c>
      <c r="AI280" s="97" t="s">
        <v>2194</v>
      </c>
      <c r="AJ280" s="97">
        <v>8</v>
      </c>
      <c r="AK280" s="97">
        <v>0.6</v>
      </c>
      <c r="AX280" s="97">
        <v>0</v>
      </c>
      <c r="AY280" s="97">
        <v>0</v>
      </c>
      <c r="AZ280" s="97">
        <v>0</v>
      </c>
      <c r="BA280" s="97">
        <v>3040</v>
      </c>
      <c r="BB280" s="97">
        <v>2920</v>
      </c>
      <c r="BC280" s="97">
        <v>0</v>
      </c>
      <c r="BD280" s="97">
        <v>0</v>
      </c>
      <c r="BE280" s="97">
        <v>0</v>
      </c>
      <c r="BF280" s="97">
        <v>0</v>
      </c>
      <c r="BG280" s="97">
        <v>0</v>
      </c>
      <c r="BH280" s="97">
        <v>0</v>
      </c>
      <c r="BI280" s="97">
        <v>0</v>
      </c>
      <c r="BJ280" s="97">
        <v>0</v>
      </c>
      <c r="BK280" s="97">
        <v>0</v>
      </c>
      <c r="BM280" s="97">
        <v>760</v>
      </c>
      <c r="BN280" s="97">
        <v>760</v>
      </c>
      <c r="BO280" s="97">
        <v>760</v>
      </c>
      <c r="BP280" s="97">
        <v>760</v>
      </c>
      <c r="BQ280" s="97">
        <v>730</v>
      </c>
      <c r="BR280" s="97">
        <v>730</v>
      </c>
      <c r="BS280" s="97">
        <v>730</v>
      </c>
      <c r="BT280" s="97">
        <v>730</v>
      </c>
      <c r="BY280" s="108"/>
      <c r="CA280" s="162" t="b">
        <v>1</v>
      </c>
      <c r="CB280" s="162" t="b">
        <v>1</v>
      </c>
      <c r="CC280" s="162" t="b">
        <v>1</v>
      </c>
      <c r="CD280" s="162" t="b">
        <v>1</v>
      </c>
    </row>
    <row r="281" spans="1:82" x14ac:dyDescent="0.2">
      <c r="A281" s="101">
        <v>276</v>
      </c>
      <c r="B281" s="97" t="s">
        <v>2201</v>
      </c>
      <c r="C281" s="97" t="s">
        <v>2215</v>
      </c>
      <c r="D281" s="97">
        <v>14</v>
      </c>
      <c r="E281" s="97" t="s">
        <v>623</v>
      </c>
      <c r="G281" s="97" t="s">
        <v>2189</v>
      </c>
      <c r="H281" s="97" t="s">
        <v>1</v>
      </c>
      <c r="I281" s="97" t="s">
        <v>1227</v>
      </c>
      <c r="J281" s="97" t="b">
        <v>1</v>
      </c>
      <c r="N281" s="97"/>
      <c r="O281" s="97">
        <v>77.28</v>
      </c>
      <c r="P281" s="97">
        <v>20</v>
      </c>
      <c r="Q281" s="97">
        <v>0</v>
      </c>
      <c r="R281" s="97">
        <v>0</v>
      </c>
      <c r="S281" s="97">
        <v>0</v>
      </c>
      <c r="T281" s="97">
        <v>57.28</v>
      </c>
      <c r="U281" s="97">
        <v>128.2176</v>
      </c>
      <c r="W281" s="97" t="s">
        <v>2190</v>
      </c>
      <c r="X281" s="97">
        <v>3.0464639999999998E-2</v>
      </c>
      <c r="Y281" s="97">
        <v>-6.7543199999999998E-2</v>
      </c>
      <c r="Z281" s="97" t="s">
        <v>1</v>
      </c>
      <c r="AB281" s="97" t="s">
        <v>2191</v>
      </c>
      <c r="AI281" s="97" t="s">
        <v>2194</v>
      </c>
      <c r="AJ281" s="97">
        <v>8</v>
      </c>
      <c r="AK281" s="97">
        <v>0.6</v>
      </c>
      <c r="AX281" s="97">
        <v>0</v>
      </c>
      <c r="AY281" s="97">
        <v>0</v>
      </c>
      <c r="AZ281" s="97">
        <v>0</v>
      </c>
      <c r="BA281" s="97">
        <v>20218</v>
      </c>
      <c r="BB281" s="97">
        <v>19426</v>
      </c>
      <c r="BC281" s="97">
        <v>0</v>
      </c>
      <c r="BD281" s="97">
        <v>0</v>
      </c>
      <c r="BE281" s="97">
        <v>0</v>
      </c>
      <c r="BF281" s="97">
        <v>0</v>
      </c>
      <c r="BG281" s="97">
        <v>0</v>
      </c>
      <c r="BH281" s="97">
        <v>0</v>
      </c>
      <c r="BI281" s="97">
        <v>0</v>
      </c>
      <c r="BJ281" s="97">
        <v>0</v>
      </c>
      <c r="BK281" s="97">
        <v>0</v>
      </c>
      <c r="BM281" s="97">
        <v>5054.5</v>
      </c>
      <c r="BN281" s="97">
        <v>5054.5</v>
      </c>
      <c r="BO281" s="97">
        <v>5054.5</v>
      </c>
      <c r="BP281" s="97">
        <v>5054.5</v>
      </c>
      <c r="BQ281" s="97">
        <v>4856.5</v>
      </c>
      <c r="BR281" s="97">
        <v>4856.5</v>
      </c>
      <c r="BS281" s="97">
        <v>4856.5</v>
      </c>
      <c r="BT281" s="97">
        <v>4856.5</v>
      </c>
      <c r="BY281" s="108"/>
      <c r="CA281" s="162" t="b">
        <v>1</v>
      </c>
      <c r="CB281" s="162" t="b">
        <v>1</v>
      </c>
      <c r="CC281" s="162" t="b">
        <v>1</v>
      </c>
      <c r="CD281" s="162" t="b">
        <v>1</v>
      </c>
    </row>
    <row r="282" spans="1:82" x14ac:dyDescent="0.2">
      <c r="A282" s="101">
        <v>277</v>
      </c>
      <c r="B282" s="97" t="s">
        <v>2201</v>
      </c>
      <c r="C282" s="97" t="s">
        <v>2215</v>
      </c>
      <c r="D282" s="97">
        <v>14</v>
      </c>
      <c r="E282" s="97" t="s">
        <v>624</v>
      </c>
      <c r="G282" s="97" t="s">
        <v>2189</v>
      </c>
      <c r="H282" s="97" t="s">
        <v>1</v>
      </c>
      <c r="I282" s="97" t="s">
        <v>1227</v>
      </c>
      <c r="J282" s="97" t="b">
        <v>1</v>
      </c>
      <c r="N282" s="97"/>
      <c r="O282" s="97">
        <v>2</v>
      </c>
      <c r="P282" s="97">
        <v>1.5</v>
      </c>
      <c r="Q282" s="97">
        <v>0</v>
      </c>
      <c r="R282" s="97">
        <v>0</v>
      </c>
      <c r="S282" s="97">
        <v>0</v>
      </c>
      <c r="T282" s="97">
        <v>0.5</v>
      </c>
      <c r="U282" s="97">
        <v>24.931200000000004</v>
      </c>
      <c r="W282" s="97" t="s">
        <v>2190</v>
      </c>
      <c r="X282" s="97">
        <v>5.9236799999999997E-3</v>
      </c>
      <c r="Y282" s="97">
        <v>-6.5667000000000003E-2</v>
      </c>
      <c r="Z282" s="97" t="s">
        <v>1</v>
      </c>
      <c r="AB282" s="97" t="s">
        <v>2191</v>
      </c>
      <c r="AI282" s="97" t="s">
        <v>2194</v>
      </c>
      <c r="AJ282" s="97">
        <v>15</v>
      </c>
      <c r="AK282" s="97">
        <v>0.7</v>
      </c>
      <c r="AP282" s="97">
        <v>0.78</v>
      </c>
      <c r="AX282" s="97">
        <v>0</v>
      </c>
      <c r="AY282" s="97">
        <v>0</v>
      </c>
      <c r="AZ282" s="97">
        <v>0</v>
      </c>
      <c r="BA282" s="97">
        <v>48445</v>
      </c>
      <c r="BB282" s="97">
        <v>46545</v>
      </c>
      <c r="BC282" s="97">
        <v>0</v>
      </c>
      <c r="BD282" s="97">
        <v>0</v>
      </c>
      <c r="BE282" s="97">
        <v>0</v>
      </c>
      <c r="BF282" s="97">
        <v>0</v>
      </c>
      <c r="BG282" s="97">
        <v>0</v>
      </c>
      <c r="BH282" s="97">
        <v>0</v>
      </c>
      <c r="BI282" s="97">
        <v>0</v>
      </c>
      <c r="BJ282" s="97">
        <v>0</v>
      </c>
      <c r="BK282" s="97">
        <v>0</v>
      </c>
      <c r="BM282" s="97">
        <v>12111.25</v>
      </c>
      <c r="BN282" s="97">
        <v>12111.25</v>
      </c>
      <c r="BO282" s="97">
        <v>12111.25</v>
      </c>
      <c r="BP282" s="97">
        <v>12111.25</v>
      </c>
      <c r="BQ282" s="97">
        <v>11636.25</v>
      </c>
      <c r="BR282" s="97">
        <v>11636.25</v>
      </c>
      <c r="BS282" s="97">
        <v>11636.25</v>
      </c>
      <c r="BT282" s="97">
        <v>11636.25</v>
      </c>
      <c r="BY282" s="108"/>
      <c r="CA282" s="162" t="b">
        <v>1</v>
      </c>
      <c r="CB282" s="162" t="b">
        <v>1</v>
      </c>
      <c r="CC282" s="162" t="b">
        <v>1</v>
      </c>
      <c r="CD282" s="162" t="b">
        <v>1</v>
      </c>
    </row>
    <row r="283" spans="1:82" x14ac:dyDescent="0.2">
      <c r="A283" s="101">
        <v>278</v>
      </c>
      <c r="B283" s="97" t="s">
        <v>2201</v>
      </c>
      <c r="C283" s="97" t="s">
        <v>2215</v>
      </c>
      <c r="D283" s="97">
        <v>14</v>
      </c>
      <c r="E283" s="97" t="s">
        <v>626</v>
      </c>
      <c r="G283" s="97" t="s">
        <v>2189</v>
      </c>
      <c r="H283" s="97" t="s">
        <v>1</v>
      </c>
      <c r="I283" s="97" t="s">
        <v>1227</v>
      </c>
      <c r="J283" s="97" t="b">
        <v>1</v>
      </c>
      <c r="N283" s="97"/>
      <c r="O283" s="97">
        <v>2</v>
      </c>
      <c r="P283" s="97">
        <v>1</v>
      </c>
      <c r="Q283" s="97">
        <v>0</v>
      </c>
      <c r="R283" s="97">
        <v>0</v>
      </c>
      <c r="S283" s="97">
        <v>0</v>
      </c>
      <c r="T283" s="97">
        <v>1</v>
      </c>
      <c r="U283" s="97">
        <v>14.246400000000001</v>
      </c>
      <c r="W283" s="97" t="s">
        <v>2190</v>
      </c>
      <c r="X283" s="97">
        <v>3.3849599999999998E-3</v>
      </c>
      <c r="Y283" s="97">
        <v>-3.7524000000000002E-2</v>
      </c>
      <c r="Z283" s="97" t="s">
        <v>1</v>
      </c>
      <c r="AB283" s="97" t="s">
        <v>2191</v>
      </c>
      <c r="AI283" s="97" t="s">
        <v>2194</v>
      </c>
      <c r="AJ283" s="97">
        <v>15</v>
      </c>
      <c r="AK283" s="97">
        <v>0.7</v>
      </c>
      <c r="AP283" s="97">
        <v>0.78</v>
      </c>
      <c r="AX283" s="97">
        <v>0</v>
      </c>
      <c r="AY283" s="97">
        <v>0</v>
      </c>
      <c r="AZ283" s="97">
        <v>0</v>
      </c>
      <c r="BA283" s="97">
        <v>20362</v>
      </c>
      <c r="BB283" s="97">
        <v>19564</v>
      </c>
      <c r="BC283" s="97">
        <v>0</v>
      </c>
      <c r="BD283" s="97">
        <v>0</v>
      </c>
      <c r="BE283" s="97">
        <v>0</v>
      </c>
      <c r="BF283" s="97">
        <v>0</v>
      </c>
      <c r="BG283" s="97">
        <v>0</v>
      </c>
      <c r="BH283" s="97">
        <v>0</v>
      </c>
      <c r="BI283" s="97">
        <v>0</v>
      </c>
      <c r="BJ283" s="97">
        <v>0</v>
      </c>
      <c r="BK283" s="97">
        <v>0</v>
      </c>
      <c r="BM283" s="97">
        <v>5090.5</v>
      </c>
      <c r="BN283" s="97">
        <v>5090.5</v>
      </c>
      <c r="BO283" s="97">
        <v>5090.5</v>
      </c>
      <c r="BP283" s="97">
        <v>5090.5</v>
      </c>
      <c r="BQ283" s="97">
        <v>4891</v>
      </c>
      <c r="BR283" s="97">
        <v>4891</v>
      </c>
      <c r="BS283" s="97">
        <v>4891</v>
      </c>
      <c r="BT283" s="97">
        <v>4891</v>
      </c>
      <c r="BY283" s="108"/>
      <c r="CA283" s="162" t="b">
        <v>1</v>
      </c>
      <c r="CB283" s="162" t="b">
        <v>1</v>
      </c>
      <c r="CC283" s="162" t="b">
        <v>1</v>
      </c>
      <c r="CD283" s="162" t="b">
        <v>1</v>
      </c>
    </row>
    <row r="284" spans="1:82" x14ac:dyDescent="0.2">
      <c r="A284" s="101">
        <v>279</v>
      </c>
      <c r="B284" s="97" t="s">
        <v>2201</v>
      </c>
      <c r="C284" s="97" t="s">
        <v>2215</v>
      </c>
      <c r="D284" s="97">
        <v>14</v>
      </c>
      <c r="E284" s="97" t="s">
        <v>628</v>
      </c>
      <c r="G284" s="97" t="s">
        <v>2189</v>
      </c>
      <c r="H284" s="97" t="s">
        <v>1</v>
      </c>
      <c r="I284" s="97" t="s">
        <v>1218</v>
      </c>
      <c r="J284" s="97" t="b">
        <v>1</v>
      </c>
      <c r="N284" s="97"/>
      <c r="O284" s="97">
        <v>40.756500000000003</v>
      </c>
      <c r="P284" s="97">
        <v>35</v>
      </c>
      <c r="Q284" s="97">
        <v>0</v>
      </c>
      <c r="R284" s="97">
        <v>0</v>
      </c>
      <c r="S284" s="97">
        <v>0</v>
      </c>
      <c r="T284" s="97">
        <v>5.7565000000000026</v>
      </c>
      <c r="U284" s="97">
        <v>148.318850758</v>
      </c>
      <c r="W284" s="97" t="s">
        <v>2190</v>
      </c>
      <c r="X284" s="97">
        <v>7.0491939345000004E-2</v>
      </c>
      <c r="Y284" s="97">
        <v>0</v>
      </c>
      <c r="Z284" s="97" t="s">
        <v>1</v>
      </c>
      <c r="AB284" s="97" t="s">
        <v>2191</v>
      </c>
      <c r="AI284" s="97" t="s">
        <v>2194</v>
      </c>
      <c r="AJ284" s="97">
        <v>15</v>
      </c>
      <c r="AK284" s="97">
        <v>0.6</v>
      </c>
      <c r="AX284" s="97">
        <v>0</v>
      </c>
      <c r="AY284" s="97">
        <v>0</v>
      </c>
      <c r="AZ284" s="97">
        <v>0</v>
      </c>
      <c r="BA284" s="97">
        <v>1</v>
      </c>
      <c r="BB284" s="97">
        <v>0</v>
      </c>
      <c r="BC284" s="97">
        <v>0</v>
      </c>
      <c r="BD284" s="97">
        <v>0</v>
      </c>
      <c r="BE284" s="97">
        <v>0</v>
      </c>
      <c r="BF284" s="97">
        <v>0</v>
      </c>
      <c r="BG284" s="97">
        <v>0</v>
      </c>
      <c r="BH284" s="97">
        <v>0</v>
      </c>
      <c r="BI284" s="97">
        <v>0</v>
      </c>
      <c r="BJ284" s="97">
        <v>0</v>
      </c>
      <c r="BK284" s="97">
        <v>0</v>
      </c>
      <c r="BM284" s="97">
        <v>0.25</v>
      </c>
      <c r="BN284" s="97">
        <v>0.25</v>
      </c>
      <c r="BO284" s="97">
        <v>0.25</v>
      </c>
      <c r="BP284" s="97">
        <v>0.25</v>
      </c>
      <c r="BQ284" s="97">
        <v>0</v>
      </c>
      <c r="BR284" s="97">
        <v>0</v>
      </c>
      <c r="BS284" s="97">
        <v>0</v>
      </c>
      <c r="BT284" s="97">
        <v>0</v>
      </c>
      <c r="BY284" s="108"/>
      <c r="CA284" s="162" t="b">
        <v>1</v>
      </c>
      <c r="CB284" s="162" t="b">
        <v>1</v>
      </c>
      <c r="CC284" s="162" t="b">
        <v>1</v>
      </c>
      <c r="CD284" s="162" t="b">
        <v>1</v>
      </c>
    </row>
    <row r="285" spans="1:82" x14ac:dyDescent="0.2">
      <c r="A285" s="101">
        <v>280</v>
      </c>
      <c r="B285" s="97" t="s">
        <v>2201</v>
      </c>
      <c r="C285" s="97" t="s">
        <v>2215</v>
      </c>
      <c r="D285" s="97">
        <v>14</v>
      </c>
      <c r="E285" s="97" t="s">
        <v>630</v>
      </c>
      <c r="G285" s="97" t="s">
        <v>2189</v>
      </c>
      <c r="H285" s="97" t="s">
        <v>1</v>
      </c>
      <c r="I285" s="97" t="s">
        <v>1218</v>
      </c>
      <c r="J285" s="97" t="b">
        <v>1</v>
      </c>
      <c r="N285" s="97"/>
      <c r="O285" s="97">
        <v>720</v>
      </c>
      <c r="P285" s="97">
        <v>720</v>
      </c>
      <c r="Q285" s="97">
        <v>0</v>
      </c>
      <c r="R285" s="97">
        <v>0</v>
      </c>
      <c r="S285" s="97">
        <v>0</v>
      </c>
      <c r="T285" s="97">
        <v>0</v>
      </c>
      <c r="U285" s="97">
        <v>2284.8334770309998</v>
      </c>
      <c r="W285" s="97" t="s">
        <v>2190</v>
      </c>
      <c r="X285" s="97">
        <v>0.79942164208199995</v>
      </c>
      <c r="Y285" s="97">
        <v>0</v>
      </c>
      <c r="Z285" s="97" t="s">
        <v>1</v>
      </c>
      <c r="AB285" s="97" t="s">
        <v>2191</v>
      </c>
      <c r="AI285" s="97" t="s">
        <v>2194</v>
      </c>
      <c r="AJ285" s="97">
        <v>15</v>
      </c>
      <c r="AK285" s="97">
        <v>0.6</v>
      </c>
      <c r="AX285" s="97">
        <v>0</v>
      </c>
      <c r="AY285" s="97">
        <v>0</v>
      </c>
      <c r="AZ285" s="97">
        <v>0</v>
      </c>
      <c r="BA285" s="97">
        <v>1</v>
      </c>
      <c r="BB285" s="97">
        <v>0</v>
      </c>
      <c r="BC285" s="97">
        <v>0</v>
      </c>
      <c r="BD285" s="97">
        <v>0</v>
      </c>
      <c r="BE285" s="97">
        <v>0</v>
      </c>
      <c r="BF285" s="97">
        <v>0</v>
      </c>
      <c r="BG285" s="97">
        <v>0</v>
      </c>
      <c r="BH285" s="97">
        <v>0</v>
      </c>
      <c r="BI285" s="97">
        <v>0</v>
      </c>
      <c r="BJ285" s="97">
        <v>0</v>
      </c>
      <c r="BK285" s="97">
        <v>0</v>
      </c>
      <c r="BM285" s="97">
        <v>0.25</v>
      </c>
      <c r="BN285" s="97">
        <v>0.25</v>
      </c>
      <c r="BO285" s="97">
        <v>0.25</v>
      </c>
      <c r="BP285" s="97">
        <v>0.25</v>
      </c>
      <c r="BQ285" s="97">
        <v>0</v>
      </c>
      <c r="BR285" s="97">
        <v>0</v>
      </c>
      <c r="BS285" s="97">
        <v>0</v>
      </c>
      <c r="BT285" s="97">
        <v>0</v>
      </c>
      <c r="BY285" s="108"/>
      <c r="CA285" s="162" t="b">
        <v>1</v>
      </c>
      <c r="CB285" s="162" t="b">
        <v>1</v>
      </c>
      <c r="CC285" s="162" t="b">
        <v>1</v>
      </c>
      <c r="CD285" s="162" t="b">
        <v>1</v>
      </c>
    </row>
    <row r="286" spans="1:82" x14ac:dyDescent="0.2">
      <c r="A286" s="101">
        <v>281</v>
      </c>
      <c r="B286" s="97" t="s">
        <v>2201</v>
      </c>
      <c r="C286" s="97" t="s">
        <v>2215</v>
      </c>
      <c r="D286" s="97">
        <v>14</v>
      </c>
      <c r="E286" s="97" t="s">
        <v>632</v>
      </c>
      <c r="G286" s="97" t="s">
        <v>2189</v>
      </c>
      <c r="H286" s="97" t="s">
        <v>1</v>
      </c>
      <c r="I286" s="97" t="s">
        <v>1218</v>
      </c>
      <c r="J286" s="97" t="b">
        <v>1</v>
      </c>
      <c r="N286" s="97"/>
      <c r="O286" s="97">
        <v>80</v>
      </c>
      <c r="P286" s="97">
        <v>80</v>
      </c>
      <c r="Q286" s="97">
        <v>0</v>
      </c>
      <c r="R286" s="97">
        <v>0</v>
      </c>
      <c r="S286" s="97">
        <v>0</v>
      </c>
      <c r="T286" s="97">
        <v>0</v>
      </c>
      <c r="U286" s="97">
        <v>411.74122651499999</v>
      </c>
      <c r="W286" s="97" t="s">
        <v>2190</v>
      </c>
      <c r="X286" s="97">
        <v>0.195689471818</v>
      </c>
      <c r="Y286" s="97">
        <v>0</v>
      </c>
      <c r="Z286" s="97" t="s">
        <v>1</v>
      </c>
      <c r="AB286" s="97" t="s">
        <v>2191</v>
      </c>
      <c r="AI286" s="97" t="s">
        <v>2194</v>
      </c>
      <c r="AJ286" s="97">
        <v>15</v>
      </c>
      <c r="AK286" s="97">
        <v>0.6</v>
      </c>
      <c r="AX286" s="97">
        <v>0</v>
      </c>
      <c r="AY286" s="97">
        <v>0</v>
      </c>
      <c r="AZ286" s="97">
        <v>0</v>
      </c>
      <c r="BA286" s="97">
        <v>2</v>
      </c>
      <c r="BB286" s="97">
        <v>1</v>
      </c>
      <c r="BC286" s="97">
        <v>0</v>
      </c>
      <c r="BD286" s="97">
        <v>0</v>
      </c>
      <c r="BE286" s="97">
        <v>0</v>
      </c>
      <c r="BF286" s="97">
        <v>0</v>
      </c>
      <c r="BG286" s="97">
        <v>0</v>
      </c>
      <c r="BH286" s="97">
        <v>0</v>
      </c>
      <c r="BI286" s="97">
        <v>0</v>
      </c>
      <c r="BJ286" s="97">
        <v>0</v>
      </c>
      <c r="BK286" s="97">
        <v>0</v>
      </c>
      <c r="BM286" s="97">
        <v>0.5</v>
      </c>
      <c r="BN286" s="97">
        <v>0.5</v>
      </c>
      <c r="BO286" s="97">
        <v>0.5</v>
      </c>
      <c r="BP286" s="97">
        <v>0.5</v>
      </c>
      <c r="BQ286" s="97">
        <v>0.25</v>
      </c>
      <c r="BR286" s="97">
        <v>0.25</v>
      </c>
      <c r="BS286" s="97">
        <v>0.25</v>
      </c>
      <c r="BT286" s="97">
        <v>0.25</v>
      </c>
      <c r="BY286" s="108"/>
      <c r="CA286" s="162" t="b">
        <v>1</v>
      </c>
      <c r="CB286" s="162" t="b">
        <v>1</v>
      </c>
      <c r="CC286" s="162" t="b">
        <v>1</v>
      </c>
      <c r="CD286" s="162" t="b">
        <v>1</v>
      </c>
    </row>
    <row r="287" spans="1:82" x14ac:dyDescent="0.2">
      <c r="A287" s="101">
        <v>282</v>
      </c>
      <c r="B287" s="97" t="s">
        <v>2201</v>
      </c>
      <c r="C287" s="97" t="s">
        <v>2215</v>
      </c>
      <c r="D287" s="97">
        <v>14</v>
      </c>
      <c r="E287" s="97" t="s">
        <v>634</v>
      </c>
      <c r="G287" s="97" t="s">
        <v>2189</v>
      </c>
      <c r="H287" s="97" t="s">
        <v>1</v>
      </c>
      <c r="I287" s="97" t="s">
        <v>1218</v>
      </c>
      <c r="J287" s="97" t="b">
        <v>1</v>
      </c>
      <c r="N287" s="97"/>
      <c r="O287" s="97">
        <v>225.2946</v>
      </c>
      <c r="P287" s="97">
        <v>90</v>
      </c>
      <c r="Q287" s="97">
        <v>0</v>
      </c>
      <c r="R287" s="97">
        <v>0</v>
      </c>
      <c r="S287" s="97">
        <v>0</v>
      </c>
      <c r="T287" s="97">
        <v>135.2946</v>
      </c>
      <c r="U287" s="97">
        <v>745.73555476700005</v>
      </c>
      <c r="W287" s="97" t="s">
        <v>2190</v>
      </c>
      <c r="X287" s="97">
        <v>0.26091929575799999</v>
      </c>
      <c r="Y287" s="97">
        <v>0</v>
      </c>
      <c r="Z287" s="97" t="s">
        <v>1</v>
      </c>
      <c r="AB287" s="97" t="s">
        <v>2191</v>
      </c>
      <c r="AI287" s="97" t="s">
        <v>2194</v>
      </c>
      <c r="AJ287" s="97">
        <v>15</v>
      </c>
      <c r="AK287" s="97">
        <v>0.6</v>
      </c>
      <c r="AX287" s="97">
        <v>0</v>
      </c>
      <c r="AY287" s="97">
        <v>0</v>
      </c>
      <c r="AZ287" s="97">
        <v>0</v>
      </c>
      <c r="BA287" s="97">
        <v>2</v>
      </c>
      <c r="BB287" s="97">
        <v>2</v>
      </c>
      <c r="BC287" s="97">
        <v>0</v>
      </c>
      <c r="BD287" s="97">
        <v>0</v>
      </c>
      <c r="BE287" s="97">
        <v>0</v>
      </c>
      <c r="BF287" s="97">
        <v>0</v>
      </c>
      <c r="BG287" s="97">
        <v>0</v>
      </c>
      <c r="BH287" s="97">
        <v>0</v>
      </c>
      <c r="BI287" s="97">
        <v>0</v>
      </c>
      <c r="BJ287" s="97">
        <v>0</v>
      </c>
      <c r="BK287" s="97">
        <v>0</v>
      </c>
      <c r="BM287" s="97">
        <v>0.5</v>
      </c>
      <c r="BN287" s="97">
        <v>0.5</v>
      </c>
      <c r="BO287" s="97">
        <v>0.5</v>
      </c>
      <c r="BP287" s="97">
        <v>0.5</v>
      </c>
      <c r="BQ287" s="97">
        <v>0.5</v>
      </c>
      <c r="BR287" s="97">
        <v>0.5</v>
      </c>
      <c r="BS287" s="97">
        <v>0.5</v>
      </c>
      <c r="BT287" s="97">
        <v>0.5</v>
      </c>
      <c r="BY287" s="108"/>
      <c r="CA287" s="162" t="b">
        <v>1</v>
      </c>
      <c r="CB287" s="162" t="b">
        <v>1</v>
      </c>
      <c r="CC287" s="162" t="b">
        <v>1</v>
      </c>
      <c r="CD287" s="162" t="b">
        <v>1</v>
      </c>
    </row>
    <row r="288" spans="1:82" x14ac:dyDescent="0.2">
      <c r="A288" s="101">
        <v>283</v>
      </c>
      <c r="B288" s="97" t="s">
        <v>2201</v>
      </c>
      <c r="C288" s="97" t="s">
        <v>2215</v>
      </c>
      <c r="D288" s="97">
        <v>14</v>
      </c>
      <c r="E288" s="97" t="s">
        <v>636</v>
      </c>
      <c r="G288" s="97" t="s">
        <v>2189</v>
      </c>
      <c r="H288" s="97" t="s">
        <v>1</v>
      </c>
      <c r="I288" s="97" t="s">
        <v>1218</v>
      </c>
      <c r="J288" s="97" t="b">
        <v>1</v>
      </c>
      <c r="N288" s="97"/>
      <c r="O288" s="97">
        <v>40.756500000000003</v>
      </c>
      <c r="P288" s="97">
        <v>40</v>
      </c>
      <c r="Q288" s="97">
        <v>0</v>
      </c>
      <c r="R288" s="97">
        <v>0</v>
      </c>
      <c r="S288" s="97">
        <v>0</v>
      </c>
      <c r="T288" s="97">
        <v>0.75650000000000261</v>
      </c>
      <c r="U288" s="97">
        <v>148.318850758</v>
      </c>
      <c r="W288" s="97" t="s">
        <v>2190</v>
      </c>
      <c r="X288" s="97">
        <v>7.0491939345000004E-2</v>
      </c>
      <c r="Y288" s="97">
        <v>0</v>
      </c>
      <c r="Z288" s="97" t="s">
        <v>1</v>
      </c>
      <c r="AB288" s="97" t="s">
        <v>2191</v>
      </c>
      <c r="AI288" s="97" t="s">
        <v>2194</v>
      </c>
      <c r="AJ288" s="97">
        <v>15</v>
      </c>
      <c r="AK288" s="97">
        <v>0.6</v>
      </c>
      <c r="AX288" s="97">
        <v>0</v>
      </c>
      <c r="AY288" s="97">
        <v>0</v>
      </c>
      <c r="AZ288" s="97">
        <v>0</v>
      </c>
      <c r="BA288" s="97">
        <v>1</v>
      </c>
      <c r="BB288" s="97">
        <v>0</v>
      </c>
      <c r="BC288" s="97">
        <v>0</v>
      </c>
      <c r="BD288" s="97">
        <v>0</v>
      </c>
      <c r="BE288" s="97">
        <v>0</v>
      </c>
      <c r="BF288" s="97">
        <v>0</v>
      </c>
      <c r="BG288" s="97">
        <v>0</v>
      </c>
      <c r="BH288" s="97">
        <v>0</v>
      </c>
      <c r="BI288" s="97">
        <v>0</v>
      </c>
      <c r="BJ288" s="97">
        <v>0</v>
      </c>
      <c r="BK288" s="97">
        <v>0</v>
      </c>
      <c r="BM288" s="97">
        <v>0.25</v>
      </c>
      <c r="BN288" s="97">
        <v>0.25</v>
      </c>
      <c r="BO288" s="97">
        <v>0.25</v>
      </c>
      <c r="BP288" s="97">
        <v>0.25</v>
      </c>
      <c r="BQ288" s="97">
        <v>0</v>
      </c>
      <c r="BR288" s="97">
        <v>0</v>
      </c>
      <c r="BS288" s="97">
        <v>0</v>
      </c>
      <c r="BT288" s="97">
        <v>0</v>
      </c>
      <c r="BY288" s="108"/>
      <c r="CA288" s="162" t="b">
        <v>1</v>
      </c>
      <c r="CB288" s="162" t="b">
        <v>1</v>
      </c>
      <c r="CC288" s="162" t="b">
        <v>1</v>
      </c>
      <c r="CD288" s="162" t="b">
        <v>1</v>
      </c>
    </row>
    <row r="289" spans="1:82" x14ac:dyDescent="0.2">
      <c r="A289" s="101">
        <v>284</v>
      </c>
      <c r="B289" s="97" t="s">
        <v>2201</v>
      </c>
      <c r="C289" s="97" t="s">
        <v>2215</v>
      </c>
      <c r="D289" s="97">
        <v>14</v>
      </c>
      <c r="E289" s="97" t="s">
        <v>637</v>
      </c>
      <c r="G289" s="97" t="s">
        <v>2189</v>
      </c>
      <c r="H289" s="97" t="s">
        <v>1</v>
      </c>
      <c r="I289" s="97" t="s">
        <v>1218</v>
      </c>
      <c r="J289" s="97" t="b">
        <v>1</v>
      </c>
      <c r="N289" s="97"/>
      <c r="O289" s="97">
        <v>64.806600000000003</v>
      </c>
      <c r="P289" s="97">
        <v>60</v>
      </c>
      <c r="Q289" s="97">
        <v>0</v>
      </c>
      <c r="R289" s="97">
        <v>0</v>
      </c>
      <c r="S289" s="97">
        <v>0</v>
      </c>
      <c r="T289" s="97">
        <v>4.8066000000000031</v>
      </c>
      <c r="U289" s="97">
        <v>276.79989999999998</v>
      </c>
      <c r="W289" s="97" t="s">
        <v>2190</v>
      </c>
      <c r="X289" s="97">
        <v>0.13155550802735499</v>
      </c>
      <c r="Y289" s="97">
        <v>0</v>
      </c>
      <c r="Z289" s="97" t="s">
        <v>1</v>
      </c>
      <c r="AB289" s="97" t="s">
        <v>2191</v>
      </c>
      <c r="AI289" s="97" t="s">
        <v>2194</v>
      </c>
      <c r="AJ289" s="97">
        <v>15</v>
      </c>
      <c r="AK289" s="97">
        <v>0.6</v>
      </c>
      <c r="AX289" s="97">
        <v>0</v>
      </c>
      <c r="AY289" s="97">
        <v>0</v>
      </c>
      <c r="AZ289" s="97">
        <v>0</v>
      </c>
      <c r="BA289" s="97">
        <v>6</v>
      </c>
      <c r="BB289" s="97">
        <v>5</v>
      </c>
      <c r="BC289" s="97">
        <v>0</v>
      </c>
      <c r="BD289" s="97">
        <v>0</v>
      </c>
      <c r="BE289" s="97">
        <v>0</v>
      </c>
      <c r="BF289" s="97">
        <v>0</v>
      </c>
      <c r="BG289" s="97">
        <v>0</v>
      </c>
      <c r="BH289" s="97">
        <v>0</v>
      </c>
      <c r="BI289" s="97">
        <v>0</v>
      </c>
      <c r="BJ289" s="97">
        <v>0</v>
      </c>
      <c r="BK289" s="97">
        <v>0</v>
      </c>
      <c r="BM289" s="97">
        <v>1.5</v>
      </c>
      <c r="BN289" s="97">
        <v>1.5</v>
      </c>
      <c r="BO289" s="97">
        <v>1.5</v>
      </c>
      <c r="BP289" s="97">
        <v>1.5</v>
      </c>
      <c r="BQ289" s="97">
        <v>1.25</v>
      </c>
      <c r="BR289" s="97">
        <v>1.25</v>
      </c>
      <c r="BS289" s="97">
        <v>1.25</v>
      </c>
      <c r="BT289" s="97">
        <v>1.25</v>
      </c>
      <c r="BY289" s="108"/>
      <c r="CA289" s="162" t="b">
        <v>1</v>
      </c>
      <c r="CB289" s="162" t="b">
        <v>1</v>
      </c>
      <c r="CC289" s="162" t="b">
        <v>1</v>
      </c>
      <c r="CD289" s="162" t="b">
        <v>1</v>
      </c>
    </row>
    <row r="290" spans="1:82" x14ac:dyDescent="0.2">
      <c r="A290" s="101">
        <v>285</v>
      </c>
      <c r="B290" s="97" t="s">
        <v>2201</v>
      </c>
      <c r="C290" s="97" t="s">
        <v>2215</v>
      </c>
      <c r="D290" s="97">
        <v>14</v>
      </c>
      <c r="E290" s="97" t="s">
        <v>638</v>
      </c>
      <c r="G290" s="97" t="s">
        <v>2189</v>
      </c>
      <c r="H290" s="97" t="s">
        <v>1</v>
      </c>
      <c r="I290" s="97" t="s">
        <v>1218</v>
      </c>
      <c r="J290" s="97" t="b">
        <v>1</v>
      </c>
      <c r="N290" s="97"/>
      <c r="O290" s="97">
        <v>597.78</v>
      </c>
      <c r="P290" s="97">
        <v>540</v>
      </c>
      <c r="Q290" s="97">
        <v>0</v>
      </c>
      <c r="R290" s="97">
        <v>0</v>
      </c>
      <c r="S290" s="97">
        <v>0</v>
      </c>
      <c r="T290" s="97">
        <v>57.779999999999973</v>
      </c>
      <c r="U290" s="97">
        <v>1221.9999</v>
      </c>
      <c r="W290" s="97" t="s">
        <v>2190</v>
      </c>
      <c r="X290" s="97">
        <v>0.42755552056701801</v>
      </c>
      <c r="Y290" s="97">
        <v>0</v>
      </c>
      <c r="Z290" s="97" t="s">
        <v>1</v>
      </c>
      <c r="AB290" s="97" t="s">
        <v>2191</v>
      </c>
      <c r="AI290" s="97" t="s">
        <v>2194</v>
      </c>
      <c r="AJ290" s="97">
        <v>15</v>
      </c>
      <c r="AK290" s="97">
        <v>0.6</v>
      </c>
      <c r="AX290" s="97">
        <v>0</v>
      </c>
      <c r="AY290" s="97">
        <v>0</v>
      </c>
      <c r="AZ290" s="97">
        <v>0</v>
      </c>
      <c r="BA290" s="97">
        <v>2</v>
      </c>
      <c r="BB290" s="97">
        <v>1</v>
      </c>
      <c r="BC290" s="97">
        <v>0</v>
      </c>
      <c r="BD290" s="97">
        <v>0</v>
      </c>
      <c r="BE290" s="97">
        <v>0</v>
      </c>
      <c r="BF290" s="97">
        <v>0</v>
      </c>
      <c r="BG290" s="97">
        <v>0</v>
      </c>
      <c r="BH290" s="97">
        <v>0</v>
      </c>
      <c r="BI290" s="97">
        <v>0</v>
      </c>
      <c r="BJ290" s="97">
        <v>0</v>
      </c>
      <c r="BK290" s="97">
        <v>0</v>
      </c>
      <c r="BM290" s="97">
        <v>0.5</v>
      </c>
      <c r="BN290" s="97">
        <v>0.5</v>
      </c>
      <c r="BO290" s="97">
        <v>0.5</v>
      </c>
      <c r="BP290" s="97">
        <v>0.5</v>
      </c>
      <c r="BQ290" s="97">
        <v>0.25</v>
      </c>
      <c r="BR290" s="97">
        <v>0.25</v>
      </c>
      <c r="BS290" s="97">
        <v>0.25</v>
      </c>
      <c r="BT290" s="97">
        <v>0.25</v>
      </c>
      <c r="BY290" s="108"/>
      <c r="CA290" s="162" t="b">
        <v>1</v>
      </c>
      <c r="CB290" s="162" t="b">
        <v>1</v>
      </c>
      <c r="CC290" s="162" t="b">
        <v>1</v>
      </c>
      <c r="CD290" s="162" t="b">
        <v>1</v>
      </c>
    </row>
    <row r="291" spans="1:82" x14ac:dyDescent="0.2">
      <c r="A291" s="101">
        <v>286</v>
      </c>
      <c r="B291" s="97" t="s">
        <v>2201</v>
      </c>
      <c r="C291" s="97" t="s">
        <v>2215</v>
      </c>
      <c r="D291" s="97">
        <v>14</v>
      </c>
      <c r="E291" s="97" t="s">
        <v>639</v>
      </c>
      <c r="G291" s="97" t="s">
        <v>2189</v>
      </c>
      <c r="H291" s="97" t="s">
        <v>1</v>
      </c>
      <c r="I291" s="97" t="s">
        <v>1218</v>
      </c>
      <c r="J291" s="97" t="b">
        <v>1</v>
      </c>
      <c r="N291" s="97"/>
      <c r="O291" s="97">
        <v>9.2200000000000006</v>
      </c>
      <c r="P291" s="97">
        <v>3</v>
      </c>
      <c r="Q291" s="97">
        <v>0</v>
      </c>
      <c r="R291" s="97">
        <v>0</v>
      </c>
      <c r="S291" s="97">
        <v>0</v>
      </c>
      <c r="T291" s="97">
        <v>6.2200000000000006</v>
      </c>
      <c r="U291" s="97">
        <v>0</v>
      </c>
      <c r="W291" s="97" t="s">
        <v>2190</v>
      </c>
      <c r="X291" s="97">
        <v>0</v>
      </c>
      <c r="Y291" s="97">
        <v>14.3</v>
      </c>
      <c r="Z291" s="97" t="s">
        <v>1</v>
      </c>
      <c r="AB291" s="97" t="s">
        <v>2193</v>
      </c>
      <c r="AI291" s="97" t="s">
        <v>2194</v>
      </c>
      <c r="AJ291" s="97">
        <v>20</v>
      </c>
      <c r="AK291" s="97">
        <v>0.6</v>
      </c>
      <c r="AX291" s="97">
        <v>0</v>
      </c>
      <c r="AY291" s="97">
        <v>0</v>
      </c>
      <c r="AZ291" s="97">
        <v>0</v>
      </c>
      <c r="BA291" s="97">
        <v>274</v>
      </c>
      <c r="BB291" s="97">
        <v>264</v>
      </c>
      <c r="BC291" s="97">
        <v>0</v>
      </c>
      <c r="BD291" s="97">
        <v>0</v>
      </c>
      <c r="BE291" s="97">
        <v>0</v>
      </c>
      <c r="BF291" s="97">
        <v>0</v>
      </c>
      <c r="BG291" s="97">
        <v>0</v>
      </c>
      <c r="BH291" s="97">
        <v>0</v>
      </c>
      <c r="BI291" s="97">
        <v>0</v>
      </c>
      <c r="BJ291" s="97">
        <v>0</v>
      </c>
      <c r="BK291" s="97">
        <v>0</v>
      </c>
      <c r="BM291" s="97">
        <v>68.5</v>
      </c>
      <c r="BN291" s="97">
        <v>68.5</v>
      </c>
      <c r="BO291" s="97">
        <v>68.5</v>
      </c>
      <c r="BP291" s="97">
        <v>68.5</v>
      </c>
      <c r="BQ291" s="97">
        <v>66</v>
      </c>
      <c r="BR291" s="97">
        <v>66</v>
      </c>
      <c r="BS291" s="97">
        <v>66</v>
      </c>
      <c r="BT291" s="97">
        <v>66</v>
      </c>
      <c r="BY291" s="108"/>
      <c r="CA291" s="162" t="b">
        <v>1</v>
      </c>
      <c r="CB291" s="162" t="b">
        <v>1</v>
      </c>
      <c r="CC291" s="162" t="b">
        <v>1</v>
      </c>
      <c r="CD291" s="162" t="b">
        <v>1</v>
      </c>
    </row>
    <row r="292" spans="1:82" x14ac:dyDescent="0.2">
      <c r="A292" s="101">
        <v>287</v>
      </c>
      <c r="B292" s="97" t="s">
        <v>2201</v>
      </c>
      <c r="C292" s="97" t="s">
        <v>2215</v>
      </c>
      <c r="D292" s="97">
        <v>14</v>
      </c>
      <c r="E292" s="97" t="s">
        <v>640</v>
      </c>
      <c r="G292" s="97" t="s">
        <v>2189</v>
      </c>
      <c r="H292" s="97" t="s">
        <v>1</v>
      </c>
      <c r="I292" s="97" t="s">
        <v>1218</v>
      </c>
      <c r="J292" s="97" t="b">
        <v>1</v>
      </c>
      <c r="N292" s="97"/>
      <c r="O292" s="97">
        <v>5.67</v>
      </c>
      <c r="P292" s="97">
        <v>2</v>
      </c>
      <c r="Q292" s="97">
        <v>0</v>
      </c>
      <c r="R292" s="97">
        <v>0</v>
      </c>
      <c r="S292" s="97">
        <v>0</v>
      </c>
      <c r="T292" s="97">
        <v>3.67</v>
      </c>
      <c r="U292" s="97">
        <v>0</v>
      </c>
      <c r="W292" s="97" t="s">
        <v>2190</v>
      </c>
      <c r="X292" s="97">
        <v>0</v>
      </c>
      <c r="Y292" s="97">
        <v>2.6</v>
      </c>
      <c r="Z292" s="97" t="s">
        <v>1</v>
      </c>
      <c r="AB292" s="97" t="s">
        <v>2193</v>
      </c>
      <c r="AI292" s="97" t="s">
        <v>2194</v>
      </c>
      <c r="AJ292" s="97">
        <v>11</v>
      </c>
      <c r="AK292" s="97">
        <v>0.6</v>
      </c>
      <c r="AX292" s="97">
        <v>0</v>
      </c>
      <c r="AY292" s="97">
        <v>0</v>
      </c>
      <c r="AZ292" s="97">
        <v>0</v>
      </c>
      <c r="BA292" s="97">
        <v>52</v>
      </c>
      <c r="BB292" s="97">
        <v>49</v>
      </c>
      <c r="BC292" s="97">
        <v>0</v>
      </c>
      <c r="BD292" s="97">
        <v>0</v>
      </c>
      <c r="BE292" s="97">
        <v>0</v>
      </c>
      <c r="BF292" s="97">
        <v>0</v>
      </c>
      <c r="BG292" s="97">
        <v>0</v>
      </c>
      <c r="BH292" s="97">
        <v>0</v>
      </c>
      <c r="BI292" s="97">
        <v>0</v>
      </c>
      <c r="BJ292" s="97">
        <v>0</v>
      </c>
      <c r="BK292" s="97">
        <v>0</v>
      </c>
      <c r="BM292" s="97">
        <v>13</v>
      </c>
      <c r="BN292" s="97">
        <v>13</v>
      </c>
      <c r="BO292" s="97">
        <v>13</v>
      </c>
      <c r="BP292" s="97">
        <v>13</v>
      </c>
      <c r="BQ292" s="97">
        <v>12.25</v>
      </c>
      <c r="BR292" s="97">
        <v>12.25</v>
      </c>
      <c r="BS292" s="97">
        <v>12.25</v>
      </c>
      <c r="BT292" s="97">
        <v>12.25</v>
      </c>
      <c r="BY292" s="108"/>
      <c r="CA292" s="162" t="b">
        <v>1</v>
      </c>
      <c r="CB292" s="162" t="b">
        <v>1</v>
      </c>
      <c r="CC292" s="162" t="b">
        <v>1</v>
      </c>
      <c r="CD292" s="162" t="b">
        <v>1</v>
      </c>
    </row>
    <row r="293" spans="1:82" x14ac:dyDescent="0.2">
      <c r="A293" s="101">
        <v>288</v>
      </c>
      <c r="B293" s="97" t="s">
        <v>2201</v>
      </c>
      <c r="C293" s="97" t="s">
        <v>2215</v>
      </c>
      <c r="D293" s="97">
        <v>14</v>
      </c>
      <c r="E293" s="97" t="s">
        <v>641</v>
      </c>
      <c r="G293" s="97" t="s">
        <v>2189</v>
      </c>
      <c r="H293" s="97" t="s">
        <v>1</v>
      </c>
      <c r="I293" s="97" t="s">
        <v>1218</v>
      </c>
      <c r="J293" s="97" t="b">
        <v>1</v>
      </c>
      <c r="N293" s="97"/>
      <c r="O293" s="97">
        <v>9.2200000000000006</v>
      </c>
      <c r="P293" s="97">
        <v>2</v>
      </c>
      <c r="Q293" s="97">
        <v>0</v>
      </c>
      <c r="R293" s="97">
        <v>0</v>
      </c>
      <c r="S293" s="97">
        <v>0</v>
      </c>
      <c r="T293" s="97">
        <v>7.2200000000000006</v>
      </c>
      <c r="U293" s="97">
        <v>0</v>
      </c>
      <c r="W293" s="97" t="s">
        <v>2190</v>
      </c>
      <c r="X293" s="97">
        <v>0</v>
      </c>
      <c r="Y293" s="97">
        <v>2.9</v>
      </c>
      <c r="Z293" s="97" t="s">
        <v>1</v>
      </c>
      <c r="AB293" s="97" t="s">
        <v>2193</v>
      </c>
      <c r="AI293" s="97" t="s">
        <v>2194</v>
      </c>
      <c r="AJ293" s="97">
        <v>11</v>
      </c>
      <c r="AK293" s="97">
        <v>0.6</v>
      </c>
      <c r="AX293" s="97">
        <v>0</v>
      </c>
      <c r="AY293" s="97">
        <v>0</v>
      </c>
      <c r="AZ293" s="97">
        <v>0</v>
      </c>
      <c r="BA293" s="97">
        <v>115</v>
      </c>
      <c r="BB293" s="97">
        <v>110</v>
      </c>
      <c r="BC293" s="97">
        <v>0</v>
      </c>
      <c r="BD293" s="97">
        <v>0</v>
      </c>
      <c r="BE293" s="97">
        <v>0</v>
      </c>
      <c r="BF293" s="97">
        <v>0</v>
      </c>
      <c r="BG293" s="97">
        <v>0</v>
      </c>
      <c r="BH293" s="97">
        <v>0</v>
      </c>
      <c r="BI293" s="97">
        <v>0</v>
      </c>
      <c r="BJ293" s="97">
        <v>0</v>
      </c>
      <c r="BK293" s="97">
        <v>0</v>
      </c>
      <c r="BM293" s="97">
        <v>28.75</v>
      </c>
      <c r="BN293" s="97">
        <v>28.75</v>
      </c>
      <c r="BO293" s="97">
        <v>28.75</v>
      </c>
      <c r="BP293" s="97">
        <v>28.75</v>
      </c>
      <c r="BQ293" s="97">
        <v>27.5</v>
      </c>
      <c r="BR293" s="97">
        <v>27.5</v>
      </c>
      <c r="BS293" s="97">
        <v>27.5</v>
      </c>
      <c r="BT293" s="97">
        <v>27.5</v>
      </c>
      <c r="BY293" s="108"/>
      <c r="CA293" s="162" t="b">
        <v>1</v>
      </c>
      <c r="CB293" s="162" t="b">
        <v>1</v>
      </c>
      <c r="CC293" s="162" t="b">
        <v>1</v>
      </c>
      <c r="CD293" s="162" t="b">
        <v>1</v>
      </c>
    </row>
    <row r="294" spans="1:82" x14ac:dyDescent="0.2">
      <c r="A294" s="101">
        <v>289</v>
      </c>
      <c r="B294" s="97" t="s">
        <v>2201</v>
      </c>
      <c r="C294" s="97" t="s">
        <v>2215</v>
      </c>
      <c r="D294" s="97">
        <v>14</v>
      </c>
      <c r="E294" s="97" t="s">
        <v>642</v>
      </c>
      <c r="G294" s="97" t="s">
        <v>2189</v>
      </c>
      <c r="H294" s="97" t="s">
        <v>1</v>
      </c>
      <c r="I294" s="97" t="s">
        <v>1222</v>
      </c>
      <c r="J294" s="97" t="b">
        <v>1</v>
      </c>
      <c r="N294" s="97"/>
      <c r="O294" s="97">
        <v>81.75</v>
      </c>
      <c r="P294" s="97">
        <v>35</v>
      </c>
      <c r="Q294" s="97">
        <v>0</v>
      </c>
      <c r="R294" s="97">
        <v>0</v>
      </c>
      <c r="S294" s="97">
        <v>0</v>
      </c>
      <c r="T294" s="97">
        <v>46.75</v>
      </c>
      <c r="U294" s="97">
        <v>349.10700000000003</v>
      </c>
      <c r="W294" s="97" t="s">
        <v>2190</v>
      </c>
      <c r="X294" s="97">
        <v>4.7534924999999999E-2</v>
      </c>
      <c r="Y294" s="97">
        <v>-0.34584861</v>
      </c>
      <c r="Z294" s="97" t="s">
        <v>1</v>
      </c>
      <c r="AB294" s="97" t="s">
        <v>2193</v>
      </c>
      <c r="AI294" s="97" t="s">
        <v>2194</v>
      </c>
      <c r="AJ294" s="97">
        <v>15</v>
      </c>
      <c r="AK294" s="97">
        <v>0.6</v>
      </c>
      <c r="AX294" s="97">
        <v>0</v>
      </c>
      <c r="AY294" s="97">
        <v>0</v>
      </c>
      <c r="AZ294" s="97">
        <v>0</v>
      </c>
      <c r="BA294" s="97">
        <v>1364</v>
      </c>
      <c r="BB294" s="97">
        <v>1311</v>
      </c>
      <c r="BC294" s="97">
        <v>0</v>
      </c>
      <c r="BD294" s="97">
        <v>0</v>
      </c>
      <c r="BE294" s="97">
        <v>0</v>
      </c>
      <c r="BF294" s="97">
        <v>0</v>
      </c>
      <c r="BG294" s="97">
        <v>0</v>
      </c>
      <c r="BH294" s="97">
        <v>0</v>
      </c>
      <c r="BI294" s="97">
        <v>0</v>
      </c>
      <c r="BJ294" s="97">
        <v>0</v>
      </c>
      <c r="BK294" s="97">
        <v>0</v>
      </c>
      <c r="BM294" s="97">
        <v>341</v>
      </c>
      <c r="BN294" s="97">
        <v>341</v>
      </c>
      <c r="BO294" s="97">
        <v>341</v>
      </c>
      <c r="BP294" s="97">
        <v>341</v>
      </c>
      <c r="BQ294" s="97">
        <v>327.75</v>
      </c>
      <c r="BR294" s="97">
        <v>327.75</v>
      </c>
      <c r="BS294" s="97">
        <v>327.75</v>
      </c>
      <c r="BT294" s="97">
        <v>327.75</v>
      </c>
      <c r="BY294" s="108"/>
      <c r="CA294" s="162" t="b">
        <v>1</v>
      </c>
      <c r="CB294" s="162" t="b">
        <v>1</v>
      </c>
      <c r="CC294" s="162" t="b">
        <v>1</v>
      </c>
      <c r="CD294" s="162" t="b">
        <v>1</v>
      </c>
    </row>
    <row r="295" spans="1:82" x14ac:dyDescent="0.2">
      <c r="A295" s="101">
        <v>290</v>
      </c>
      <c r="B295" s="97" t="s">
        <v>2201</v>
      </c>
      <c r="C295" s="97" t="s">
        <v>2215</v>
      </c>
      <c r="D295" s="97">
        <v>14</v>
      </c>
      <c r="E295" s="97" t="s">
        <v>643</v>
      </c>
      <c r="G295" s="97" t="s">
        <v>2189</v>
      </c>
      <c r="H295" s="97" t="s">
        <v>1</v>
      </c>
      <c r="I295" s="97" t="s">
        <v>1222</v>
      </c>
      <c r="J295" s="97" t="b">
        <v>1</v>
      </c>
      <c r="N295" s="97"/>
      <c r="O295" s="97">
        <v>101</v>
      </c>
      <c r="P295" s="97">
        <v>50</v>
      </c>
      <c r="Q295" s="97">
        <v>0</v>
      </c>
      <c r="R295" s="97">
        <v>0</v>
      </c>
      <c r="S295" s="97">
        <v>0</v>
      </c>
      <c r="T295" s="97">
        <v>51</v>
      </c>
      <c r="U295" s="97">
        <v>349.10700000000003</v>
      </c>
      <c r="W295" s="97" t="s">
        <v>2190</v>
      </c>
      <c r="X295" s="97">
        <v>4.7534924999999999E-2</v>
      </c>
      <c r="Y295" s="97">
        <v>-0.34584861</v>
      </c>
      <c r="Z295" s="97" t="s">
        <v>1</v>
      </c>
      <c r="AB295" s="97" t="s">
        <v>2193</v>
      </c>
      <c r="AI295" s="97" t="s">
        <v>2194</v>
      </c>
      <c r="AJ295" s="97">
        <v>15</v>
      </c>
      <c r="AK295" s="97">
        <v>0.6</v>
      </c>
      <c r="AX295" s="97">
        <v>0</v>
      </c>
      <c r="AY295" s="97">
        <v>0</v>
      </c>
      <c r="AZ295" s="97">
        <v>0</v>
      </c>
      <c r="BA295" s="97">
        <v>2830</v>
      </c>
      <c r="BB295" s="97">
        <v>2719</v>
      </c>
      <c r="BC295" s="97">
        <v>0</v>
      </c>
      <c r="BD295" s="97">
        <v>0</v>
      </c>
      <c r="BE295" s="97">
        <v>0</v>
      </c>
      <c r="BF295" s="97">
        <v>0</v>
      </c>
      <c r="BG295" s="97">
        <v>0</v>
      </c>
      <c r="BH295" s="97">
        <v>0</v>
      </c>
      <c r="BI295" s="97">
        <v>0</v>
      </c>
      <c r="BJ295" s="97">
        <v>0</v>
      </c>
      <c r="BK295" s="97">
        <v>0</v>
      </c>
      <c r="BM295" s="97">
        <v>707.5</v>
      </c>
      <c r="BN295" s="97">
        <v>707.5</v>
      </c>
      <c r="BO295" s="97">
        <v>707.5</v>
      </c>
      <c r="BP295" s="97">
        <v>707.5</v>
      </c>
      <c r="BQ295" s="97">
        <v>679.75</v>
      </c>
      <c r="BR295" s="97">
        <v>679.75</v>
      </c>
      <c r="BS295" s="97">
        <v>679.75</v>
      </c>
      <c r="BT295" s="97">
        <v>679.75</v>
      </c>
      <c r="BY295" s="108"/>
      <c r="CA295" s="162" t="b">
        <v>1</v>
      </c>
      <c r="CB295" s="162" t="b">
        <v>1</v>
      </c>
      <c r="CC295" s="162" t="b">
        <v>1</v>
      </c>
      <c r="CD295" s="162" t="b">
        <v>1</v>
      </c>
    </row>
    <row r="296" spans="1:82" x14ac:dyDescent="0.2">
      <c r="A296" s="101">
        <v>291</v>
      </c>
      <c r="B296" s="97" t="s">
        <v>2201</v>
      </c>
      <c r="C296" s="97" t="s">
        <v>2215</v>
      </c>
      <c r="D296" s="97">
        <v>14</v>
      </c>
      <c r="E296" s="97" t="s">
        <v>644</v>
      </c>
      <c r="G296" s="97" t="s">
        <v>2189</v>
      </c>
      <c r="H296" s="97" t="s">
        <v>1</v>
      </c>
      <c r="I296" s="97" t="s">
        <v>1222</v>
      </c>
      <c r="J296" s="97" t="b">
        <v>1</v>
      </c>
      <c r="N296" s="97"/>
      <c r="O296" s="97">
        <v>2</v>
      </c>
      <c r="P296" s="97">
        <v>2</v>
      </c>
      <c r="Q296" s="97">
        <v>0</v>
      </c>
      <c r="R296" s="97">
        <v>0</v>
      </c>
      <c r="S296" s="97">
        <v>0</v>
      </c>
      <c r="T296" s="97">
        <v>0</v>
      </c>
      <c r="U296" s="97">
        <v>18.399999999999999</v>
      </c>
      <c r="W296" s="97" t="s">
        <v>2190</v>
      </c>
      <c r="X296" s="97">
        <v>0</v>
      </c>
      <c r="Y296" s="97">
        <v>0</v>
      </c>
      <c r="Z296" s="97" t="s">
        <v>1</v>
      </c>
      <c r="AB296" s="97" t="s">
        <v>2191</v>
      </c>
      <c r="AI296" s="97" t="s">
        <v>2194</v>
      </c>
      <c r="AJ296" s="97">
        <v>11</v>
      </c>
      <c r="AK296" s="97">
        <v>0.6</v>
      </c>
      <c r="AX296" s="97">
        <v>0</v>
      </c>
      <c r="AY296" s="97">
        <v>0</v>
      </c>
      <c r="AZ296" s="97">
        <v>0</v>
      </c>
      <c r="BA296" s="97">
        <v>22</v>
      </c>
      <c r="BB296" s="97">
        <v>20</v>
      </c>
      <c r="BC296" s="97">
        <v>0</v>
      </c>
      <c r="BD296" s="97">
        <v>0</v>
      </c>
      <c r="BE296" s="97">
        <v>0</v>
      </c>
      <c r="BF296" s="97">
        <v>0</v>
      </c>
      <c r="BG296" s="97">
        <v>0</v>
      </c>
      <c r="BH296" s="97">
        <v>0</v>
      </c>
      <c r="BI296" s="97">
        <v>0</v>
      </c>
      <c r="BJ296" s="97">
        <v>0</v>
      </c>
      <c r="BK296" s="97">
        <v>0</v>
      </c>
      <c r="BM296" s="97">
        <v>5.5</v>
      </c>
      <c r="BN296" s="97">
        <v>5.5</v>
      </c>
      <c r="BO296" s="97">
        <v>5.5</v>
      </c>
      <c r="BP296" s="97">
        <v>5.5</v>
      </c>
      <c r="BQ296" s="97">
        <v>5</v>
      </c>
      <c r="BR296" s="97">
        <v>5</v>
      </c>
      <c r="BS296" s="97">
        <v>5</v>
      </c>
      <c r="BT296" s="97">
        <v>5</v>
      </c>
      <c r="BY296" s="108"/>
      <c r="CA296" s="162" t="b">
        <v>1</v>
      </c>
      <c r="CB296" s="162" t="b">
        <v>1</v>
      </c>
      <c r="CC296" s="162" t="b">
        <v>1</v>
      </c>
      <c r="CD296" s="162" t="b">
        <v>1</v>
      </c>
    </row>
    <row r="297" spans="1:82" x14ac:dyDescent="0.2">
      <c r="A297" s="101">
        <v>292</v>
      </c>
      <c r="B297" s="97" t="s">
        <v>2201</v>
      </c>
      <c r="C297" s="97" t="s">
        <v>2215</v>
      </c>
      <c r="D297" s="97">
        <v>14</v>
      </c>
      <c r="E297" s="97" t="s">
        <v>646</v>
      </c>
      <c r="G297" s="97" t="s">
        <v>2189</v>
      </c>
      <c r="H297" s="97" t="s">
        <v>1</v>
      </c>
      <c r="I297" s="97" t="s">
        <v>1222</v>
      </c>
      <c r="J297" s="97" t="b">
        <v>1</v>
      </c>
      <c r="N297" s="97"/>
      <c r="O297" s="97">
        <v>145.75</v>
      </c>
      <c r="P297" s="97">
        <v>75</v>
      </c>
      <c r="Q297" s="97">
        <v>0</v>
      </c>
      <c r="R297" s="97">
        <v>0</v>
      </c>
      <c r="S297" s="97">
        <v>0</v>
      </c>
      <c r="T297" s="97">
        <v>70.75</v>
      </c>
      <c r="U297" s="97">
        <v>604.32839999999999</v>
      </c>
      <c r="W297" s="97" t="s">
        <v>2190</v>
      </c>
      <c r="X297" s="97">
        <v>8.0555920000000003E-2</v>
      </c>
      <c r="Y297" s="97">
        <v>-8.8760404999999997E-3</v>
      </c>
      <c r="Z297" s="97" t="s">
        <v>1</v>
      </c>
      <c r="AB297" s="97" t="s">
        <v>2191</v>
      </c>
      <c r="AI297" s="97" t="s">
        <v>2194</v>
      </c>
      <c r="AJ297" s="97">
        <v>16</v>
      </c>
      <c r="AK297" s="97">
        <v>0.6</v>
      </c>
      <c r="AX297" s="97">
        <v>0</v>
      </c>
      <c r="AY297" s="97">
        <v>0</v>
      </c>
      <c r="AZ297" s="97">
        <v>0</v>
      </c>
      <c r="BA297" s="97">
        <v>75</v>
      </c>
      <c r="BB297" s="97">
        <v>72</v>
      </c>
      <c r="BC297" s="97">
        <v>0</v>
      </c>
      <c r="BD297" s="97">
        <v>0</v>
      </c>
      <c r="BE297" s="97">
        <v>0</v>
      </c>
      <c r="BF297" s="97">
        <v>0</v>
      </c>
      <c r="BG297" s="97">
        <v>0</v>
      </c>
      <c r="BH297" s="97">
        <v>0</v>
      </c>
      <c r="BI297" s="97">
        <v>0</v>
      </c>
      <c r="BJ297" s="97">
        <v>0</v>
      </c>
      <c r="BK297" s="97">
        <v>0</v>
      </c>
      <c r="BM297" s="97">
        <v>18.75</v>
      </c>
      <c r="BN297" s="97">
        <v>18.75</v>
      </c>
      <c r="BO297" s="97">
        <v>18.75</v>
      </c>
      <c r="BP297" s="97">
        <v>18.75</v>
      </c>
      <c r="BQ297" s="97">
        <v>18</v>
      </c>
      <c r="BR297" s="97">
        <v>18</v>
      </c>
      <c r="BS297" s="97">
        <v>18</v>
      </c>
      <c r="BT297" s="97">
        <v>18</v>
      </c>
      <c r="BY297" s="108"/>
      <c r="CA297" s="162" t="b">
        <v>1</v>
      </c>
      <c r="CB297" s="162" t="b">
        <v>1</v>
      </c>
      <c r="CC297" s="162" t="b">
        <v>1</v>
      </c>
      <c r="CD297" s="162" t="b">
        <v>1</v>
      </c>
    </row>
    <row r="298" spans="1:82" x14ac:dyDescent="0.2">
      <c r="A298" s="101">
        <v>293</v>
      </c>
      <c r="B298" s="97" t="s">
        <v>2201</v>
      </c>
      <c r="C298" s="97" t="s">
        <v>2215</v>
      </c>
      <c r="D298" s="97">
        <v>14</v>
      </c>
      <c r="E298" s="97" t="s">
        <v>647</v>
      </c>
      <c r="G298" s="97" t="s">
        <v>2189</v>
      </c>
      <c r="H298" s="97" t="s">
        <v>1</v>
      </c>
      <c r="I298" s="97" t="s">
        <v>1237</v>
      </c>
      <c r="J298" s="97" t="b">
        <v>1</v>
      </c>
      <c r="N298" s="97"/>
      <c r="O298" s="97">
        <v>847</v>
      </c>
      <c r="P298" s="97">
        <v>80</v>
      </c>
      <c r="Q298" s="97">
        <v>0</v>
      </c>
      <c r="R298" s="97">
        <v>0</v>
      </c>
      <c r="S298" s="97">
        <v>0</v>
      </c>
      <c r="T298" s="97">
        <v>767</v>
      </c>
      <c r="U298" s="97">
        <v>167</v>
      </c>
      <c r="W298" s="97" t="s">
        <v>2190</v>
      </c>
      <c r="X298" s="97">
        <v>7.1333333333333335E-3</v>
      </c>
      <c r="Y298" s="97">
        <v>0</v>
      </c>
      <c r="Z298" s="97" t="s">
        <v>1</v>
      </c>
      <c r="AB298" s="97" t="s">
        <v>2191</v>
      </c>
      <c r="AI298" s="97" t="s">
        <v>2194</v>
      </c>
      <c r="AJ298" s="97">
        <v>15</v>
      </c>
      <c r="AK298" s="97">
        <v>0.85</v>
      </c>
      <c r="AX298" s="97">
        <v>0</v>
      </c>
      <c r="AY298" s="97">
        <v>0</v>
      </c>
      <c r="AZ298" s="97">
        <v>0</v>
      </c>
      <c r="BA298" s="97">
        <v>87</v>
      </c>
      <c r="BB298" s="97">
        <v>83</v>
      </c>
      <c r="BC298" s="97">
        <v>0</v>
      </c>
      <c r="BD298" s="97">
        <v>0</v>
      </c>
      <c r="BE298" s="97">
        <v>0</v>
      </c>
      <c r="BF298" s="97">
        <v>0</v>
      </c>
      <c r="BG298" s="97">
        <v>0</v>
      </c>
      <c r="BH298" s="97">
        <v>0</v>
      </c>
      <c r="BI298" s="97">
        <v>0</v>
      </c>
      <c r="BJ298" s="97">
        <v>0</v>
      </c>
      <c r="BK298" s="97">
        <v>0</v>
      </c>
      <c r="BM298" s="97">
        <v>21.75</v>
      </c>
      <c r="BN298" s="97">
        <v>21.75</v>
      </c>
      <c r="BO298" s="97">
        <v>21.75</v>
      </c>
      <c r="BP298" s="97">
        <v>21.75</v>
      </c>
      <c r="BQ298" s="97">
        <v>20.75</v>
      </c>
      <c r="BR298" s="97">
        <v>20.75</v>
      </c>
      <c r="BS298" s="97">
        <v>20.75</v>
      </c>
      <c r="BT298" s="97">
        <v>20.75</v>
      </c>
      <c r="BY298" s="108"/>
      <c r="CA298" s="162" t="b">
        <v>1</v>
      </c>
      <c r="CB298" s="162" t="b">
        <v>1</v>
      </c>
      <c r="CC298" s="162" t="b">
        <v>1</v>
      </c>
      <c r="CD298" s="162" t="b">
        <v>1</v>
      </c>
    </row>
    <row r="299" spans="1:82" x14ac:dyDescent="0.2">
      <c r="A299" s="101">
        <v>294</v>
      </c>
      <c r="B299" s="97" t="s">
        <v>2201</v>
      </c>
      <c r="C299" s="97" t="s">
        <v>2215</v>
      </c>
      <c r="D299" s="97">
        <v>14</v>
      </c>
      <c r="E299" s="97" t="s">
        <v>649</v>
      </c>
      <c r="G299" s="97" t="s">
        <v>2189</v>
      </c>
      <c r="H299" s="97" t="s">
        <v>1</v>
      </c>
      <c r="I299" s="97" t="s">
        <v>1237</v>
      </c>
      <c r="J299" s="97" t="b">
        <v>1</v>
      </c>
      <c r="N299" s="97"/>
      <c r="O299" s="97">
        <v>1447</v>
      </c>
      <c r="P299" s="97">
        <v>125</v>
      </c>
      <c r="Q299" s="97">
        <v>0</v>
      </c>
      <c r="R299" s="97">
        <v>0</v>
      </c>
      <c r="S299" s="97">
        <v>0</v>
      </c>
      <c r="T299" s="97">
        <v>1322</v>
      </c>
      <c r="U299" s="97">
        <v>252</v>
      </c>
      <c r="W299" s="97" t="s">
        <v>2190</v>
      </c>
      <c r="X299" s="97">
        <v>1.4266666666666667E-2</v>
      </c>
      <c r="Y299" s="97">
        <v>0</v>
      </c>
      <c r="Z299" s="97" t="s">
        <v>1</v>
      </c>
      <c r="AB299" s="97" t="s">
        <v>2191</v>
      </c>
      <c r="AI299" s="97" t="s">
        <v>2194</v>
      </c>
      <c r="AJ299" s="97">
        <v>16</v>
      </c>
      <c r="AK299" s="97">
        <v>0.85</v>
      </c>
      <c r="AX299" s="97">
        <v>0</v>
      </c>
      <c r="AY299" s="97">
        <v>0</v>
      </c>
      <c r="AZ299" s="97">
        <v>0</v>
      </c>
      <c r="BA299" s="97">
        <v>411</v>
      </c>
      <c r="BB299" s="97">
        <v>395</v>
      </c>
      <c r="BC299" s="97">
        <v>0</v>
      </c>
      <c r="BD299" s="97">
        <v>0</v>
      </c>
      <c r="BE299" s="97">
        <v>0</v>
      </c>
      <c r="BF299" s="97">
        <v>0</v>
      </c>
      <c r="BG299" s="97">
        <v>0</v>
      </c>
      <c r="BH299" s="97">
        <v>0</v>
      </c>
      <c r="BI299" s="97">
        <v>0</v>
      </c>
      <c r="BJ299" s="97">
        <v>0</v>
      </c>
      <c r="BK299" s="97">
        <v>0</v>
      </c>
      <c r="BM299" s="97">
        <v>102.75</v>
      </c>
      <c r="BN299" s="97">
        <v>102.75</v>
      </c>
      <c r="BO299" s="97">
        <v>102.75</v>
      </c>
      <c r="BP299" s="97">
        <v>102.75</v>
      </c>
      <c r="BQ299" s="97">
        <v>98.75</v>
      </c>
      <c r="BR299" s="97">
        <v>98.75</v>
      </c>
      <c r="BS299" s="97">
        <v>98.75</v>
      </c>
      <c r="BT299" s="97">
        <v>98.75</v>
      </c>
      <c r="BY299" s="108"/>
      <c r="CA299" s="162" t="b">
        <v>1</v>
      </c>
      <c r="CB299" s="162" t="b">
        <v>1</v>
      </c>
      <c r="CC299" s="162" t="b">
        <v>1</v>
      </c>
      <c r="CD299" s="162" t="b">
        <v>1</v>
      </c>
    </row>
    <row r="300" spans="1:82" x14ac:dyDescent="0.2">
      <c r="A300" s="101">
        <v>295</v>
      </c>
      <c r="B300" s="97" t="s">
        <v>2201</v>
      </c>
      <c r="C300" s="97" t="s">
        <v>2215</v>
      </c>
      <c r="D300" s="97">
        <v>14</v>
      </c>
      <c r="E300" s="97" t="s">
        <v>650</v>
      </c>
      <c r="G300" s="97" t="s">
        <v>2189</v>
      </c>
      <c r="H300" s="97" t="s">
        <v>1</v>
      </c>
      <c r="I300" s="97" t="s">
        <v>1237</v>
      </c>
      <c r="J300" s="97" t="b">
        <v>1</v>
      </c>
      <c r="N300" s="97"/>
      <c r="O300" s="97">
        <v>1759</v>
      </c>
      <c r="P300" s="97">
        <v>125</v>
      </c>
      <c r="Q300" s="97">
        <v>0</v>
      </c>
      <c r="R300" s="97">
        <v>0</v>
      </c>
      <c r="S300" s="97">
        <v>0</v>
      </c>
      <c r="T300" s="97">
        <v>1634</v>
      </c>
      <c r="U300" s="97">
        <v>208</v>
      </c>
      <c r="W300" s="97" t="s">
        <v>2190</v>
      </c>
      <c r="X300" s="97">
        <v>1.4266666666666667E-2</v>
      </c>
      <c r="Y300" s="97">
        <v>0</v>
      </c>
      <c r="Z300" s="97" t="s">
        <v>1</v>
      </c>
      <c r="AB300" s="97" t="s">
        <v>2191</v>
      </c>
      <c r="AI300" s="97" t="s">
        <v>2194</v>
      </c>
      <c r="AJ300" s="97">
        <v>16</v>
      </c>
      <c r="AK300" s="97">
        <v>0.85</v>
      </c>
      <c r="AX300" s="97">
        <v>0</v>
      </c>
      <c r="AY300" s="97">
        <v>0</v>
      </c>
      <c r="AZ300" s="97">
        <v>0</v>
      </c>
      <c r="BA300" s="97">
        <v>353</v>
      </c>
      <c r="BB300" s="97">
        <v>339</v>
      </c>
      <c r="BC300" s="97">
        <v>0</v>
      </c>
      <c r="BD300" s="97">
        <v>0</v>
      </c>
      <c r="BE300" s="97">
        <v>0</v>
      </c>
      <c r="BF300" s="97">
        <v>0</v>
      </c>
      <c r="BG300" s="97">
        <v>0</v>
      </c>
      <c r="BH300" s="97">
        <v>0</v>
      </c>
      <c r="BI300" s="97">
        <v>0</v>
      </c>
      <c r="BJ300" s="97">
        <v>0</v>
      </c>
      <c r="BK300" s="97">
        <v>0</v>
      </c>
      <c r="BM300" s="97">
        <v>88.25</v>
      </c>
      <c r="BN300" s="97">
        <v>88.25</v>
      </c>
      <c r="BO300" s="97">
        <v>88.25</v>
      </c>
      <c r="BP300" s="97">
        <v>88.25</v>
      </c>
      <c r="BQ300" s="97">
        <v>84.75</v>
      </c>
      <c r="BR300" s="97">
        <v>84.75</v>
      </c>
      <c r="BS300" s="97">
        <v>84.75</v>
      </c>
      <c r="BT300" s="97">
        <v>84.75</v>
      </c>
      <c r="BY300" s="108"/>
      <c r="CA300" s="162" t="b">
        <v>1</v>
      </c>
      <c r="CB300" s="162" t="b">
        <v>1</v>
      </c>
      <c r="CC300" s="162" t="b">
        <v>1</v>
      </c>
      <c r="CD300" s="162" t="b">
        <v>1</v>
      </c>
    </row>
    <row r="301" spans="1:82" x14ac:dyDescent="0.2">
      <c r="A301" s="101">
        <v>296</v>
      </c>
      <c r="B301" s="97" t="s">
        <v>2201</v>
      </c>
      <c r="C301" s="97" t="s">
        <v>2215</v>
      </c>
      <c r="D301" s="97">
        <v>14</v>
      </c>
      <c r="E301" s="97" t="s">
        <v>651</v>
      </c>
      <c r="G301" s="97" t="s">
        <v>2189</v>
      </c>
      <c r="H301" s="97" t="s">
        <v>1</v>
      </c>
      <c r="I301" s="97" t="s">
        <v>1237</v>
      </c>
      <c r="J301" s="97" t="b">
        <v>1</v>
      </c>
      <c r="N301" s="97"/>
      <c r="O301" s="97">
        <v>628</v>
      </c>
      <c r="P301" s="97">
        <v>50</v>
      </c>
      <c r="Q301" s="97">
        <v>0</v>
      </c>
      <c r="R301" s="97">
        <v>0</v>
      </c>
      <c r="S301" s="97">
        <v>0</v>
      </c>
      <c r="T301" s="97">
        <v>578</v>
      </c>
      <c r="U301" s="97">
        <v>125</v>
      </c>
      <c r="W301" s="97" t="s">
        <v>2190</v>
      </c>
      <c r="X301" s="97">
        <v>7.1333333333333335E-3</v>
      </c>
      <c r="Y301" s="97">
        <v>0</v>
      </c>
      <c r="Z301" s="97" t="s">
        <v>1</v>
      </c>
      <c r="AB301" s="97" t="s">
        <v>2191</v>
      </c>
      <c r="AI301" s="97" t="s">
        <v>2194</v>
      </c>
      <c r="AJ301" s="97">
        <v>16</v>
      </c>
      <c r="AK301" s="97">
        <v>0.85</v>
      </c>
      <c r="AX301" s="97">
        <v>0</v>
      </c>
      <c r="AY301" s="97">
        <v>0</v>
      </c>
      <c r="AZ301" s="97">
        <v>0</v>
      </c>
      <c r="BA301" s="97">
        <v>1286</v>
      </c>
      <c r="BB301" s="97">
        <v>1236</v>
      </c>
      <c r="BC301" s="97">
        <v>0</v>
      </c>
      <c r="BD301" s="97">
        <v>0</v>
      </c>
      <c r="BE301" s="97">
        <v>0</v>
      </c>
      <c r="BF301" s="97">
        <v>0</v>
      </c>
      <c r="BG301" s="97">
        <v>0</v>
      </c>
      <c r="BH301" s="97">
        <v>0</v>
      </c>
      <c r="BI301" s="97">
        <v>0</v>
      </c>
      <c r="BJ301" s="97">
        <v>0</v>
      </c>
      <c r="BK301" s="97">
        <v>0</v>
      </c>
      <c r="BM301" s="97">
        <v>321.5</v>
      </c>
      <c r="BN301" s="97">
        <v>321.5</v>
      </c>
      <c r="BO301" s="97">
        <v>321.5</v>
      </c>
      <c r="BP301" s="97">
        <v>321.5</v>
      </c>
      <c r="BQ301" s="97">
        <v>309</v>
      </c>
      <c r="BR301" s="97">
        <v>309</v>
      </c>
      <c r="BS301" s="97">
        <v>309</v>
      </c>
      <c r="BT301" s="97">
        <v>309</v>
      </c>
      <c r="BY301" s="108"/>
      <c r="CA301" s="162" t="b">
        <v>1</v>
      </c>
      <c r="CB301" s="162" t="b">
        <v>1</v>
      </c>
      <c r="CC301" s="162" t="b">
        <v>1</v>
      </c>
      <c r="CD301" s="162" t="b">
        <v>1</v>
      </c>
    </row>
    <row r="302" spans="1:82" x14ac:dyDescent="0.2">
      <c r="A302" s="101">
        <v>297</v>
      </c>
      <c r="B302" s="97" t="s">
        <v>2201</v>
      </c>
      <c r="C302" s="97" t="s">
        <v>2215</v>
      </c>
      <c r="D302" s="97">
        <v>14</v>
      </c>
      <c r="E302" s="97" t="s">
        <v>652</v>
      </c>
      <c r="G302" s="97" t="s">
        <v>2189</v>
      </c>
      <c r="H302" s="97" t="s">
        <v>1</v>
      </c>
      <c r="I302" s="97" t="s">
        <v>1237</v>
      </c>
      <c r="J302" s="97" t="b">
        <v>1</v>
      </c>
      <c r="N302" s="97"/>
      <c r="O302" s="97">
        <v>790</v>
      </c>
      <c r="P302" s="97">
        <v>85</v>
      </c>
      <c r="Q302" s="97">
        <v>0</v>
      </c>
      <c r="R302" s="97">
        <v>0</v>
      </c>
      <c r="S302" s="97">
        <v>0</v>
      </c>
      <c r="T302" s="97">
        <v>705</v>
      </c>
      <c r="U302" s="97">
        <v>213.69600000000003</v>
      </c>
      <c r="W302" s="97" t="s">
        <v>2190</v>
      </c>
      <c r="X302" s="97">
        <v>5.077439999999999E-2</v>
      </c>
      <c r="Y302" s="97">
        <v>-0.56286000000000003</v>
      </c>
      <c r="Z302" s="97" t="s">
        <v>1</v>
      </c>
      <c r="AB302" s="97" t="s">
        <v>2191</v>
      </c>
      <c r="AI302" s="97" t="s">
        <v>2194</v>
      </c>
      <c r="AJ302" s="97">
        <v>16</v>
      </c>
      <c r="AK302" s="97">
        <v>0.85</v>
      </c>
      <c r="AX302" s="97">
        <v>0</v>
      </c>
      <c r="AY302" s="97">
        <v>0</v>
      </c>
      <c r="AZ302" s="97">
        <v>0</v>
      </c>
      <c r="BA302" s="97">
        <v>18</v>
      </c>
      <c r="BB302" s="97">
        <v>17</v>
      </c>
      <c r="BC302" s="97">
        <v>0</v>
      </c>
      <c r="BD302" s="97">
        <v>0</v>
      </c>
      <c r="BE302" s="97">
        <v>0</v>
      </c>
      <c r="BF302" s="97">
        <v>0</v>
      </c>
      <c r="BG302" s="97">
        <v>0</v>
      </c>
      <c r="BH302" s="97">
        <v>0</v>
      </c>
      <c r="BI302" s="97">
        <v>0</v>
      </c>
      <c r="BJ302" s="97">
        <v>0</v>
      </c>
      <c r="BK302" s="97">
        <v>0</v>
      </c>
      <c r="BM302" s="97">
        <v>4.5</v>
      </c>
      <c r="BN302" s="97">
        <v>4.5</v>
      </c>
      <c r="BO302" s="97">
        <v>4.5</v>
      </c>
      <c r="BP302" s="97">
        <v>4.5</v>
      </c>
      <c r="BQ302" s="97">
        <v>4.25</v>
      </c>
      <c r="BR302" s="97">
        <v>4.25</v>
      </c>
      <c r="BS302" s="97">
        <v>4.25</v>
      </c>
      <c r="BT302" s="97">
        <v>4.25</v>
      </c>
      <c r="BY302" s="108"/>
      <c r="CA302" s="162" t="b">
        <v>1</v>
      </c>
      <c r="CB302" s="162" t="b">
        <v>1</v>
      </c>
      <c r="CC302" s="162" t="b">
        <v>1</v>
      </c>
      <c r="CD302" s="162" t="b">
        <v>1</v>
      </c>
    </row>
    <row r="303" spans="1:82" x14ac:dyDescent="0.2">
      <c r="A303" s="101">
        <v>298</v>
      </c>
      <c r="B303" s="97" t="s">
        <v>2201</v>
      </c>
      <c r="C303" s="97" t="s">
        <v>2215</v>
      </c>
      <c r="D303" s="97">
        <v>14</v>
      </c>
      <c r="E303" s="97" t="s">
        <v>654</v>
      </c>
      <c r="G303" s="97" t="s">
        <v>2189</v>
      </c>
      <c r="H303" s="97" t="s">
        <v>1</v>
      </c>
      <c r="I303" s="97" t="s">
        <v>1227</v>
      </c>
      <c r="J303" s="97" t="b">
        <v>1</v>
      </c>
      <c r="N303" s="97"/>
      <c r="O303" s="97">
        <v>76.930000000000007</v>
      </c>
      <c r="P303" s="97">
        <v>30</v>
      </c>
      <c r="Q303" s="97">
        <v>0</v>
      </c>
      <c r="R303" s="97">
        <v>0</v>
      </c>
      <c r="S303" s="97">
        <v>0</v>
      </c>
      <c r="T303" s="97">
        <v>46.930000000000007</v>
      </c>
      <c r="U303" s="97">
        <v>192.32640000000001</v>
      </c>
      <c r="W303" s="97" t="s">
        <v>2190</v>
      </c>
      <c r="X303" s="97">
        <v>4.5696959999999995E-2</v>
      </c>
      <c r="Y303" s="97">
        <v>-0.50657399999999997</v>
      </c>
      <c r="Z303" s="97" t="s">
        <v>1</v>
      </c>
      <c r="AB303" s="97" t="s">
        <v>2191</v>
      </c>
      <c r="AI303" s="97" t="s">
        <v>2194</v>
      </c>
      <c r="AJ303" s="97">
        <v>15</v>
      </c>
      <c r="AK303" s="97">
        <v>0.85</v>
      </c>
      <c r="AX303" s="97">
        <v>0</v>
      </c>
      <c r="AY303" s="97">
        <v>0</v>
      </c>
      <c r="AZ303" s="97">
        <v>0</v>
      </c>
      <c r="BA303" s="97">
        <v>644</v>
      </c>
      <c r="BB303" s="97">
        <v>620</v>
      </c>
      <c r="BC303" s="97">
        <v>0</v>
      </c>
      <c r="BD303" s="97">
        <v>0</v>
      </c>
      <c r="BE303" s="97">
        <v>0</v>
      </c>
      <c r="BF303" s="97">
        <v>0</v>
      </c>
      <c r="BG303" s="97">
        <v>0</v>
      </c>
      <c r="BH303" s="97">
        <v>0</v>
      </c>
      <c r="BI303" s="97">
        <v>0</v>
      </c>
      <c r="BJ303" s="97">
        <v>0</v>
      </c>
      <c r="BK303" s="97">
        <v>0</v>
      </c>
      <c r="BM303" s="97">
        <v>161</v>
      </c>
      <c r="BN303" s="97">
        <v>161</v>
      </c>
      <c r="BO303" s="97">
        <v>161</v>
      </c>
      <c r="BP303" s="97">
        <v>161</v>
      </c>
      <c r="BQ303" s="97">
        <v>155</v>
      </c>
      <c r="BR303" s="97">
        <v>155</v>
      </c>
      <c r="BS303" s="97">
        <v>155</v>
      </c>
      <c r="BT303" s="97">
        <v>155</v>
      </c>
      <c r="BY303" s="108"/>
      <c r="CA303" s="162" t="b">
        <v>1</v>
      </c>
      <c r="CB303" s="162" t="b">
        <v>1</v>
      </c>
      <c r="CC303" s="162" t="b">
        <v>1</v>
      </c>
      <c r="CD303" s="162" t="b">
        <v>1</v>
      </c>
    </row>
    <row r="304" spans="1:82" x14ac:dyDescent="0.2">
      <c r="A304" s="101">
        <v>299</v>
      </c>
      <c r="B304" s="97" t="s">
        <v>2201</v>
      </c>
      <c r="C304" s="97" t="s">
        <v>2215</v>
      </c>
      <c r="D304" s="97">
        <v>14</v>
      </c>
      <c r="E304" s="97" t="s">
        <v>656</v>
      </c>
      <c r="G304" s="97" t="s">
        <v>2189</v>
      </c>
      <c r="H304" s="97" t="s">
        <v>1</v>
      </c>
      <c r="I304" s="97" t="s">
        <v>1227</v>
      </c>
      <c r="J304" s="97" t="b">
        <v>1</v>
      </c>
      <c r="N304" s="97"/>
      <c r="O304" s="97">
        <v>13</v>
      </c>
      <c r="P304" s="97">
        <v>12</v>
      </c>
      <c r="Q304" s="97">
        <v>0</v>
      </c>
      <c r="R304" s="97">
        <v>0</v>
      </c>
      <c r="S304" s="97">
        <v>0</v>
      </c>
      <c r="T304" s="97">
        <v>1</v>
      </c>
      <c r="U304" s="97">
        <v>16.427</v>
      </c>
      <c r="W304" s="97" t="s">
        <v>2190</v>
      </c>
      <c r="X304" s="97">
        <v>5.0499999999999998E-3</v>
      </c>
      <c r="Y304" s="97">
        <v>0</v>
      </c>
      <c r="Z304" s="97" t="s">
        <v>1</v>
      </c>
      <c r="AB304" s="97" t="s">
        <v>2191</v>
      </c>
      <c r="AI304" s="97" t="s">
        <v>2194</v>
      </c>
      <c r="AJ304" s="97">
        <v>11</v>
      </c>
      <c r="AK304" s="97">
        <v>0.85</v>
      </c>
      <c r="AX304" s="97">
        <v>0</v>
      </c>
      <c r="AY304" s="97">
        <v>0</v>
      </c>
      <c r="AZ304" s="97">
        <v>0</v>
      </c>
      <c r="BA304" s="97">
        <v>22</v>
      </c>
      <c r="BB304" s="97">
        <v>20</v>
      </c>
      <c r="BC304" s="97">
        <v>0</v>
      </c>
      <c r="BD304" s="97">
        <v>0</v>
      </c>
      <c r="BE304" s="97">
        <v>0</v>
      </c>
      <c r="BF304" s="97">
        <v>0</v>
      </c>
      <c r="BG304" s="97">
        <v>0</v>
      </c>
      <c r="BH304" s="97">
        <v>0</v>
      </c>
      <c r="BI304" s="97">
        <v>0</v>
      </c>
      <c r="BJ304" s="97">
        <v>0</v>
      </c>
      <c r="BK304" s="97">
        <v>0</v>
      </c>
      <c r="BM304" s="97">
        <v>5.5</v>
      </c>
      <c r="BN304" s="97">
        <v>5.5</v>
      </c>
      <c r="BO304" s="97">
        <v>5.5</v>
      </c>
      <c r="BP304" s="97">
        <v>5.5</v>
      </c>
      <c r="BQ304" s="97">
        <v>5</v>
      </c>
      <c r="BR304" s="97">
        <v>5</v>
      </c>
      <c r="BS304" s="97">
        <v>5</v>
      </c>
      <c r="BT304" s="97">
        <v>5</v>
      </c>
      <c r="BY304" s="108"/>
      <c r="CA304" s="162" t="b">
        <v>1</v>
      </c>
      <c r="CB304" s="162" t="b">
        <v>1</v>
      </c>
      <c r="CC304" s="162" t="b">
        <v>1</v>
      </c>
      <c r="CD304" s="162" t="b">
        <v>1</v>
      </c>
    </row>
    <row r="305" spans="1:82" x14ac:dyDescent="0.2">
      <c r="A305" s="101">
        <v>300</v>
      </c>
      <c r="B305" s="97" t="s">
        <v>2201</v>
      </c>
      <c r="C305" s="97" t="s">
        <v>2215</v>
      </c>
      <c r="D305" s="97">
        <v>14</v>
      </c>
      <c r="E305" s="97" t="s">
        <v>658</v>
      </c>
      <c r="G305" s="97" t="s">
        <v>2189</v>
      </c>
      <c r="H305" s="97" t="s">
        <v>1</v>
      </c>
      <c r="I305" s="97" t="s">
        <v>1227</v>
      </c>
      <c r="J305" s="97" t="b">
        <v>1</v>
      </c>
      <c r="N305" s="97"/>
      <c r="O305" s="97">
        <v>38</v>
      </c>
      <c r="P305" s="97">
        <v>12</v>
      </c>
      <c r="Q305" s="97">
        <v>0</v>
      </c>
      <c r="R305" s="97">
        <v>0</v>
      </c>
      <c r="S305" s="97">
        <v>0</v>
      </c>
      <c r="T305" s="97">
        <v>26</v>
      </c>
      <c r="U305" s="97">
        <v>1.7808000000000002</v>
      </c>
      <c r="W305" s="97" t="s">
        <v>2190</v>
      </c>
      <c r="X305" s="97">
        <v>4.2311999999999997E-4</v>
      </c>
      <c r="Y305" s="97">
        <v>-4.6905000000000002E-3</v>
      </c>
      <c r="Z305" s="97" t="s">
        <v>1</v>
      </c>
      <c r="AB305" s="97" t="s">
        <v>2191</v>
      </c>
      <c r="AI305" s="97" t="s">
        <v>2194</v>
      </c>
      <c r="AJ305" s="97">
        <v>15</v>
      </c>
      <c r="AK305" s="97">
        <v>0.85</v>
      </c>
      <c r="AX305" s="97">
        <v>0</v>
      </c>
      <c r="AY305" s="97">
        <v>0</v>
      </c>
      <c r="AZ305" s="97">
        <v>0</v>
      </c>
      <c r="BA305" s="97">
        <v>2</v>
      </c>
      <c r="BB305" s="97">
        <v>2</v>
      </c>
      <c r="BC305" s="97">
        <v>0</v>
      </c>
      <c r="BD305" s="97">
        <v>0</v>
      </c>
      <c r="BE305" s="97">
        <v>0</v>
      </c>
      <c r="BF305" s="97">
        <v>0</v>
      </c>
      <c r="BG305" s="97">
        <v>0</v>
      </c>
      <c r="BH305" s="97">
        <v>0</v>
      </c>
      <c r="BI305" s="97">
        <v>0</v>
      </c>
      <c r="BJ305" s="97">
        <v>0</v>
      </c>
      <c r="BK305" s="97">
        <v>0</v>
      </c>
      <c r="BM305" s="97">
        <v>0.5</v>
      </c>
      <c r="BN305" s="97">
        <v>0.5</v>
      </c>
      <c r="BO305" s="97">
        <v>0.5</v>
      </c>
      <c r="BP305" s="97">
        <v>0.5</v>
      </c>
      <c r="BQ305" s="97">
        <v>0.5</v>
      </c>
      <c r="BR305" s="97">
        <v>0.5</v>
      </c>
      <c r="BS305" s="97">
        <v>0.5</v>
      </c>
      <c r="BT305" s="97">
        <v>0.5</v>
      </c>
      <c r="BY305" s="108"/>
      <c r="CA305" s="162" t="b">
        <v>1</v>
      </c>
      <c r="CB305" s="162" t="b">
        <v>1</v>
      </c>
      <c r="CC305" s="162" t="b">
        <v>1</v>
      </c>
      <c r="CD305" s="162" t="b">
        <v>1</v>
      </c>
    </row>
    <row r="306" spans="1:82" x14ac:dyDescent="0.2">
      <c r="A306" s="101">
        <v>301</v>
      </c>
      <c r="B306" s="97" t="s">
        <v>2201</v>
      </c>
      <c r="C306" s="97" t="s">
        <v>2215</v>
      </c>
      <c r="D306" s="97">
        <v>14</v>
      </c>
      <c r="E306" s="97" t="s">
        <v>660</v>
      </c>
      <c r="G306" s="97" t="s">
        <v>2189</v>
      </c>
      <c r="H306" s="97" t="s">
        <v>1</v>
      </c>
      <c r="I306" s="97" t="s">
        <v>1227</v>
      </c>
      <c r="J306" s="97" t="b">
        <v>1</v>
      </c>
      <c r="N306" s="97"/>
      <c r="O306" s="97">
        <v>276</v>
      </c>
      <c r="P306" s="97">
        <v>65</v>
      </c>
      <c r="Q306" s="97">
        <v>0</v>
      </c>
      <c r="R306" s="97">
        <v>0</v>
      </c>
      <c r="S306" s="97">
        <v>0</v>
      </c>
      <c r="T306" s="97">
        <v>211</v>
      </c>
      <c r="U306" s="97">
        <v>333</v>
      </c>
      <c r="W306" s="97" t="s">
        <v>2190</v>
      </c>
      <c r="X306" s="97">
        <v>5.0999999999999997E-2</v>
      </c>
      <c r="Y306" s="97">
        <v>0</v>
      </c>
      <c r="Z306" s="97" t="s">
        <v>1</v>
      </c>
      <c r="AB306" s="97" t="s">
        <v>2191</v>
      </c>
      <c r="AI306" s="97" t="s">
        <v>2194</v>
      </c>
      <c r="AJ306" s="97">
        <v>11</v>
      </c>
      <c r="AK306" s="97">
        <v>0.7</v>
      </c>
      <c r="AX306" s="97">
        <v>0</v>
      </c>
      <c r="AY306" s="97">
        <v>0</v>
      </c>
      <c r="AZ306" s="97">
        <v>0</v>
      </c>
      <c r="BA306" s="97">
        <v>5436</v>
      </c>
      <c r="BB306" s="97">
        <v>5223</v>
      </c>
      <c r="BC306" s="97">
        <v>0</v>
      </c>
      <c r="BD306" s="97">
        <v>0</v>
      </c>
      <c r="BE306" s="97">
        <v>0</v>
      </c>
      <c r="BF306" s="97">
        <v>0</v>
      </c>
      <c r="BG306" s="97">
        <v>0</v>
      </c>
      <c r="BH306" s="97">
        <v>0</v>
      </c>
      <c r="BI306" s="97">
        <v>0</v>
      </c>
      <c r="BJ306" s="97">
        <v>0</v>
      </c>
      <c r="BK306" s="97">
        <v>0</v>
      </c>
      <c r="BM306" s="97">
        <v>1359</v>
      </c>
      <c r="BN306" s="97">
        <v>1359</v>
      </c>
      <c r="BO306" s="97">
        <v>1359</v>
      </c>
      <c r="BP306" s="97">
        <v>1359</v>
      </c>
      <c r="BQ306" s="97">
        <v>1305.75</v>
      </c>
      <c r="BR306" s="97">
        <v>1305.75</v>
      </c>
      <c r="BS306" s="97">
        <v>1305.75</v>
      </c>
      <c r="BT306" s="97">
        <v>1305.75</v>
      </c>
      <c r="BY306" s="108"/>
      <c r="CA306" s="162" t="b">
        <v>1</v>
      </c>
      <c r="CB306" s="162" t="b">
        <v>1</v>
      </c>
      <c r="CC306" s="162" t="b">
        <v>1</v>
      </c>
      <c r="CD306" s="162" t="b">
        <v>1</v>
      </c>
    </row>
    <row r="307" spans="1:82" x14ac:dyDescent="0.2">
      <c r="A307" s="101">
        <v>302</v>
      </c>
      <c r="B307" s="97" t="s">
        <v>2201</v>
      </c>
      <c r="C307" s="97" t="s">
        <v>2215</v>
      </c>
      <c r="D307" s="97">
        <v>14</v>
      </c>
      <c r="E307" s="97" t="s">
        <v>662</v>
      </c>
      <c r="G307" s="97" t="s">
        <v>2189</v>
      </c>
      <c r="H307" s="97" t="s">
        <v>1</v>
      </c>
      <c r="I307" s="97" t="s">
        <v>1227</v>
      </c>
      <c r="J307" s="97" t="b">
        <v>1</v>
      </c>
      <c r="N307" s="97"/>
      <c r="O307" s="97">
        <v>321</v>
      </c>
      <c r="P307" s="97">
        <v>100</v>
      </c>
      <c r="Q307" s="97">
        <v>0</v>
      </c>
      <c r="R307" s="97">
        <v>0</v>
      </c>
      <c r="S307" s="97">
        <v>0</v>
      </c>
      <c r="T307" s="97">
        <v>221</v>
      </c>
      <c r="U307" s="97">
        <v>577</v>
      </c>
      <c r="W307" s="97" t="s">
        <v>2190</v>
      </c>
      <c r="X307" s="97">
        <v>8.7999999999999995E-2</v>
      </c>
      <c r="Y307" s="97">
        <v>0</v>
      </c>
      <c r="Z307" s="97" t="s">
        <v>1</v>
      </c>
      <c r="AB307" s="97" t="s">
        <v>2191</v>
      </c>
      <c r="AI307" s="97" t="s">
        <v>2194</v>
      </c>
      <c r="AJ307" s="97">
        <v>11</v>
      </c>
      <c r="AK307" s="97">
        <v>0.7</v>
      </c>
      <c r="AX307" s="97">
        <v>0</v>
      </c>
      <c r="AY307" s="97">
        <v>0</v>
      </c>
      <c r="AZ307" s="97">
        <v>0</v>
      </c>
      <c r="BA307" s="97">
        <v>4105</v>
      </c>
      <c r="BB307" s="97">
        <v>3944</v>
      </c>
      <c r="BC307" s="97">
        <v>0</v>
      </c>
      <c r="BD307" s="97">
        <v>0</v>
      </c>
      <c r="BE307" s="97">
        <v>0</v>
      </c>
      <c r="BF307" s="97">
        <v>0</v>
      </c>
      <c r="BG307" s="97">
        <v>0</v>
      </c>
      <c r="BH307" s="97">
        <v>0</v>
      </c>
      <c r="BI307" s="97">
        <v>0</v>
      </c>
      <c r="BJ307" s="97">
        <v>0</v>
      </c>
      <c r="BK307" s="97">
        <v>0</v>
      </c>
      <c r="BM307" s="97">
        <v>1026.25</v>
      </c>
      <c r="BN307" s="97">
        <v>1026.25</v>
      </c>
      <c r="BO307" s="97">
        <v>1026.25</v>
      </c>
      <c r="BP307" s="97">
        <v>1026.25</v>
      </c>
      <c r="BQ307" s="97">
        <v>986</v>
      </c>
      <c r="BR307" s="97">
        <v>986</v>
      </c>
      <c r="BS307" s="97">
        <v>986</v>
      </c>
      <c r="BT307" s="97">
        <v>986</v>
      </c>
      <c r="BY307" s="108"/>
      <c r="CA307" s="162" t="b">
        <v>1</v>
      </c>
      <c r="CB307" s="162" t="b">
        <v>1</v>
      </c>
      <c r="CC307" s="162" t="b">
        <v>1</v>
      </c>
      <c r="CD307" s="162" t="b">
        <v>1</v>
      </c>
    </row>
    <row r="308" spans="1:82" x14ac:dyDescent="0.2">
      <c r="A308" s="101">
        <v>303</v>
      </c>
      <c r="B308" s="97" t="s">
        <v>2201</v>
      </c>
      <c r="C308" s="97" t="s">
        <v>2215</v>
      </c>
      <c r="D308" s="97">
        <v>14</v>
      </c>
      <c r="E308" s="97" t="s">
        <v>663</v>
      </c>
      <c r="G308" s="97" t="s">
        <v>2189</v>
      </c>
      <c r="H308" s="97" t="s">
        <v>1</v>
      </c>
      <c r="I308" s="97" t="s">
        <v>1216</v>
      </c>
      <c r="J308" s="97" t="b">
        <v>1</v>
      </c>
      <c r="N308" s="97"/>
      <c r="O308" s="97">
        <v>25.17</v>
      </c>
      <c r="P308" s="97">
        <v>17.5</v>
      </c>
      <c r="Q308" s="97">
        <v>0</v>
      </c>
      <c r="R308" s="97">
        <v>0</v>
      </c>
      <c r="S308" s="97">
        <v>0</v>
      </c>
      <c r="T308" s="97">
        <v>7.6700000000000017</v>
      </c>
      <c r="U308" s="97">
        <v>135.3408</v>
      </c>
      <c r="W308" s="97" t="s">
        <v>2190</v>
      </c>
      <c r="X308" s="97">
        <v>3.2157119999999997E-2</v>
      </c>
      <c r="Y308" s="97">
        <v>-0.35647800000000002</v>
      </c>
      <c r="Z308" s="97" t="s">
        <v>1</v>
      </c>
      <c r="AB308" s="97" t="s">
        <v>2191</v>
      </c>
      <c r="AI308" s="97" t="s">
        <v>2194</v>
      </c>
      <c r="AJ308" s="97">
        <v>15</v>
      </c>
      <c r="AK308" s="97">
        <v>0.6</v>
      </c>
      <c r="AX308" s="97">
        <v>0</v>
      </c>
      <c r="AY308" s="97">
        <v>0</v>
      </c>
      <c r="AZ308" s="97">
        <v>0</v>
      </c>
      <c r="BA308" s="97">
        <v>221</v>
      </c>
      <c r="BB308" s="97">
        <v>212</v>
      </c>
      <c r="BC308" s="97">
        <v>0</v>
      </c>
      <c r="BD308" s="97">
        <v>0</v>
      </c>
      <c r="BE308" s="97">
        <v>0</v>
      </c>
      <c r="BF308" s="97">
        <v>0</v>
      </c>
      <c r="BG308" s="97">
        <v>0</v>
      </c>
      <c r="BH308" s="97">
        <v>0</v>
      </c>
      <c r="BI308" s="97">
        <v>0</v>
      </c>
      <c r="BJ308" s="97">
        <v>0</v>
      </c>
      <c r="BK308" s="97">
        <v>0</v>
      </c>
      <c r="BM308" s="97">
        <v>55.25</v>
      </c>
      <c r="BN308" s="97">
        <v>55.25</v>
      </c>
      <c r="BO308" s="97">
        <v>55.25</v>
      </c>
      <c r="BP308" s="97">
        <v>55.25</v>
      </c>
      <c r="BQ308" s="97">
        <v>53</v>
      </c>
      <c r="BR308" s="97">
        <v>53</v>
      </c>
      <c r="BS308" s="97">
        <v>53</v>
      </c>
      <c r="BT308" s="97">
        <v>53</v>
      </c>
      <c r="BY308" s="108"/>
      <c r="CA308" s="162" t="b">
        <v>1</v>
      </c>
      <c r="CB308" s="162" t="b">
        <v>1</v>
      </c>
      <c r="CC308" s="162" t="b">
        <v>1</v>
      </c>
      <c r="CD308" s="162" t="b">
        <v>1</v>
      </c>
    </row>
    <row r="309" spans="1:82" x14ac:dyDescent="0.2">
      <c r="A309" s="101">
        <v>304</v>
      </c>
      <c r="B309" s="97" t="s">
        <v>2201</v>
      </c>
      <c r="C309" s="97" t="s">
        <v>2215</v>
      </c>
      <c r="D309" s="97">
        <v>14</v>
      </c>
      <c r="E309" s="97" t="s">
        <v>664</v>
      </c>
      <c r="G309" s="97" t="s">
        <v>2189</v>
      </c>
      <c r="H309" s="97" t="s">
        <v>1239</v>
      </c>
      <c r="I309" s="97" t="s">
        <v>1240</v>
      </c>
      <c r="J309" s="97" t="b">
        <v>1</v>
      </c>
      <c r="N309" s="97"/>
      <c r="O309" s="97">
        <v>0.49</v>
      </c>
      <c r="P309" s="97">
        <v>0.2</v>
      </c>
      <c r="Q309" s="97">
        <v>0</v>
      </c>
      <c r="R309" s="97">
        <v>0</v>
      </c>
      <c r="S309" s="97">
        <v>0</v>
      </c>
      <c r="T309" s="97">
        <v>0.28999999999999998</v>
      </c>
      <c r="U309" s="97">
        <v>7.3999999999999996E-2</v>
      </c>
      <c r="W309" s="97" t="s">
        <v>2190</v>
      </c>
      <c r="X309" s="97">
        <v>0</v>
      </c>
      <c r="Y309" s="97">
        <v>0.224</v>
      </c>
      <c r="Z309" s="97" t="s">
        <v>1</v>
      </c>
      <c r="AB309" s="97" t="s">
        <v>2191</v>
      </c>
      <c r="AI309" s="97" t="s">
        <v>2194</v>
      </c>
      <c r="AJ309" s="97">
        <v>5</v>
      </c>
      <c r="AK309" s="97">
        <v>0.63</v>
      </c>
      <c r="AX309" s="97">
        <v>0</v>
      </c>
      <c r="AY309" s="97">
        <v>0</v>
      </c>
      <c r="AZ309" s="97">
        <v>0</v>
      </c>
      <c r="BA309" s="97">
        <v>171018</v>
      </c>
      <c r="BB309" s="97">
        <v>164312</v>
      </c>
      <c r="BC309" s="97">
        <v>0</v>
      </c>
      <c r="BD309" s="97">
        <v>0</v>
      </c>
      <c r="BE309" s="97">
        <v>0</v>
      </c>
      <c r="BF309" s="97">
        <v>0</v>
      </c>
      <c r="BG309" s="97">
        <v>0</v>
      </c>
      <c r="BH309" s="97">
        <v>0</v>
      </c>
      <c r="BI309" s="97">
        <v>0</v>
      </c>
      <c r="BJ309" s="97">
        <v>0</v>
      </c>
      <c r="BK309" s="97">
        <v>0</v>
      </c>
      <c r="BM309" s="97">
        <v>42754.5</v>
      </c>
      <c r="BN309" s="97">
        <v>42754.5</v>
      </c>
      <c r="BO309" s="97">
        <v>42754.5</v>
      </c>
      <c r="BP309" s="97">
        <v>42754.5</v>
      </c>
      <c r="BQ309" s="97">
        <v>41078</v>
      </c>
      <c r="BR309" s="97">
        <v>41078</v>
      </c>
      <c r="BS309" s="97">
        <v>41078</v>
      </c>
      <c r="BT309" s="97">
        <v>41078</v>
      </c>
      <c r="BY309" s="108"/>
      <c r="CA309" s="162" t="b">
        <v>1</v>
      </c>
      <c r="CB309" s="162" t="b">
        <v>1</v>
      </c>
      <c r="CC309" s="162" t="b">
        <v>1</v>
      </c>
      <c r="CD309" s="162" t="b">
        <v>1</v>
      </c>
    </row>
    <row r="310" spans="1:82" x14ac:dyDescent="0.2">
      <c r="A310" s="101">
        <v>305</v>
      </c>
      <c r="B310" s="97" t="s">
        <v>2201</v>
      </c>
      <c r="C310" s="97" t="s">
        <v>2215</v>
      </c>
      <c r="D310" s="97">
        <v>14</v>
      </c>
      <c r="E310" s="97" t="s">
        <v>666</v>
      </c>
      <c r="G310" s="97" t="s">
        <v>2189</v>
      </c>
      <c r="H310" s="97" t="s">
        <v>1239</v>
      </c>
      <c r="I310" s="97" t="s">
        <v>1240</v>
      </c>
      <c r="J310" s="97" t="b">
        <v>1</v>
      </c>
      <c r="N310" s="97"/>
      <c r="O310" s="97">
        <v>0.05</v>
      </c>
      <c r="P310" s="97">
        <v>0.05</v>
      </c>
      <c r="Q310" s="97">
        <v>0</v>
      </c>
      <c r="R310" s="97">
        <v>0</v>
      </c>
      <c r="S310" s="97">
        <v>0</v>
      </c>
      <c r="T310" s="97">
        <v>0</v>
      </c>
      <c r="U310" s="97">
        <v>8.3000000000000004E-2</v>
      </c>
      <c r="W310" s="97" t="s">
        <v>2190</v>
      </c>
      <c r="X310" s="97">
        <v>0</v>
      </c>
      <c r="Y310" s="97">
        <v>0.19500000000000001</v>
      </c>
      <c r="Z310" s="97" t="s">
        <v>1</v>
      </c>
      <c r="AB310" s="97" t="s">
        <v>2191</v>
      </c>
      <c r="AI310" s="97" t="s">
        <v>2194</v>
      </c>
      <c r="AJ310" s="97">
        <v>5</v>
      </c>
      <c r="AK310" s="97">
        <v>0.46</v>
      </c>
      <c r="AX310" s="97">
        <v>0</v>
      </c>
      <c r="AY310" s="97">
        <v>0</v>
      </c>
      <c r="AZ310" s="97">
        <v>0</v>
      </c>
      <c r="BA310" s="97">
        <v>820209</v>
      </c>
      <c r="BB310" s="97">
        <v>788044</v>
      </c>
      <c r="BC310" s="97">
        <v>0</v>
      </c>
      <c r="BD310" s="97">
        <v>0</v>
      </c>
      <c r="BE310" s="97">
        <v>0</v>
      </c>
      <c r="BF310" s="97">
        <v>0</v>
      </c>
      <c r="BG310" s="97">
        <v>0</v>
      </c>
      <c r="BH310" s="97">
        <v>0</v>
      </c>
      <c r="BI310" s="97">
        <v>0</v>
      </c>
      <c r="BJ310" s="97">
        <v>0</v>
      </c>
      <c r="BK310" s="97">
        <v>0</v>
      </c>
      <c r="BM310" s="97">
        <v>205052.25</v>
      </c>
      <c r="BN310" s="97">
        <v>205052.25</v>
      </c>
      <c r="BO310" s="97">
        <v>205052.25</v>
      </c>
      <c r="BP310" s="97">
        <v>205052.25</v>
      </c>
      <c r="BQ310" s="97">
        <v>197011</v>
      </c>
      <c r="BR310" s="97">
        <v>197011</v>
      </c>
      <c r="BS310" s="97">
        <v>197011</v>
      </c>
      <c r="BT310" s="97">
        <v>197011</v>
      </c>
      <c r="BY310" s="108"/>
      <c r="CA310" s="162" t="b">
        <v>1</v>
      </c>
      <c r="CB310" s="162" t="b">
        <v>1</v>
      </c>
      <c r="CC310" s="162" t="b">
        <v>1</v>
      </c>
      <c r="CD310" s="162" t="b">
        <v>1</v>
      </c>
    </row>
    <row r="311" spans="1:82" x14ac:dyDescent="0.2">
      <c r="A311" s="101">
        <v>306</v>
      </c>
      <c r="B311" s="97" t="s">
        <v>2201</v>
      </c>
      <c r="C311" s="97" t="s">
        <v>2215</v>
      </c>
      <c r="D311" s="97">
        <v>14</v>
      </c>
      <c r="E311" s="97" t="s">
        <v>668</v>
      </c>
      <c r="G311" s="97" t="s">
        <v>2189</v>
      </c>
      <c r="H311" s="97" t="s">
        <v>28</v>
      </c>
      <c r="J311" s="97" t="s">
        <v>30</v>
      </c>
      <c r="N311" s="97"/>
      <c r="O311" s="97">
        <v>5.22</v>
      </c>
      <c r="P311" s="97">
        <v>3</v>
      </c>
      <c r="Q311" s="97">
        <v>0</v>
      </c>
      <c r="R311" s="97">
        <v>0</v>
      </c>
      <c r="S311" s="97">
        <v>0</v>
      </c>
      <c r="T311" s="97">
        <v>2.2199999999999998</v>
      </c>
      <c r="U311" s="97">
        <v>0</v>
      </c>
      <c r="W311" s="97" t="e">
        <v>#N/A</v>
      </c>
      <c r="X311" s="97">
        <v>0</v>
      </c>
      <c r="Y311" s="97">
        <v>9.6</v>
      </c>
      <c r="Z311" s="97" t="s">
        <v>1</v>
      </c>
      <c r="AB311" s="97" t="s">
        <v>2193</v>
      </c>
      <c r="AI311" s="97" t="s">
        <v>2194</v>
      </c>
      <c r="AJ311" s="97">
        <v>20</v>
      </c>
      <c r="AK311" s="97">
        <v>0.6</v>
      </c>
      <c r="AX311" s="97">
        <v>0</v>
      </c>
      <c r="AY311" s="97">
        <v>0</v>
      </c>
      <c r="AZ311" s="97">
        <v>0</v>
      </c>
      <c r="BA311" s="97">
        <v>50</v>
      </c>
      <c r="BB311" s="97">
        <v>48</v>
      </c>
      <c r="BC311" s="97">
        <v>0</v>
      </c>
      <c r="BD311" s="97">
        <v>0</v>
      </c>
      <c r="BE311" s="97">
        <v>0</v>
      </c>
      <c r="BF311" s="97">
        <v>0</v>
      </c>
      <c r="BG311" s="97">
        <v>0</v>
      </c>
      <c r="BH311" s="97">
        <v>0</v>
      </c>
      <c r="BI311" s="97">
        <v>0</v>
      </c>
      <c r="BJ311" s="97">
        <v>0</v>
      </c>
      <c r="BK311" s="97">
        <v>0</v>
      </c>
      <c r="BM311" s="97">
        <v>12.5</v>
      </c>
      <c r="BN311" s="97">
        <v>12.5</v>
      </c>
      <c r="BO311" s="97">
        <v>12.5</v>
      </c>
      <c r="BP311" s="97">
        <v>12.5</v>
      </c>
      <c r="BQ311" s="97">
        <v>12</v>
      </c>
      <c r="BR311" s="97">
        <v>12</v>
      </c>
      <c r="BS311" s="97">
        <v>12</v>
      </c>
      <c r="BT311" s="97">
        <v>12</v>
      </c>
      <c r="BY311" s="108"/>
      <c r="CA311" s="162" t="b">
        <v>1</v>
      </c>
      <c r="CB311" s="162" t="b">
        <v>1</v>
      </c>
      <c r="CC311" s="162" t="b">
        <v>1</v>
      </c>
      <c r="CD311" s="162" t="b">
        <v>1</v>
      </c>
    </row>
    <row r="312" spans="1:82" x14ac:dyDescent="0.2">
      <c r="A312" s="101">
        <v>307</v>
      </c>
      <c r="B312" s="97" t="s">
        <v>2201</v>
      </c>
      <c r="C312" s="97" t="s">
        <v>2215</v>
      </c>
      <c r="D312" s="97">
        <v>14</v>
      </c>
      <c r="E312" s="97" t="s">
        <v>669</v>
      </c>
      <c r="G312" s="97" t="s">
        <v>2189</v>
      </c>
      <c r="H312" s="97" t="s">
        <v>28</v>
      </c>
      <c r="J312" s="97" t="s">
        <v>30</v>
      </c>
      <c r="N312" s="97"/>
      <c r="O312" s="97">
        <v>16.57</v>
      </c>
      <c r="P312" s="97">
        <v>3</v>
      </c>
      <c r="Q312" s="97">
        <v>0</v>
      </c>
      <c r="R312" s="97">
        <v>0</v>
      </c>
      <c r="S312" s="97">
        <v>0</v>
      </c>
      <c r="T312" s="97">
        <v>13.57</v>
      </c>
      <c r="U312" s="97">
        <v>0</v>
      </c>
      <c r="W312" s="97" t="e">
        <v>#N/A</v>
      </c>
      <c r="X312" s="97">
        <v>0</v>
      </c>
      <c r="Y312" s="97">
        <v>63</v>
      </c>
      <c r="Z312" s="97" t="s">
        <v>1</v>
      </c>
      <c r="AB312" s="97" t="s">
        <v>2193</v>
      </c>
      <c r="AI312" s="97" t="s">
        <v>2194</v>
      </c>
      <c r="AJ312" s="97">
        <v>20</v>
      </c>
      <c r="AK312" s="97">
        <v>0.6</v>
      </c>
      <c r="AX312" s="97">
        <v>0</v>
      </c>
      <c r="AY312" s="97">
        <v>0</v>
      </c>
      <c r="AZ312" s="97">
        <v>0</v>
      </c>
      <c r="BA312" s="97">
        <v>13</v>
      </c>
      <c r="BB312" s="97">
        <v>13</v>
      </c>
      <c r="BC312" s="97">
        <v>0</v>
      </c>
      <c r="BD312" s="97">
        <v>0</v>
      </c>
      <c r="BE312" s="97">
        <v>0</v>
      </c>
      <c r="BF312" s="97">
        <v>0</v>
      </c>
      <c r="BG312" s="97">
        <v>0</v>
      </c>
      <c r="BH312" s="97">
        <v>0</v>
      </c>
      <c r="BI312" s="97">
        <v>0</v>
      </c>
      <c r="BJ312" s="97">
        <v>0</v>
      </c>
      <c r="BK312" s="97">
        <v>0</v>
      </c>
      <c r="BM312" s="97">
        <v>3.25</v>
      </c>
      <c r="BN312" s="97">
        <v>3.25</v>
      </c>
      <c r="BO312" s="97">
        <v>3.25</v>
      </c>
      <c r="BP312" s="97">
        <v>3.25</v>
      </c>
      <c r="BQ312" s="97">
        <v>3.25</v>
      </c>
      <c r="BR312" s="97">
        <v>3.25</v>
      </c>
      <c r="BS312" s="97">
        <v>3.25</v>
      </c>
      <c r="BT312" s="97">
        <v>3.25</v>
      </c>
      <c r="BY312" s="108"/>
      <c r="CA312" s="162" t="b">
        <v>1</v>
      </c>
      <c r="CB312" s="162" t="b">
        <v>1</v>
      </c>
      <c r="CC312" s="162" t="b">
        <v>1</v>
      </c>
      <c r="CD312" s="162" t="b">
        <v>1</v>
      </c>
    </row>
    <row r="313" spans="1:82" x14ac:dyDescent="0.2">
      <c r="A313" s="101">
        <v>308</v>
      </c>
      <c r="B313" s="97" t="s">
        <v>2201</v>
      </c>
      <c r="C313" s="97" t="s">
        <v>2215</v>
      </c>
      <c r="D313" s="97">
        <v>14</v>
      </c>
      <c r="E313" s="97" t="s">
        <v>670</v>
      </c>
      <c r="G313" s="97" t="s">
        <v>2189</v>
      </c>
      <c r="H313" s="97" t="s">
        <v>1</v>
      </c>
      <c r="I313" s="97" t="s">
        <v>1227</v>
      </c>
      <c r="J313" s="97" t="b">
        <v>1</v>
      </c>
      <c r="N313" s="97"/>
      <c r="O313" s="97">
        <v>19.5</v>
      </c>
      <c r="P313" s="97">
        <v>4</v>
      </c>
      <c r="Q313" s="97">
        <v>0</v>
      </c>
      <c r="R313" s="97">
        <v>0</v>
      </c>
      <c r="S313" s="97">
        <v>0</v>
      </c>
      <c r="T313" s="97">
        <v>15.5</v>
      </c>
      <c r="U313" s="97">
        <v>49.862400000000008</v>
      </c>
      <c r="W313" s="97" t="s">
        <v>2190</v>
      </c>
      <c r="X313" s="97">
        <v>1.1847359999999999E-2</v>
      </c>
      <c r="Y313" s="97">
        <v>-0.13133400000000001</v>
      </c>
      <c r="Z313" s="97" t="s">
        <v>1</v>
      </c>
      <c r="AB313" s="97" t="s">
        <v>2191</v>
      </c>
      <c r="AI313" s="97" t="s">
        <v>2194</v>
      </c>
      <c r="AJ313" s="97">
        <v>15</v>
      </c>
      <c r="AK313" s="97">
        <v>0.7</v>
      </c>
      <c r="AP313" s="97">
        <v>0.78</v>
      </c>
      <c r="AX313" s="97">
        <v>0</v>
      </c>
      <c r="AY313" s="97">
        <v>0</v>
      </c>
      <c r="AZ313" s="97">
        <v>0</v>
      </c>
      <c r="BA313" s="97">
        <v>5302</v>
      </c>
      <c r="BB313" s="97">
        <v>5094</v>
      </c>
      <c r="BC313" s="97">
        <v>0</v>
      </c>
      <c r="BD313" s="97">
        <v>0</v>
      </c>
      <c r="BE313" s="97">
        <v>0</v>
      </c>
      <c r="BF313" s="97">
        <v>0</v>
      </c>
      <c r="BG313" s="97">
        <v>0</v>
      </c>
      <c r="BH313" s="97">
        <v>0</v>
      </c>
      <c r="BI313" s="97">
        <v>0</v>
      </c>
      <c r="BJ313" s="97">
        <v>0</v>
      </c>
      <c r="BK313" s="97">
        <v>0</v>
      </c>
      <c r="BM313" s="97">
        <v>1325.5</v>
      </c>
      <c r="BN313" s="97">
        <v>1325.5</v>
      </c>
      <c r="BO313" s="97">
        <v>1325.5</v>
      </c>
      <c r="BP313" s="97">
        <v>1325.5</v>
      </c>
      <c r="BQ313" s="97">
        <v>1273.5</v>
      </c>
      <c r="BR313" s="97">
        <v>1273.5</v>
      </c>
      <c r="BS313" s="97">
        <v>1273.5</v>
      </c>
      <c r="BT313" s="97">
        <v>1273.5</v>
      </c>
      <c r="BY313" s="108"/>
      <c r="CA313" s="162" t="b">
        <v>1</v>
      </c>
      <c r="CB313" s="162" t="b">
        <v>1</v>
      </c>
      <c r="CC313" s="162" t="b">
        <v>1</v>
      </c>
      <c r="CD313" s="162" t="b">
        <v>1</v>
      </c>
    </row>
    <row r="314" spans="1:82" x14ac:dyDescent="0.2">
      <c r="A314" s="101">
        <v>309</v>
      </c>
      <c r="B314" s="97" t="s">
        <v>2201</v>
      </c>
      <c r="C314" s="97" t="s">
        <v>2215</v>
      </c>
      <c r="D314" s="97">
        <v>14</v>
      </c>
      <c r="E314" s="97" t="s">
        <v>672</v>
      </c>
      <c r="G314" s="97" t="s">
        <v>2189</v>
      </c>
      <c r="H314" s="97" t="s">
        <v>1</v>
      </c>
      <c r="I314" s="97" t="s">
        <v>1227</v>
      </c>
      <c r="J314" s="97" t="b">
        <v>1</v>
      </c>
      <c r="N314" s="97"/>
      <c r="O314" s="97">
        <v>18</v>
      </c>
      <c r="P314" s="97">
        <v>2.5</v>
      </c>
      <c r="Q314" s="97">
        <v>0</v>
      </c>
      <c r="R314" s="97">
        <v>0</v>
      </c>
      <c r="S314" s="97">
        <v>0</v>
      </c>
      <c r="T314" s="97">
        <v>15.5</v>
      </c>
      <c r="U314" s="97">
        <v>53.424000000000007</v>
      </c>
      <c r="W314" s="97" t="s">
        <v>2190</v>
      </c>
      <c r="X314" s="97">
        <v>1.2693599999999999E-2</v>
      </c>
      <c r="Y314" s="97">
        <v>-0.14071500000000001</v>
      </c>
      <c r="Z314" s="97" t="s">
        <v>1</v>
      </c>
      <c r="AB314" s="97" t="s">
        <v>2191</v>
      </c>
      <c r="AI314" s="97" t="s">
        <v>2194</v>
      </c>
      <c r="AJ314" s="97">
        <v>15</v>
      </c>
      <c r="AK314" s="97">
        <v>0.7</v>
      </c>
      <c r="AP314" s="97">
        <v>0.78</v>
      </c>
      <c r="AX314" s="97">
        <v>0</v>
      </c>
      <c r="AY314" s="97">
        <v>0</v>
      </c>
      <c r="AZ314" s="97">
        <v>0</v>
      </c>
      <c r="BA314" s="97">
        <v>18577</v>
      </c>
      <c r="BB314" s="97">
        <v>17847</v>
      </c>
      <c r="BC314" s="97">
        <v>0</v>
      </c>
      <c r="BD314" s="97">
        <v>0</v>
      </c>
      <c r="BE314" s="97">
        <v>0</v>
      </c>
      <c r="BF314" s="97">
        <v>0</v>
      </c>
      <c r="BG314" s="97">
        <v>0</v>
      </c>
      <c r="BH314" s="97">
        <v>0</v>
      </c>
      <c r="BI314" s="97">
        <v>0</v>
      </c>
      <c r="BJ314" s="97">
        <v>0</v>
      </c>
      <c r="BK314" s="97">
        <v>0</v>
      </c>
      <c r="BM314" s="97">
        <v>4644.25</v>
      </c>
      <c r="BN314" s="97">
        <v>4644.25</v>
      </c>
      <c r="BO314" s="97">
        <v>4644.25</v>
      </c>
      <c r="BP314" s="97">
        <v>4644.25</v>
      </c>
      <c r="BQ314" s="97">
        <v>4461.75</v>
      </c>
      <c r="BR314" s="97">
        <v>4461.75</v>
      </c>
      <c r="BS314" s="97">
        <v>4461.75</v>
      </c>
      <c r="BT314" s="97">
        <v>4461.75</v>
      </c>
      <c r="BY314" s="108"/>
      <c r="CA314" s="162" t="b">
        <v>1</v>
      </c>
      <c r="CB314" s="162" t="b">
        <v>1</v>
      </c>
      <c r="CC314" s="162" t="b">
        <v>1</v>
      </c>
      <c r="CD314" s="162" t="b">
        <v>1</v>
      </c>
    </row>
    <row r="315" spans="1:82" x14ac:dyDescent="0.2">
      <c r="A315" s="101">
        <v>310</v>
      </c>
      <c r="B315" s="97" t="s">
        <v>2201</v>
      </c>
      <c r="C315" s="97" t="s">
        <v>2215</v>
      </c>
      <c r="D315" s="97">
        <v>14</v>
      </c>
      <c r="E315" s="97" t="s">
        <v>674</v>
      </c>
      <c r="G315" s="97" t="s">
        <v>2189</v>
      </c>
      <c r="H315" s="97" t="s">
        <v>1</v>
      </c>
      <c r="I315" s="97" t="s">
        <v>1216</v>
      </c>
      <c r="J315" s="97" t="b">
        <v>1</v>
      </c>
      <c r="N315" s="97"/>
      <c r="O315" s="97">
        <v>25.86</v>
      </c>
      <c r="P315" s="97">
        <v>7.5</v>
      </c>
      <c r="Q315" s="97">
        <v>0</v>
      </c>
      <c r="R315" s="97">
        <v>0</v>
      </c>
      <c r="S315" s="97">
        <v>0</v>
      </c>
      <c r="T315" s="97">
        <v>18.36</v>
      </c>
      <c r="U315" s="97">
        <v>106.84800000000001</v>
      </c>
      <c r="W315" s="97" t="s">
        <v>2190</v>
      </c>
      <c r="X315" s="97">
        <v>2.5387199999999999E-2</v>
      </c>
      <c r="Y315" s="97">
        <v>-0.28143000000000001</v>
      </c>
      <c r="Z315" s="97" t="s">
        <v>1</v>
      </c>
      <c r="AB315" s="97" t="s">
        <v>2191</v>
      </c>
      <c r="AI315" s="97" t="s">
        <v>2194</v>
      </c>
      <c r="AJ315" s="97">
        <v>15</v>
      </c>
      <c r="AK315" s="97">
        <v>0.77</v>
      </c>
      <c r="AX315" s="97">
        <v>0</v>
      </c>
      <c r="AY315" s="97">
        <v>0</v>
      </c>
      <c r="AZ315" s="97">
        <v>0</v>
      </c>
      <c r="BA315" s="97">
        <v>6984</v>
      </c>
      <c r="BB315" s="97">
        <v>6711</v>
      </c>
      <c r="BC315" s="97">
        <v>0</v>
      </c>
      <c r="BD315" s="97">
        <v>0</v>
      </c>
      <c r="BE315" s="97">
        <v>0</v>
      </c>
      <c r="BF315" s="97">
        <v>0</v>
      </c>
      <c r="BG315" s="97">
        <v>0</v>
      </c>
      <c r="BH315" s="97">
        <v>0</v>
      </c>
      <c r="BI315" s="97">
        <v>0</v>
      </c>
      <c r="BJ315" s="97">
        <v>0</v>
      </c>
      <c r="BK315" s="97">
        <v>0</v>
      </c>
      <c r="BM315" s="97">
        <v>1746</v>
      </c>
      <c r="BN315" s="97">
        <v>1746</v>
      </c>
      <c r="BO315" s="97">
        <v>1746</v>
      </c>
      <c r="BP315" s="97">
        <v>1746</v>
      </c>
      <c r="BQ315" s="97">
        <v>1677.75</v>
      </c>
      <c r="BR315" s="97">
        <v>1677.75</v>
      </c>
      <c r="BS315" s="97">
        <v>1677.75</v>
      </c>
      <c r="BT315" s="97">
        <v>1677.75</v>
      </c>
      <c r="BY315" s="108"/>
      <c r="CA315" s="162" t="b">
        <v>1</v>
      </c>
      <c r="CB315" s="162" t="b">
        <v>1</v>
      </c>
      <c r="CC315" s="162" t="b">
        <v>1</v>
      </c>
      <c r="CD315" s="162" t="b">
        <v>1</v>
      </c>
    </row>
    <row r="316" spans="1:82" x14ac:dyDescent="0.2">
      <c r="A316" s="101">
        <v>311</v>
      </c>
      <c r="B316" s="97" t="s">
        <v>2201</v>
      </c>
      <c r="C316" s="97" t="s">
        <v>2215</v>
      </c>
      <c r="D316" s="97">
        <v>14</v>
      </c>
      <c r="E316" s="97" t="s">
        <v>675</v>
      </c>
      <c r="G316" s="97" t="s">
        <v>2189</v>
      </c>
      <c r="H316" s="97" t="s">
        <v>1</v>
      </c>
      <c r="J316" s="97" t="s">
        <v>30</v>
      </c>
      <c r="N316" s="97"/>
      <c r="O316" s="97">
        <v>153.13999999999999</v>
      </c>
      <c r="P316" s="97">
        <v>75</v>
      </c>
      <c r="Q316" s="97">
        <v>0</v>
      </c>
      <c r="R316" s="97">
        <v>0</v>
      </c>
      <c r="S316" s="97">
        <v>0</v>
      </c>
      <c r="T316" s="97">
        <v>78.139999999999986</v>
      </c>
      <c r="U316" s="97">
        <v>0</v>
      </c>
      <c r="W316" s="97" t="e">
        <v>#N/A</v>
      </c>
      <c r="X316" s="97">
        <v>0</v>
      </c>
      <c r="Y316" s="97">
        <v>43.7</v>
      </c>
      <c r="Z316" s="97" t="s">
        <v>1</v>
      </c>
      <c r="AB316" s="97" t="s">
        <v>2193</v>
      </c>
      <c r="AI316" s="97" t="s">
        <v>2194</v>
      </c>
      <c r="AJ316" s="97">
        <v>3</v>
      </c>
      <c r="AK316" s="97">
        <v>0.6</v>
      </c>
      <c r="AX316" s="97">
        <v>0</v>
      </c>
      <c r="AY316" s="97">
        <v>0</v>
      </c>
      <c r="AZ316" s="97">
        <v>0</v>
      </c>
      <c r="BA316" s="97">
        <v>1</v>
      </c>
      <c r="BB316" s="97">
        <v>1</v>
      </c>
      <c r="BC316" s="97">
        <v>0</v>
      </c>
      <c r="BD316" s="97">
        <v>0</v>
      </c>
      <c r="BE316" s="97">
        <v>0</v>
      </c>
      <c r="BF316" s="97">
        <v>0</v>
      </c>
      <c r="BG316" s="97">
        <v>0</v>
      </c>
      <c r="BH316" s="97">
        <v>0</v>
      </c>
      <c r="BI316" s="97">
        <v>0</v>
      </c>
      <c r="BJ316" s="97">
        <v>0</v>
      </c>
      <c r="BK316" s="97">
        <v>0</v>
      </c>
      <c r="BM316" s="97">
        <v>0.25</v>
      </c>
      <c r="BN316" s="97">
        <v>0.25</v>
      </c>
      <c r="BO316" s="97">
        <v>0.25</v>
      </c>
      <c r="BP316" s="97">
        <v>0.25</v>
      </c>
      <c r="BQ316" s="97">
        <v>0.25</v>
      </c>
      <c r="BR316" s="97">
        <v>0.25</v>
      </c>
      <c r="BS316" s="97">
        <v>0.25</v>
      </c>
      <c r="BT316" s="97">
        <v>0.25</v>
      </c>
      <c r="BY316" s="108"/>
      <c r="CA316" s="162" t="b">
        <v>1</v>
      </c>
      <c r="CB316" s="162" t="b">
        <v>1</v>
      </c>
      <c r="CC316" s="162" t="b">
        <v>1</v>
      </c>
      <c r="CD316" s="162" t="b">
        <v>1</v>
      </c>
    </row>
    <row r="317" spans="1:82" x14ac:dyDescent="0.2">
      <c r="A317" s="101">
        <v>312</v>
      </c>
      <c r="B317" s="97" t="s">
        <v>2201</v>
      </c>
      <c r="C317" s="97" t="s">
        <v>2215</v>
      </c>
      <c r="D317" s="97">
        <v>14</v>
      </c>
      <c r="E317" s="97" t="s">
        <v>677</v>
      </c>
      <c r="G317" s="97" t="s">
        <v>2189</v>
      </c>
      <c r="H317" s="97" t="s">
        <v>1</v>
      </c>
      <c r="I317" s="97" t="s">
        <v>1216</v>
      </c>
      <c r="J317" s="97" t="b">
        <v>1</v>
      </c>
      <c r="N317" s="97"/>
      <c r="O317" s="97">
        <v>78.3</v>
      </c>
      <c r="P317" s="97">
        <v>15</v>
      </c>
      <c r="Q317" s="97">
        <v>0</v>
      </c>
      <c r="R317" s="97">
        <v>0</v>
      </c>
      <c r="S317" s="97">
        <v>0</v>
      </c>
      <c r="T317" s="97">
        <v>63.3</v>
      </c>
      <c r="U317" s="97">
        <v>290.39561099999997</v>
      </c>
      <c r="W317" s="97" t="s">
        <v>2190</v>
      </c>
      <c r="X317" s="97">
        <v>6.4609628000000002E-2</v>
      </c>
      <c r="Y317" s="97">
        <v>-0.89671166400000002</v>
      </c>
      <c r="Z317" s="97" t="s">
        <v>1</v>
      </c>
      <c r="AB317" s="97" t="s">
        <v>2191</v>
      </c>
      <c r="AI317" s="97" t="s">
        <v>2194</v>
      </c>
      <c r="AJ317" s="97">
        <v>6.3</v>
      </c>
      <c r="AK317" s="97">
        <v>0.85</v>
      </c>
      <c r="AX317" s="97">
        <v>0</v>
      </c>
      <c r="AY317" s="97">
        <v>0</v>
      </c>
      <c r="AZ317" s="97">
        <v>0</v>
      </c>
      <c r="BA317" s="97">
        <v>1275</v>
      </c>
      <c r="BB317" s="97">
        <v>1275</v>
      </c>
      <c r="BC317" s="97">
        <v>0</v>
      </c>
      <c r="BD317" s="97">
        <v>0</v>
      </c>
      <c r="BE317" s="97">
        <v>0</v>
      </c>
      <c r="BF317" s="97">
        <v>0</v>
      </c>
      <c r="BG317" s="97">
        <v>0</v>
      </c>
      <c r="BH317" s="97">
        <v>0</v>
      </c>
      <c r="BI317" s="97">
        <v>0</v>
      </c>
      <c r="BJ317" s="97">
        <v>0</v>
      </c>
      <c r="BK317" s="97">
        <v>0</v>
      </c>
      <c r="BM317" s="97">
        <v>318.75</v>
      </c>
      <c r="BN317" s="97">
        <v>318.75</v>
      </c>
      <c r="BO317" s="97">
        <v>318.75</v>
      </c>
      <c r="BP317" s="97">
        <v>318.75</v>
      </c>
      <c r="BQ317" s="97">
        <v>318.75</v>
      </c>
      <c r="BR317" s="97">
        <v>318.75</v>
      </c>
      <c r="BS317" s="97">
        <v>318.75</v>
      </c>
      <c r="BT317" s="97">
        <v>318.75</v>
      </c>
      <c r="BY317" s="108"/>
      <c r="CA317" s="162" t="b">
        <v>1</v>
      </c>
      <c r="CB317" s="162" t="b">
        <v>1</v>
      </c>
      <c r="CC317" s="162" t="b">
        <v>1</v>
      </c>
      <c r="CD317" s="162" t="b">
        <v>1</v>
      </c>
    </row>
    <row r="318" spans="1:82" x14ac:dyDescent="0.2">
      <c r="A318" s="101">
        <v>313</v>
      </c>
      <c r="B318" s="97" t="s">
        <v>2201</v>
      </c>
      <c r="C318" s="97" t="s">
        <v>2215</v>
      </c>
      <c r="D318" s="97">
        <v>14</v>
      </c>
      <c r="E318" s="97" t="s">
        <v>679</v>
      </c>
      <c r="G318" s="97" t="s">
        <v>2189</v>
      </c>
      <c r="H318" s="97" t="s">
        <v>1</v>
      </c>
      <c r="I318" s="97" t="s">
        <v>1216</v>
      </c>
      <c r="J318" s="97" t="b">
        <v>1</v>
      </c>
      <c r="N318" s="97"/>
      <c r="O318" s="97">
        <v>40.08</v>
      </c>
      <c r="P318" s="97">
        <v>12.5</v>
      </c>
      <c r="Q318" s="97">
        <v>0</v>
      </c>
      <c r="R318" s="97">
        <v>0</v>
      </c>
      <c r="S318" s="97">
        <v>0</v>
      </c>
      <c r="T318" s="97">
        <v>27.58</v>
      </c>
      <c r="U318" s="97">
        <v>207.8230571</v>
      </c>
      <c r="W318" s="97" t="s">
        <v>2190</v>
      </c>
      <c r="X318" s="97">
        <v>4.62382E-2</v>
      </c>
      <c r="Y318" s="97">
        <v>-0.64173614300000004</v>
      </c>
      <c r="Z318" s="97" t="s">
        <v>1</v>
      </c>
      <c r="AB318" s="97" t="s">
        <v>2191</v>
      </c>
      <c r="AI318" s="97" t="s">
        <v>2194</v>
      </c>
      <c r="AJ318" s="97">
        <v>6.3</v>
      </c>
      <c r="AK318" s="97">
        <v>0.85</v>
      </c>
      <c r="AX318" s="97">
        <v>0</v>
      </c>
      <c r="AY318" s="97">
        <v>0</v>
      </c>
      <c r="AZ318" s="97">
        <v>0</v>
      </c>
      <c r="BA318" s="97">
        <v>7225</v>
      </c>
      <c r="BB318" s="97">
        <v>7225</v>
      </c>
      <c r="BC318" s="97">
        <v>0</v>
      </c>
      <c r="BD318" s="97">
        <v>0</v>
      </c>
      <c r="BE318" s="97">
        <v>0</v>
      </c>
      <c r="BF318" s="97">
        <v>0</v>
      </c>
      <c r="BG318" s="97">
        <v>0</v>
      </c>
      <c r="BH318" s="97">
        <v>0</v>
      </c>
      <c r="BI318" s="97">
        <v>0</v>
      </c>
      <c r="BJ318" s="97">
        <v>0</v>
      </c>
      <c r="BK318" s="97">
        <v>0</v>
      </c>
      <c r="BM318" s="97">
        <v>1806.25</v>
      </c>
      <c r="BN318" s="97">
        <v>1806.25</v>
      </c>
      <c r="BO318" s="97">
        <v>1806.25</v>
      </c>
      <c r="BP318" s="97">
        <v>1806.25</v>
      </c>
      <c r="BQ318" s="97">
        <v>1806.25</v>
      </c>
      <c r="BR318" s="97">
        <v>1806.25</v>
      </c>
      <c r="BS318" s="97">
        <v>1806.25</v>
      </c>
      <c r="BT318" s="97">
        <v>1806.25</v>
      </c>
      <c r="BY318" s="108"/>
      <c r="CA318" s="162" t="b">
        <v>1</v>
      </c>
      <c r="CB318" s="162" t="b">
        <v>1</v>
      </c>
      <c r="CC318" s="162" t="b">
        <v>1</v>
      </c>
      <c r="CD318" s="162" t="b">
        <v>1</v>
      </c>
    </row>
    <row r="319" spans="1:82" x14ac:dyDescent="0.2">
      <c r="A319" s="101">
        <v>314</v>
      </c>
      <c r="B319" s="97" t="s">
        <v>2201</v>
      </c>
      <c r="C319" s="97" t="s">
        <v>2215</v>
      </c>
      <c r="D319" s="97">
        <v>14</v>
      </c>
      <c r="E319" s="97" t="s">
        <v>681</v>
      </c>
      <c r="G319" s="97" t="s">
        <v>2189</v>
      </c>
      <c r="H319" s="97" t="s">
        <v>1</v>
      </c>
      <c r="I319" s="97" t="s">
        <v>1216</v>
      </c>
      <c r="J319" s="97" t="b">
        <v>1</v>
      </c>
      <c r="N319" s="97"/>
      <c r="O319" s="97">
        <v>56.62</v>
      </c>
      <c r="P319" s="97">
        <v>17.5</v>
      </c>
      <c r="Q319" s="97">
        <v>0</v>
      </c>
      <c r="R319" s="97">
        <v>0</v>
      </c>
      <c r="S319" s="97">
        <v>0</v>
      </c>
      <c r="T319" s="97">
        <v>39.119999999999997</v>
      </c>
      <c r="U319" s="97">
        <v>301.52898900000002</v>
      </c>
      <c r="W319" s="97" t="s">
        <v>2190</v>
      </c>
      <c r="X319" s="97">
        <v>6.7808667000000003E-2</v>
      </c>
      <c r="Y319" s="97">
        <v>-0.93109038600000005</v>
      </c>
      <c r="Z319" s="97" t="s">
        <v>1</v>
      </c>
      <c r="AB319" s="97" t="s">
        <v>2191</v>
      </c>
      <c r="AI319" s="97" t="s">
        <v>2194</v>
      </c>
      <c r="AJ319" s="97">
        <v>6.3</v>
      </c>
      <c r="AK319" s="97">
        <v>0.85</v>
      </c>
      <c r="AX319" s="97">
        <v>0</v>
      </c>
      <c r="AY319" s="97">
        <v>0</v>
      </c>
      <c r="AZ319" s="97">
        <v>0</v>
      </c>
      <c r="BA319" s="97">
        <v>2125</v>
      </c>
      <c r="BB319" s="97">
        <v>2125</v>
      </c>
      <c r="BC319" s="97">
        <v>0</v>
      </c>
      <c r="BD319" s="97">
        <v>0</v>
      </c>
      <c r="BE319" s="97">
        <v>0</v>
      </c>
      <c r="BF319" s="97">
        <v>0</v>
      </c>
      <c r="BG319" s="97">
        <v>0</v>
      </c>
      <c r="BH319" s="97">
        <v>0</v>
      </c>
      <c r="BI319" s="97">
        <v>0</v>
      </c>
      <c r="BJ319" s="97">
        <v>0</v>
      </c>
      <c r="BK319" s="97">
        <v>0</v>
      </c>
      <c r="BM319" s="97">
        <v>531.25</v>
      </c>
      <c r="BN319" s="97">
        <v>531.25</v>
      </c>
      <c r="BO319" s="97">
        <v>531.25</v>
      </c>
      <c r="BP319" s="97">
        <v>531.25</v>
      </c>
      <c r="BQ319" s="97">
        <v>531.25</v>
      </c>
      <c r="BR319" s="97">
        <v>531.25</v>
      </c>
      <c r="BS319" s="97">
        <v>531.25</v>
      </c>
      <c r="BT319" s="97">
        <v>531.25</v>
      </c>
      <c r="BY319" s="108"/>
      <c r="CA319" s="162" t="b">
        <v>1</v>
      </c>
      <c r="CB319" s="162" t="b">
        <v>1</v>
      </c>
      <c r="CC319" s="162" t="b">
        <v>1</v>
      </c>
      <c r="CD319" s="162" t="b">
        <v>1</v>
      </c>
    </row>
    <row r="320" spans="1:82" x14ac:dyDescent="0.2">
      <c r="A320" s="101">
        <v>315</v>
      </c>
      <c r="B320" s="97" t="s">
        <v>2201</v>
      </c>
      <c r="C320" s="97" t="s">
        <v>2215</v>
      </c>
      <c r="D320" s="97">
        <v>14</v>
      </c>
      <c r="E320" s="97" t="s">
        <v>682</v>
      </c>
      <c r="G320" s="97" t="s">
        <v>2189</v>
      </c>
      <c r="H320" s="97" t="s">
        <v>1</v>
      </c>
      <c r="I320" s="97" t="s">
        <v>1216</v>
      </c>
      <c r="J320" s="97" t="b">
        <v>1</v>
      </c>
      <c r="N320" s="97"/>
      <c r="O320" s="97">
        <v>57.63</v>
      </c>
      <c r="P320" s="97">
        <v>20</v>
      </c>
      <c r="Q320" s="97">
        <v>0</v>
      </c>
      <c r="R320" s="97">
        <v>0</v>
      </c>
      <c r="S320" s="97">
        <v>0</v>
      </c>
      <c r="T320" s="97">
        <v>37.630000000000003</v>
      </c>
      <c r="U320" s="97">
        <v>310.34291330000002</v>
      </c>
      <c r="W320" s="97" t="s">
        <v>2190</v>
      </c>
      <c r="X320" s="97">
        <v>6.9047670000000005E-2</v>
      </c>
      <c r="Y320" s="97">
        <v>-0.95830687400000003</v>
      </c>
      <c r="Z320" s="97" t="s">
        <v>1</v>
      </c>
      <c r="AB320" s="97" t="s">
        <v>2191</v>
      </c>
      <c r="AI320" s="97" t="s">
        <v>2194</v>
      </c>
      <c r="AJ320" s="97">
        <v>6.3</v>
      </c>
      <c r="AK320" s="97">
        <v>0.85</v>
      </c>
      <c r="AX320" s="97">
        <v>0</v>
      </c>
      <c r="AY320" s="97">
        <v>0</v>
      </c>
      <c r="AZ320" s="97">
        <v>0</v>
      </c>
      <c r="BA320" s="97">
        <v>2975</v>
      </c>
      <c r="BB320" s="97">
        <v>2975</v>
      </c>
      <c r="BC320" s="97">
        <v>0</v>
      </c>
      <c r="BD320" s="97">
        <v>0</v>
      </c>
      <c r="BE320" s="97">
        <v>0</v>
      </c>
      <c r="BF320" s="97">
        <v>0</v>
      </c>
      <c r="BG320" s="97">
        <v>0</v>
      </c>
      <c r="BH320" s="97">
        <v>0</v>
      </c>
      <c r="BI320" s="97">
        <v>0</v>
      </c>
      <c r="BJ320" s="97">
        <v>0</v>
      </c>
      <c r="BK320" s="97">
        <v>0</v>
      </c>
      <c r="BM320" s="97">
        <v>743.75</v>
      </c>
      <c r="BN320" s="97">
        <v>743.75</v>
      </c>
      <c r="BO320" s="97">
        <v>743.75</v>
      </c>
      <c r="BP320" s="97">
        <v>743.75</v>
      </c>
      <c r="BQ320" s="97">
        <v>743.75</v>
      </c>
      <c r="BR320" s="97">
        <v>743.75</v>
      </c>
      <c r="BS320" s="97">
        <v>743.75</v>
      </c>
      <c r="BT320" s="97">
        <v>743.75</v>
      </c>
      <c r="BY320" s="108"/>
      <c r="CA320" s="162" t="b">
        <v>1</v>
      </c>
      <c r="CB320" s="162" t="b">
        <v>1</v>
      </c>
      <c r="CC320" s="162" t="b">
        <v>1</v>
      </c>
      <c r="CD320" s="162" t="b">
        <v>1</v>
      </c>
    </row>
    <row r="321" spans="1:82" x14ac:dyDescent="0.2">
      <c r="A321" s="101">
        <v>316</v>
      </c>
      <c r="B321" s="97" t="s">
        <v>2201</v>
      </c>
      <c r="C321" s="97" t="s">
        <v>2216</v>
      </c>
      <c r="D321" s="97">
        <v>15</v>
      </c>
      <c r="E321" s="97" t="s">
        <v>683</v>
      </c>
      <c r="G321" s="97" t="s">
        <v>2189</v>
      </c>
      <c r="H321" s="97" t="s">
        <v>1</v>
      </c>
      <c r="I321" s="97" t="s">
        <v>1217</v>
      </c>
      <c r="J321" s="97" t="b">
        <v>1</v>
      </c>
      <c r="N321" s="97"/>
      <c r="O321" s="97">
        <v>1413</v>
      </c>
      <c r="P321" s="97">
        <v>125</v>
      </c>
      <c r="Q321" s="97">
        <v>0</v>
      </c>
      <c r="R321" s="97">
        <v>0</v>
      </c>
      <c r="S321" s="97">
        <v>0</v>
      </c>
      <c r="T321" s="97">
        <v>1288</v>
      </c>
      <c r="U321" s="97">
        <v>759</v>
      </c>
      <c r="W321" s="97" t="s">
        <v>2190</v>
      </c>
      <c r="X321" s="97">
        <v>0.26400000000000001</v>
      </c>
      <c r="Y321" s="97">
        <v>-2.4500000000000002</v>
      </c>
      <c r="Z321" s="97" t="s">
        <v>1</v>
      </c>
      <c r="AB321" s="97" t="s">
        <v>2191</v>
      </c>
      <c r="AC321" s="97">
        <v>15</v>
      </c>
      <c r="AD321" s="97">
        <v>113.1</v>
      </c>
      <c r="AF321" s="97">
        <v>244</v>
      </c>
      <c r="AG321" s="97">
        <v>0.1</v>
      </c>
      <c r="AH321" s="97">
        <v>-1.4</v>
      </c>
      <c r="AI321" s="97" t="s">
        <v>2197</v>
      </c>
      <c r="AJ321" s="97">
        <v>3</v>
      </c>
      <c r="AK321" s="97">
        <v>0.85</v>
      </c>
      <c r="AX321" s="97">
        <v>0</v>
      </c>
      <c r="AY321" s="97">
        <v>0</v>
      </c>
      <c r="AZ321" s="97">
        <v>1</v>
      </c>
      <c r="BA321" s="97">
        <v>14</v>
      </c>
      <c r="BB321" s="97">
        <v>13</v>
      </c>
      <c r="BC321" s="97">
        <v>0</v>
      </c>
      <c r="BD321" s="97">
        <v>0</v>
      </c>
      <c r="BE321" s="97">
        <v>0</v>
      </c>
      <c r="BF321" s="97">
        <v>0</v>
      </c>
      <c r="BG321" s="97">
        <v>0</v>
      </c>
      <c r="BH321" s="97">
        <v>0</v>
      </c>
      <c r="BI321" s="97">
        <v>0</v>
      </c>
      <c r="BJ321" s="97">
        <v>0</v>
      </c>
      <c r="BK321" s="97">
        <v>0</v>
      </c>
      <c r="BM321" s="97">
        <v>3.5</v>
      </c>
      <c r="BN321" s="97">
        <v>3.5</v>
      </c>
      <c r="BO321" s="97">
        <v>3.5</v>
      </c>
      <c r="BP321" s="97">
        <v>3.5</v>
      </c>
      <c r="BQ321" s="97">
        <v>3.25</v>
      </c>
      <c r="BR321" s="97">
        <v>3.25</v>
      </c>
      <c r="BS321" s="97">
        <v>3.25</v>
      </c>
      <c r="BT321" s="97">
        <v>3.25</v>
      </c>
      <c r="BY321" s="108"/>
      <c r="CA321" s="162" t="b">
        <v>1</v>
      </c>
      <c r="CB321" s="162" t="b">
        <v>1</v>
      </c>
      <c r="CC321" s="162" t="b">
        <v>1</v>
      </c>
      <c r="CD321" s="162" t="b">
        <v>1</v>
      </c>
    </row>
    <row r="322" spans="1:82" x14ac:dyDescent="0.2">
      <c r="A322" s="101">
        <v>317</v>
      </c>
      <c r="B322" s="97" t="s">
        <v>2201</v>
      </c>
      <c r="C322" s="97" t="s">
        <v>2216</v>
      </c>
      <c r="D322" s="97">
        <v>15</v>
      </c>
      <c r="E322" s="97" t="s">
        <v>685</v>
      </c>
      <c r="G322" s="97" t="s">
        <v>2189</v>
      </c>
      <c r="H322" s="97" t="s">
        <v>1</v>
      </c>
      <c r="I322" s="97" t="s">
        <v>1217</v>
      </c>
      <c r="J322" s="97" t="b">
        <v>1</v>
      </c>
      <c r="N322" s="97"/>
      <c r="O322" s="97">
        <v>238</v>
      </c>
      <c r="P322" s="97">
        <v>100</v>
      </c>
      <c r="Q322" s="97">
        <v>0</v>
      </c>
      <c r="R322" s="97">
        <v>0</v>
      </c>
      <c r="S322" s="97">
        <v>0</v>
      </c>
      <c r="T322" s="97">
        <v>138</v>
      </c>
      <c r="U322" s="97">
        <v>244</v>
      </c>
      <c r="W322" s="97" t="s">
        <v>2190</v>
      </c>
      <c r="X322" s="97">
        <v>6.0999999999999999E-2</v>
      </c>
      <c r="Y322" s="97">
        <v>-1.38</v>
      </c>
      <c r="Z322" s="97" t="s">
        <v>1</v>
      </c>
      <c r="AB322" s="97" t="s">
        <v>2191</v>
      </c>
      <c r="AI322" s="97" t="s">
        <v>2197</v>
      </c>
      <c r="AJ322" s="97">
        <v>15</v>
      </c>
      <c r="AK322" s="97">
        <v>0.85</v>
      </c>
      <c r="AX322" s="97">
        <v>0</v>
      </c>
      <c r="AY322" s="97">
        <v>0</v>
      </c>
      <c r="AZ322" s="97">
        <v>1</v>
      </c>
      <c r="BA322" s="97">
        <v>104</v>
      </c>
      <c r="BB322" s="97">
        <v>98</v>
      </c>
      <c r="BC322" s="97">
        <v>0</v>
      </c>
      <c r="BD322" s="97">
        <v>0</v>
      </c>
      <c r="BE322" s="97">
        <v>0</v>
      </c>
      <c r="BF322" s="97">
        <v>0</v>
      </c>
      <c r="BG322" s="97">
        <v>0</v>
      </c>
      <c r="BH322" s="97">
        <v>0</v>
      </c>
      <c r="BI322" s="97">
        <v>0</v>
      </c>
      <c r="BJ322" s="97">
        <v>0</v>
      </c>
      <c r="BK322" s="97">
        <v>0</v>
      </c>
      <c r="BM322" s="97">
        <v>26</v>
      </c>
      <c r="BN322" s="97">
        <v>26</v>
      </c>
      <c r="BO322" s="97">
        <v>26</v>
      </c>
      <c r="BP322" s="97">
        <v>26</v>
      </c>
      <c r="BQ322" s="97">
        <v>24.5</v>
      </c>
      <c r="BR322" s="97">
        <v>24.5</v>
      </c>
      <c r="BS322" s="97">
        <v>24.5</v>
      </c>
      <c r="BT322" s="97">
        <v>24.5</v>
      </c>
      <c r="BY322" s="108"/>
      <c r="CA322" s="162" t="b">
        <v>1</v>
      </c>
      <c r="CB322" s="162" t="b">
        <v>1</v>
      </c>
      <c r="CC322" s="162" t="b">
        <v>1</v>
      </c>
      <c r="CD322" s="162" t="b">
        <v>1</v>
      </c>
    </row>
    <row r="323" spans="1:82" x14ac:dyDescent="0.2">
      <c r="A323" s="101">
        <v>318</v>
      </c>
      <c r="B323" s="97" t="s">
        <v>2201</v>
      </c>
      <c r="C323" s="97" t="s">
        <v>2216</v>
      </c>
      <c r="D323" s="97">
        <v>15</v>
      </c>
      <c r="E323" s="97" t="s">
        <v>687</v>
      </c>
      <c r="G323" s="97" t="s">
        <v>2189</v>
      </c>
      <c r="H323" s="97" t="s">
        <v>1</v>
      </c>
      <c r="I323" s="97" t="s">
        <v>1217</v>
      </c>
      <c r="J323" s="97" t="b">
        <v>1</v>
      </c>
      <c r="N323" s="97"/>
      <c r="O323" s="97">
        <v>1413</v>
      </c>
      <c r="P323" s="97">
        <v>200</v>
      </c>
      <c r="Q323" s="97">
        <v>0</v>
      </c>
      <c r="R323" s="97">
        <v>0</v>
      </c>
      <c r="S323" s="97">
        <v>0</v>
      </c>
      <c r="T323" s="97">
        <v>1213</v>
      </c>
      <c r="U323" s="97">
        <v>759</v>
      </c>
      <c r="W323" s="97" t="s">
        <v>2190</v>
      </c>
      <c r="X323" s="97">
        <v>0.26400000000000001</v>
      </c>
      <c r="Y323" s="97">
        <v>-2.4500000000000002</v>
      </c>
      <c r="Z323" s="97" t="s">
        <v>1</v>
      </c>
      <c r="AB323" s="97" t="s">
        <v>2191</v>
      </c>
      <c r="AC323" s="97">
        <v>15</v>
      </c>
      <c r="AD323" s="97">
        <v>302.10000000000002</v>
      </c>
      <c r="AF323" s="97">
        <v>244</v>
      </c>
      <c r="AG323" s="97">
        <v>0.1</v>
      </c>
      <c r="AH323" s="97">
        <v>-1.4</v>
      </c>
      <c r="AI323" s="97" t="s">
        <v>2197</v>
      </c>
      <c r="AJ323" s="97">
        <v>3</v>
      </c>
      <c r="AK323" s="97">
        <v>0.85</v>
      </c>
      <c r="AX323" s="97">
        <v>0</v>
      </c>
      <c r="AY323" s="97">
        <v>0</v>
      </c>
      <c r="AZ323" s="97">
        <v>1</v>
      </c>
      <c r="BA323" s="97">
        <v>8</v>
      </c>
      <c r="BB323" s="97">
        <v>8</v>
      </c>
      <c r="BC323" s="97">
        <v>0</v>
      </c>
      <c r="BD323" s="97">
        <v>0</v>
      </c>
      <c r="BE323" s="97">
        <v>0</v>
      </c>
      <c r="BF323" s="97">
        <v>0</v>
      </c>
      <c r="BG323" s="97">
        <v>0</v>
      </c>
      <c r="BH323" s="97">
        <v>0</v>
      </c>
      <c r="BI323" s="97">
        <v>0</v>
      </c>
      <c r="BJ323" s="97">
        <v>0</v>
      </c>
      <c r="BK323" s="97">
        <v>0</v>
      </c>
      <c r="BM323" s="97">
        <v>2</v>
      </c>
      <c r="BN323" s="97">
        <v>2</v>
      </c>
      <c r="BO323" s="97">
        <v>2</v>
      </c>
      <c r="BP323" s="97">
        <v>2</v>
      </c>
      <c r="BQ323" s="97">
        <v>2</v>
      </c>
      <c r="BR323" s="97">
        <v>2</v>
      </c>
      <c r="BS323" s="97">
        <v>2</v>
      </c>
      <c r="BT323" s="97">
        <v>2</v>
      </c>
      <c r="BY323" s="108"/>
      <c r="CA323" s="162" t="b">
        <v>1</v>
      </c>
      <c r="CB323" s="162" t="b">
        <v>1</v>
      </c>
      <c r="CC323" s="162" t="b">
        <v>1</v>
      </c>
      <c r="CD323" s="162" t="b">
        <v>1</v>
      </c>
    </row>
    <row r="324" spans="1:82" x14ac:dyDescent="0.2">
      <c r="A324" s="101">
        <v>319</v>
      </c>
      <c r="B324" s="97" t="s">
        <v>2201</v>
      </c>
      <c r="C324" s="97" t="s">
        <v>2216</v>
      </c>
      <c r="D324" s="97">
        <v>15</v>
      </c>
      <c r="E324" s="97" t="s">
        <v>688</v>
      </c>
      <c r="G324" s="97" t="s">
        <v>2189</v>
      </c>
      <c r="H324" s="97" t="s">
        <v>1</v>
      </c>
      <c r="I324" s="97" t="s">
        <v>1217</v>
      </c>
      <c r="J324" s="97" t="b">
        <v>1</v>
      </c>
      <c r="N324" s="97"/>
      <c r="O324" s="97">
        <v>1331</v>
      </c>
      <c r="P324" s="97">
        <v>150</v>
      </c>
      <c r="Q324" s="97">
        <v>0</v>
      </c>
      <c r="R324" s="97">
        <v>0</v>
      </c>
      <c r="S324" s="97">
        <v>0</v>
      </c>
      <c r="T324" s="97">
        <v>1181</v>
      </c>
      <c r="U324" s="97">
        <v>778</v>
      </c>
      <c r="W324" s="97" t="s">
        <v>2190</v>
      </c>
      <c r="X324" s="97">
        <v>0.27100000000000002</v>
      </c>
      <c r="Y324" s="97">
        <v>-2.4900000000000002</v>
      </c>
      <c r="Z324" s="97" t="s">
        <v>1</v>
      </c>
      <c r="AB324" s="97" t="s">
        <v>2191</v>
      </c>
      <c r="AC324" s="97">
        <v>15</v>
      </c>
      <c r="AD324" s="97">
        <v>238</v>
      </c>
      <c r="AF324" s="97">
        <v>244</v>
      </c>
      <c r="AG324" s="97">
        <v>0.1</v>
      </c>
      <c r="AH324" s="97">
        <v>-1.4</v>
      </c>
      <c r="AI324" s="97" t="s">
        <v>2197</v>
      </c>
      <c r="AJ324" s="97">
        <v>3</v>
      </c>
      <c r="AK324" s="97">
        <v>0.85</v>
      </c>
      <c r="AX324" s="97">
        <v>0</v>
      </c>
      <c r="AY324" s="97">
        <v>0</v>
      </c>
      <c r="AZ324" s="97">
        <v>1</v>
      </c>
      <c r="BA324" s="97">
        <v>11</v>
      </c>
      <c r="BB324" s="97">
        <v>10</v>
      </c>
      <c r="BC324" s="97">
        <v>0</v>
      </c>
      <c r="BD324" s="97">
        <v>0</v>
      </c>
      <c r="BE324" s="97">
        <v>0</v>
      </c>
      <c r="BF324" s="97">
        <v>0</v>
      </c>
      <c r="BG324" s="97">
        <v>0</v>
      </c>
      <c r="BH324" s="97">
        <v>0</v>
      </c>
      <c r="BI324" s="97">
        <v>0</v>
      </c>
      <c r="BJ324" s="97">
        <v>0</v>
      </c>
      <c r="BK324" s="97">
        <v>0</v>
      </c>
      <c r="BM324" s="97">
        <v>2.75</v>
      </c>
      <c r="BN324" s="97">
        <v>2.75</v>
      </c>
      <c r="BO324" s="97">
        <v>2.75</v>
      </c>
      <c r="BP324" s="97">
        <v>2.75</v>
      </c>
      <c r="BQ324" s="97">
        <v>2.5</v>
      </c>
      <c r="BR324" s="97">
        <v>2.5</v>
      </c>
      <c r="BS324" s="97">
        <v>2.5</v>
      </c>
      <c r="BT324" s="97">
        <v>2.5</v>
      </c>
      <c r="BY324" s="108"/>
      <c r="CA324" s="162" t="b">
        <v>1</v>
      </c>
      <c r="CB324" s="162" t="b">
        <v>1</v>
      </c>
      <c r="CC324" s="162" t="b">
        <v>1</v>
      </c>
      <c r="CD324" s="162" t="b">
        <v>1</v>
      </c>
    </row>
    <row r="325" spans="1:82" x14ac:dyDescent="0.2">
      <c r="A325" s="101">
        <v>320</v>
      </c>
      <c r="B325" s="97" t="s">
        <v>2201</v>
      </c>
      <c r="C325" s="97" t="s">
        <v>2216</v>
      </c>
      <c r="D325" s="97">
        <v>15</v>
      </c>
      <c r="E325" s="97" t="s">
        <v>689</v>
      </c>
      <c r="G325" s="97" t="s">
        <v>2189</v>
      </c>
      <c r="H325" s="97" t="s">
        <v>1</v>
      </c>
      <c r="I325" s="97" t="s">
        <v>1217</v>
      </c>
      <c r="J325" s="97" t="b">
        <v>1</v>
      </c>
      <c r="N325" s="97"/>
      <c r="O325" s="97">
        <v>1413</v>
      </c>
      <c r="P325" s="97">
        <v>125</v>
      </c>
      <c r="Q325" s="97">
        <v>0</v>
      </c>
      <c r="R325" s="97">
        <v>0</v>
      </c>
      <c r="S325" s="97">
        <v>0</v>
      </c>
      <c r="T325" s="97">
        <v>1288</v>
      </c>
      <c r="U325" s="97">
        <v>1270</v>
      </c>
      <c r="W325" s="97" t="s">
        <v>2190</v>
      </c>
      <c r="X325" s="97">
        <v>0.63900000000000001</v>
      </c>
      <c r="Y325" s="97">
        <v>0</v>
      </c>
      <c r="Z325" s="97" t="s">
        <v>1</v>
      </c>
      <c r="AB325" s="97" t="s">
        <v>2191</v>
      </c>
      <c r="AC325" s="97">
        <v>15</v>
      </c>
      <c r="AD325" s="97">
        <v>113.1</v>
      </c>
      <c r="AF325" s="97">
        <v>244</v>
      </c>
      <c r="AG325" s="97">
        <v>0.1</v>
      </c>
      <c r="AH325" s="97">
        <v>-1.4</v>
      </c>
      <c r="AI325" s="97" t="s">
        <v>2197</v>
      </c>
      <c r="AJ325" s="97">
        <v>3</v>
      </c>
      <c r="AK325" s="97">
        <v>0.85</v>
      </c>
      <c r="AX325" s="97">
        <v>0</v>
      </c>
      <c r="AY325" s="97">
        <v>0</v>
      </c>
      <c r="AZ325" s="97">
        <v>1</v>
      </c>
      <c r="BA325" s="97">
        <v>56</v>
      </c>
      <c r="BB325" s="97">
        <v>52</v>
      </c>
      <c r="BC325" s="97">
        <v>0</v>
      </c>
      <c r="BD325" s="97">
        <v>0</v>
      </c>
      <c r="BE325" s="97">
        <v>0</v>
      </c>
      <c r="BF325" s="97">
        <v>0</v>
      </c>
      <c r="BG325" s="97">
        <v>0</v>
      </c>
      <c r="BH325" s="97">
        <v>0</v>
      </c>
      <c r="BI325" s="97">
        <v>0</v>
      </c>
      <c r="BJ325" s="97">
        <v>0</v>
      </c>
      <c r="BK325" s="97">
        <v>0</v>
      </c>
      <c r="BM325" s="97">
        <v>14</v>
      </c>
      <c r="BN325" s="97">
        <v>14</v>
      </c>
      <c r="BO325" s="97">
        <v>14</v>
      </c>
      <c r="BP325" s="97">
        <v>14</v>
      </c>
      <c r="BQ325" s="97">
        <v>13</v>
      </c>
      <c r="BR325" s="97">
        <v>13</v>
      </c>
      <c r="BS325" s="97">
        <v>13</v>
      </c>
      <c r="BT325" s="97">
        <v>13</v>
      </c>
      <c r="BY325" s="108"/>
      <c r="CA325" s="162" t="b">
        <v>1</v>
      </c>
      <c r="CB325" s="162" t="b">
        <v>1</v>
      </c>
      <c r="CC325" s="162" t="b">
        <v>1</v>
      </c>
      <c r="CD325" s="162" t="b">
        <v>1</v>
      </c>
    </row>
    <row r="326" spans="1:82" x14ac:dyDescent="0.2">
      <c r="A326" s="101">
        <v>321</v>
      </c>
      <c r="B326" s="97" t="s">
        <v>2201</v>
      </c>
      <c r="C326" s="97" t="s">
        <v>2216</v>
      </c>
      <c r="D326" s="97">
        <v>15</v>
      </c>
      <c r="E326" s="97" t="s">
        <v>691</v>
      </c>
      <c r="G326" s="97" t="s">
        <v>2189</v>
      </c>
      <c r="H326" s="97" t="s">
        <v>1</v>
      </c>
      <c r="I326" s="97" t="s">
        <v>1217</v>
      </c>
      <c r="J326" s="97" t="b">
        <v>1</v>
      </c>
      <c r="N326" s="97"/>
      <c r="O326" s="97">
        <v>738</v>
      </c>
      <c r="P326" s="97">
        <v>0</v>
      </c>
      <c r="Q326" s="97">
        <v>125</v>
      </c>
      <c r="R326" s="97">
        <v>0</v>
      </c>
      <c r="S326" s="97">
        <v>0</v>
      </c>
      <c r="T326" s="97">
        <v>613</v>
      </c>
      <c r="U326" s="97">
        <v>800</v>
      </c>
      <c r="W326" s="97" t="s">
        <v>2190</v>
      </c>
      <c r="X326" s="97">
        <v>0.28399999999999997</v>
      </c>
      <c r="Y326" s="97">
        <v>-2.74</v>
      </c>
      <c r="Z326" s="97" t="s">
        <v>1</v>
      </c>
      <c r="AB326" s="97" t="s">
        <v>2191</v>
      </c>
      <c r="AC326" s="97">
        <v>15</v>
      </c>
      <c r="AD326" s="97">
        <v>86.2</v>
      </c>
      <c r="AF326" s="97">
        <v>64</v>
      </c>
      <c r="AG326" s="97">
        <v>0</v>
      </c>
      <c r="AH326" s="97">
        <v>-0.4</v>
      </c>
      <c r="AI326" s="97" t="s">
        <v>2197</v>
      </c>
      <c r="AJ326" s="97">
        <v>3</v>
      </c>
      <c r="AK326" s="97">
        <v>0.85</v>
      </c>
      <c r="AX326" s="97">
        <v>0</v>
      </c>
      <c r="AY326" s="97">
        <v>0</v>
      </c>
      <c r="AZ326" s="97">
        <v>1</v>
      </c>
      <c r="BA326" s="97">
        <v>8</v>
      </c>
      <c r="BB326" s="97">
        <v>8</v>
      </c>
      <c r="BC326" s="97">
        <v>0</v>
      </c>
      <c r="BD326" s="97">
        <v>0</v>
      </c>
      <c r="BE326" s="97">
        <v>0</v>
      </c>
      <c r="BF326" s="97">
        <v>0</v>
      </c>
      <c r="BG326" s="97">
        <v>0</v>
      </c>
      <c r="BH326" s="97">
        <v>0</v>
      </c>
      <c r="BI326" s="97">
        <v>0</v>
      </c>
      <c r="BJ326" s="97">
        <v>0</v>
      </c>
      <c r="BK326" s="97">
        <v>0</v>
      </c>
      <c r="BM326" s="97">
        <v>2</v>
      </c>
      <c r="BN326" s="97">
        <v>2</v>
      </c>
      <c r="BO326" s="97">
        <v>2</v>
      </c>
      <c r="BP326" s="97">
        <v>2</v>
      </c>
      <c r="BQ326" s="97">
        <v>2</v>
      </c>
      <c r="BR326" s="97">
        <v>2</v>
      </c>
      <c r="BS326" s="97">
        <v>2</v>
      </c>
      <c r="BT326" s="97">
        <v>2</v>
      </c>
      <c r="BY326" s="108"/>
      <c r="CA326" s="162" t="b">
        <v>1</v>
      </c>
      <c r="CB326" s="162" t="b">
        <v>1</v>
      </c>
      <c r="CC326" s="162" t="b">
        <v>1</v>
      </c>
      <c r="CD326" s="162" t="b">
        <v>1</v>
      </c>
    </row>
    <row r="327" spans="1:82" x14ac:dyDescent="0.2">
      <c r="A327" s="101">
        <v>322</v>
      </c>
      <c r="B327" s="97" t="s">
        <v>2201</v>
      </c>
      <c r="C327" s="97" t="s">
        <v>2216</v>
      </c>
      <c r="D327" s="97">
        <v>15</v>
      </c>
      <c r="E327" s="97" t="s">
        <v>693</v>
      </c>
      <c r="G327" s="97" t="s">
        <v>2189</v>
      </c>
      <c r="H327" s="97" t="s">
        <v>1</v>
      </c>
      <c r="I327" s="97" t="s">
        <v>1217</v>
      </c>
      <c r="J327" s="97" t="b">
        <v>1</v>
      </c>
      <c r="N327" s="97"/>
      <c r="O327" s="97">
        <v>738</v>
      </c>
      <c r="P327" s="97">
        <v>125</v>
      </c>
      <c r="Q327" s="97">
        <v>0</v>
      </c>
      <c r="R327" s="97">
        <v>0</v>
      </c>
      <c r="S327" s="97">
        <v>0</v>
      </c>
      <c r="T327" s="97">
        <v>613</v>
      </c>
      <c r="U327" s="97">
        <v>800</v>
      </c>
      <c r="W327" s="97" t="s">
        <v>2190</v>
      </c>
      <c r="X327" s="97">
        <v>0.28399999999999997</v>
      </c>
      <c r="Y327" s="97">
        <v>-2.74</v>
      </c>
      <c r="Z327" s="97" t="s">
        <v>1</v>
      </c>
      <c r="AB327" s="97" t="s">
        <v>2191</v>
      </c>
      <c r="AC327" s="97">
        <v>15</v>
      </c>
      <c r="AD327" s="97">
        <v>86.2</v>
      </c>
      <c r="AF327" s="97">
        <v>64</v>
      </c>
      <c r="AG327" s="97">
        <v>0</v>
      </c>
      <c r="AH327" s="97">
        <v>-0.4</v>
      </c>
      <c r="AI327" s="97" t="s">
        <v>2197</v>
      </c>
      <c r="AJ327" s="97">
        <v>3</v>
      </c>
      <c r="AK327" s="97">
        <v>0.85</v>
      </c>
      <c r="AX327" s="97">
        <v>0</v>
      </c>
      <c r="AY327" s="97">
        <v>0</v>
      </c>
      <c r="AZ327" s="97">
        <v>1</v>
      </c>
      <c r="BA327" s="97">
        <v>21</v>
      </c>
      <c r="BB327" s="97">
        <v>20</v>
      </c>
      <c r="BC327" s="97">
        <v>0</v>
      </c>
      <c r="BD327" s="97">
        <v>0</v>
      </c>
      <c r="BE327" s="97">
        <v>0</v>
      </c>
      <c r="BF327" s="97">
        <v>0</v>
      </c>
      <c r="BG327" s="97">
        <v>0</v>
      </c>
      <c r="BH327" s="97">
        <v>0</v>
      </c>
      <c r="BI327" s="97">
        <v>0</v>
      </c>
      <c r="BJ327" s="97">
        <v>0</v>
      </c>
      <c r="BK327" s="97">
        <v>0</v>
      </c>
      <c r="BM327" s="97">
        <v>5.25</v>
      </c>
      <c r="BN327" s="97">
        <v>5.25</v>
      </c>
      <c r="BO327" s="97">
        <v>5.25</v>
      </c>
      <c r="BP327" s="97">
        <v>5.25</v>
      </c>
      <c r="BQ327" s="97">
        <v>5</v>
      </c>
      <c r="BR327" s="97">
        <v>5</v>
      </c>
      <c r="BS327" s="97">
        <v>5</v>
      </c>
      <c r="BT327" s="97">
        <v>5</v>
      </c>
      <c r="BY327" s="108"/>
      <c r="CA327" s="162" t="b">
        <v>1</v>
      </c>
      <c r="CB327" s="162" t="b">
        <v>1</v>
      </c>
      <c r="CC327" s="162" t="b">
        <v>1</v>
      </c>
      <c r="CD327" s="162" t="b">
        <v>1</v>
      </c>
    </row>
    <row r="328" spans="1:82" x14ac:dyDescent="0.2">
      <c r="A328" s="101">
        <v>323</v>
      </c>
      <c r="B328" s="97" t="s">
        <v>2201</v>
      </c>
      <c r="C328" s="97" t="s">
        <v>2216</v>
      </c>
      <c r="D328" s="97">
        <v>15</v>
      </c>
      <c r="E328" s="97" t="s">
        <v>694</v>
      </c>
      <c r="G328" s="97" t="s">
        <v>2189</v>
      </c>
      <c r="H328" s="97" t="s">
        <v>1</v>
      </c>
      <c r="I328" s="97" t="s">
        <v>1217</v>
      </c>
      <c r="J328" s="97" t="b">
        <v>1</v>
      </c>
      <c r="N328" s="97"/>
      <c r="O328" s="97">
        <v>755</v>
      </c>
      <c r="P328" s="97">
        <v>125</v>
      </c>
      <c r="Q328" s="97">
        <v>0</v>
      </c>
      <c r="R328" s="97">
        <v>0</v>
      </c>
      <c r="S328" s="97">
        <v>0</v>
      </c>
      <c r="T328" s="97">
        <v>630</v>
      </c>
      <c r="U328" s="97">
        <v>929</v>
      </c>
      <c r="W328" s="97" t="s">
        <v>2190</v>
      </c>
      <c r="X328" s="97">
        <v>0.318</v>
      </c>
      <c r="Y328" s="97">
        <v>-3.5</v>
      </c>
      <c r="Z328" s="97" t="s">
        <v>1</v>
      </c>
      <c r="AB328" s="97" t="s">
        <v>2191</v>
      </c>
      <c r="AC328" s="97">
        <v>15</v>
      </c>
      <c r="AD328" s="97">
        <v>107.8</v>
      </c>
      <c r="AF328" s="97">
        <v>193</v>
      </c>
      <c r="AG328" s="97">
        <v>0.1</v>
      </c>
      <c r="AH328" s="97">
        <v>-1.2</v>
      </c>
      <c r="AI328" s="97" t="s">
        <v>2197</v>
      </c>
      <c r="AJ328" s="97">
        <v>3</v>
      </c>
      <c r="AK328" s="97">
        <v>0.85</v>
      </c>
      <c r="AX328" s="97">
        <v>0</v>
      </c>
      <c r="AY328" s="97">
        <v>0</v>
      </c>
      <c r="AZ328" s="97">
        <v>1</v>
      </c>
      <c r="BA328" s="97">
        <v>8</v>
      </c>
      <c r="BB328" s="97">
        <v>8</v>
      </c>
      <c r="BC328" s="97">
        <v>0</v>
      </c>
      <c r="BD328" s="97">
        <v>0</v>
      </c>
      <c r="BE328" s="97">
        <v>0</v>
      </c>
      <c r="BF328" s="97">
        <v>0</v>
      </c>
      <c r="BG328" s="97">
        <v>0</v>
      </c>
      <c r="BH328" s="97">
        <v>0</v>
      </c>
      <c r="BI328" s="97">
        <v>0</v>
      </c>
      <c r="BJ328" s="97">
        <v>0</v>
      </c>
      <c r="BK328" s="97">
        <v>0</v>
      </c>
      <c r="BM328" s="97">
        <v>2</v>
      </c>
      <c r="BN328" s="97">
        <v>2</v>
      </c>
      <c r="BO328" s="97">
        <v>2</v>
      </c>
      <c r="BP328" s="97">
        <v>2</v>
      </c>
      <c r="BQ328" s="97">
        <v>2</v>
      </c>
      <c r="BR328" s="97">
        <v>2</v>
      </c>
      <c r="BS328" s="97">
        <v>2</v>
      </c>
      <c r="BT328" s="97">
        <v>2</v>
      </c>
      <c r="BY328" s="108"/>
      <c r="CA328" s="162" t="b">
        <v>1</v>
      </c>
      <c r="CB328" s="162" t="b">
        <v>1</v>
      </c>
      <c r="CC328" s="162" t="b">
        <v>1</v>
      </c>
      <c r="CD328" s="162" t="b">
        <v>1</v>
      </c>
    </row>
    <row r="329" spans="1:82" x14ac:dyDescent="0.2">
      <c r="A329" s="101">
        <v>324</v>
      </c>
      <c r="B329" s="97" t="s">
        <v>2201</v>
      </c>
      <c r="C329" s="97" t="s">
        <v>2216</v>
      </c>
      <c r="D329" s="97">
        <v>15</v>
      </c>
      <c r="E329" s="97" t="s">
        <v>696</v>
      </c>
      <c r="G329" s="97" t="s">
        <v>2189</v>
      </c>
      <c r="H329" s="97" t="s">
        <v>1</v>
      </c>
      <c r="I329" s="97" t="s">
        <v>1217</v>
      </c>
      <c r="J329" s="97" t="b">
        <v>1</v>
      </c>
      <c r="N329" s="97"/>
      <c r="O329" s="97">
        <v>904</v>
      </c>
      <c r="P329" s="97">
        <v>125</v>
      </c>
      <c r="Q329" s="97">
        <v>0</v>
      </c>
      <c r="R329" s="97">
        <v>0</v>
      </c>
      <c r="S329" s="97">
        <v>0</v>
      </c>
      <c r="T329" s="97">
        <v>779</v>
      </c>
      <c r="U329" s="97">
        <v>790</v>
      </c>
      <c r="W329" s="97" t="s">
        <v>2190</v>
      </c>
      <c r="X329" s="97">
        <v>0.27500000000000002</v>
      </c>
      <c r="Y329" s="97">
        <v>-2.64</v>
      </c>
      <c r="Z329" s="97" t="s">
        <v>1</v>
      </c>
      <c r="AB329" s="97" t="s">
        <v>2191</v>
      </c>
      <c r="AC329" s="97">
        <v>15</v>
      </c>
      <c r="AD329" s="97">
        <v>150.6</v>
      </c>
      <c r="AF329" s="97">
        <v>144</v>
      </c>
      <c r="AG329" s="97">
        <v>0.1</v>
      </c>
      <c r="AH329" s="97">
        <v>-0.1</v>
      </c>
      <c r="AI329" s="97" t="s">
        <v>2197</v>
      </c>
      <c r="AJ329" s="97">
        <v>3</v>
      </c>
      <c r="AK329" s="97">
        <v>0.85</v>
      </c>
      <c r="AX329" s="97">
        <v>0</v>
      </c>
      <c r="AY329" s="97">
        <v>0</v>
      </c>
      <c r="AZ329" s="97">
        <v>1</v>
      </c>
      <c r="BA329" s="97">
        <v>76</v>
      </c>
      <c r="BB329" s="97">
        <v>72</v>
      </c>
      <c r="BC329" s="97">
        <v>0</v>
      </c>
      <c r="BD329" s="97">
        <v>0</v>
      </c>
      <c r="BE329" s="97">
        <v>0</v>
      </c>
      <c r="BF329" s="97">
        <v>0</v>
      </c>
      <c r="BG329" s="97">
        <v>0</v>
      </c>
      <c r="BH329" s="97">
        <v>0</v>
      </c>
      <c r="BI329" s="97">
        <v>0</v>
      </c>
      <c r="BJ329" s="97">
        <v>0</v>
      </c>
      <c r="BK329" s="97">
        <v>0</v>
      </c>
      <c r="BM329" s="97">
        <v>19</v>
      </c>
      <c r="BN329" s="97">
        <v>19</v>
      </c>
      <c r="BO329" s="97">
        <v>19</v>
      </c>
      <c r="BP329" s="97">
        <v>19</v>
      </c>
      <c r="BQ329" s="97">
        <v>18</v>
      </c>
      <c r="BR329" s="97">
        <v>18</v>
      </c>
      <c r="BS329" s="97">
        <v>18</v>
      </c>
      <c r="BT329" s="97">
        <v>18</v>
      </c>
      <c r="BY329" s="108"/>
      <c r="CA329" s="162" t="b">
        <v>1</v>
      </c>
      <c r="CB329" s="162" t="b">
        <v>1</v>
      </c>
      <c r="CC329" s="162" t="b">
        <v>1</v>
      </c>
      <c r="CD329" s="162" t="b">
        <v>1</v>
      </c>
    </row>
    <row r="330" spans="1:82" x14ac:dyDescent="0.2">
      <c r="A330" s="101">
        <v>325</v>
      </c>
      <c r="B330" s="97" t="s">
        <v>2201</v>
      </c>
      <c r="C330" s="97" t="s">
        <v>2216</v>
      </c>
      <c r="D330" s="97">
        <v>15</v>
      </c>
      <c r="E330" s="97" t="s">
        <v>698</v>
      </c>
      <c r="G330" s="97" t="s">
        <v>2189</v>
      </c>
      <c r="H330" s="97" t="s">
        <v>1</v>
      </c>
      <c r="I330" s="97" t="s">
        <v>1217</v>
      </c>
      <c r="J330" s="97" t="b">
        <v>1</v>
      </c>
      <c r="N330" s="97"/>
      <c r="O330" s="97">
        <v>763</v>
      </c>
      <c r="P330" s="97">
        <v>200</v>
      </c>
      <c r="Q330" s="97">
        <v>0</v>
      </c>
      <c r="R330" s="97">
        <v>0</v>
      </c>
      <c r="S330" s="97">
        <v>0</v>
      </c>
      <c r="T330" s="97">
        <v>563</v>
      </c>
      <c r="U330" s="97">
        <v>580</v>
      </c>
      <c r="W330" s="97" t="s">
        <v>2190</v>
      </c>
      <c r="X330" s="97">
        <v>0.245</v>
      </c>
      <c r="Y330" s="97">
        <v>0</v>
      </c>
      <c r="Z330" s="97" t="s">
        <v>1</v>
      </c>
      <c r="AB330" s="97" t="s">
        <v>2191</v>
      </c>
      <c r="AC330" s="97">
        <v>15</v>
      </c>
      <c r="AD330" s="97">
        <v>44</v>
      </c>
      <c r="AF330" s="97">
        <v>347</v>
      </c>
      <c r="AG330" s="97">
        <v>0.1</v>
      </c>
      <c r="AH330" s="97">
        <v>0</v>
      </c>
      <c r="AI330" s="97" t="s">
        <v>2197</v>
      </c>
      <c r="AJ330" s="97">
        <v>3</v>
      </c>
      <c r="AK330" s="97">
        <v>0.85</v>
      </c>
      <c r="AX330" s="97">
        <v>0</v>
      </c>
      <c r="AY330" s="97">
        <v>0</v>
      </c>
      <c r="AZ330" s="97">
        <v>0</v>
      </c>
      <c r="BA330" s="97">
        <v>56</v>
      </c>
      <c r="BB330" s="97">
        <v>52</v>
      </c>
      <c r="BC330" s="97">
        <v>0</v>
      </c>
      <c r="BD330" s="97">
        <v>0</v>
      </c>
      <c r="BE330" s="97">
        <v>0</v>
      </c>
      <c r="BF330" s="97">
        <v>0</v>
      </c>
      <c r="BG330" s="97">
        <v>0</v>
      </c>
      <c r="BH330" s="97">
        <v>0</v>
      </c>
      <c r="BI330" s="97">
        <v>0</v>
      </c>
      <c r="BJ330" s="97">
        <v>0</v>
      </c>
      <c r="BK330" s="97">
        <v>0</v>
      </c>
      <c r="BM330" s="97">
        <v>14</v>
      </c>
      <c r="BN330" s="97">
        <v>14</v>
      </c>
      <c r="BO330" s="97">
        <v>14</v>
      </c>
      <c r="BP330" s="97">
        <v>14</v>
      </c>
      <c r="BQ330" s="97">
        <v>13</v>
      </c>
      <c r="BR330" s="97">
        <v>13</v>
      </c>
      <c r="BS330" s="97">
        <v>13</v>
      </c>
      <c r="BT330" s="97">
        <v>13</v>
      </c>
      <c r="BY330" s="108"/>
      <c r="CA330" s="162" t="b">
        <v>1</v>
      </c>
      <c r="CB330" s="162" t="b">
        <v>1</v>
      </c>
      <c r="CC330" s="162" t="b">
        <v>1</v>
      </c>
      <c r="CD330" s="162" t="b">
        <v>1</v>
      </c>
    </row>
    <row r="331" spans="1:82" x14ac:dyDescent="0.2">
      <c r="A331" s="101">
        <v>326</v>
      </c>
      <c r="B331" s="97" t="s">
        <v>2201</v>
      </c>
      <c r="C331" s="97" t="s">
        <v>2216</v>
      </c>
      <c r="D331" s="97">
        <v>15</v>
      </c>
      <c r="E331" s="97" t="s">
        <v>700</v>
      </c>
      <c r="G331" s="97" t="s">
        <v>2189</v>
      </c>
      <c r="H331" s="97" t="s">
        <v>1</v>
      </c>
      <c r="I331" s="97" t="s">
        <v>1217</v>
      </c>
      <c r="J331" s="97" t="b">
        <v>1</v>
      </c>
      <c r="N331" s="97"/>
      <c r="O331" s="97">
        <v>763</v>
      </c>
      <c r="P331" s="97">
        <v>200</v>
      </c>
      <c r="Q331" s="97">
        <v>0</v>
      </c>
      <c r="R331" s="97">
        <v>0</v>
      </c>
      <c r="S331" s="97">
        <v>0</v>
      </c>
      <c r="T331" s="97">
        <v>563</v>
      </c>
      <c r="U331" s="97">
        <v>560</v>
      </c>
      <c r="W331" s="97" t="s">
        <v>2190</v>
      </c>
      <c r="X331" s="97">
        <v>0.23200000000000001</v>
      </c>
      <c r="Y331" s="97">
        <v>0</v>
      </c>
      <c r="Z331" s="97" t="s">
        <v>1</v>
      </c>
      <c r="AB331" s="97" t="s">
        <v>2191</v>
      </c>
      <c r="AC331" s="97">
        <v>15</v>
      </c>
      <c r="AD331" s="97">
        <v>135</v>
      </c>
      <c r="AF331" s="97">
        <v>344</v>
      </c>
      <c r="AG331" s="97">
        <v>0.1</v>
      </c>
      <c r="AH331" s="97">
        <v>0</v>
      </c>
      <c r="AI331" s="97" t="s">
        <v>2197</v>
      </c>
      <c r="AJ331" s="97">
        <v>3</v>
      </c>
      <c r="AK331" s="97">
        <v>0.85</v>
      </c>
      <c r="AX331" s="97">
        <v>0</v>
      </c>
      <c r="AY331" s="97">
        <v>0</v>
      </c>
      <c r="AZ331" s="97">
        <v>0</v>
      </c>
      <c r="BA331" s="97">
        <v>104</v>
      </c>
      <c r="BB331" s="97">
        <v>98</v>
      </c>
      <c r="BC331" s="97">
        <v>0</v>
      </c>
      <c r="BD331" s="97">
        <v>0</v>
      </c>
      <c r="BE331" s="97">
        <v>0</v>
      </c>
      <c r="BF331" s="97">
        <v>0</v>
      </c>
      <c r="BG331" s="97">
        <v>0</v>
      </c>
      <c r="BH331" s="97">
        <v>0</v>
      </c>
      <c r="BI331" s="97">
        <v>0</v>
      </c>
      <c r="BJ331" s="97">
        <v>0</v>
      </c>
      <c r="BK331" s="97">
        <v>0</v>
      </c>
      <c r="BM331" s="97">
        <v>26</v>
      </c>
      <c r="BN331" s="97">
        <v>26</v>
      </c>
      <c r="BO331" s="97">
        <v>26</v>
      </c>
      <c r="BP331" s="97">
        <v>26</v>
      </c>
      <c r="BQ331" s="97">
        <v>24.5</v>
      </c>
      <c r="BR331" s="97">
        <v>24.5</v>
      </c>
      <c r="BS331" s="97">
        <v>24.5</v>
      </c>
      <c r="BT331" s="97">
        <v>24.5</v>
      </c>
      <c r="BY331" s="108"/>
      <c r="CA331" s="162" t="b">
        <v>1</v>
      </c>
      <c r="CB331" s="162" t="b">
        <v>1</v>
      </c>
      <c r="CC331" s="162" t="b">
        <v>1</v>
      </c>
      <c r="CD331" s="162" t="b">
        <v>1</v>
      </c>
    </row>
    <row r="332" spans="1:82" x14ac:dyDescent="0.2">
      <c r="A332" s="101">
        <v>327</v>
      </c>
      <c r="B332" s="97" t="s">
        <v>2201</v>
      </c>
      <c r="C332" s="97" t="s">
        <v>2216</v>
      </c>
      <c r="D332" s="97">
        <v>15</v>
      </c>
      <c r="E332" s="97" t="s">
        <v>702</v>
      </c>
      <c r="G332" s="97" t="s">
        <v>2189</v>
      </c>
      <c r="H332" s="97" t="s">
        <v>1</v>
      </c>
      <c r="I332" s="97" t="s">
        <v>1217</v>
      </c>
      <c r="J332" s="97" t="b">
        <v>1</v>
      </c>
      <c r="N332" s="97"/>
      <c r="O332" s="97">
        <v>22</v>
      </c>
      <c r="P332" s="97">
        <v>0</v>
      </c>
      <c r="Q332" s="97">
        <v>11</v>
      </c>
      <c r="R332" s="97">
        <v>0</v>
      </c>
      <c r="S332" s="97">
        <v>0</v>
      </c>
      <c r="T332" s="97">
        <v>11</v>
      </c>
      <c r="U332" s="97">
        <v>82</v>
      </c>
      <c r="W332" s="97" t="s">
        <v>2190</v>
      </c>
      <c r="X332" s="97">
        <v>0.01</v>
      </c>
      <c r="Y332" s="97">
        <v>0</v>
      </c>
      <c r="Z332" s="97" t="s">
        <v>1</v>
      </c>
      <c r="AB332" s="97" t="s">
        <v>2191</v>
      </c>
      <c r="AI332" s="97" t="s">
        <v>2197</v>
      </c>
      <c r="AJ332" s="97">
        <v>3</v>
      </c>
      <c r="AK332" s="97">
        <v>0.73</v>
      </c>
      <c r="AP332" s="97">
        <v>0.67</v>
      </c>
      <c r="AX332" s="97">
        <v>0</v>
      </c>
      <c r="AY332" s="97">
        <v>0</v>
      </c>
      <c r="AZ332" s="97">
        <v>0</v>
      </c>
      <c r="BA332" s="97">
        <v>325</v>
      </c>
      <c r="BB332" s="97">
        <v>276</v>
      </c>
      <c r="BC332" s="97">
        <v>0</v>
      </c>
      <c r="BD332" s="97">
        <v>0</v>
      </c>
      <c r="BE332" s="97">
        <v>0</v>
      </c>
      <c r="BF332" s="97">
        <v>0</v>
      </c>
      <c r="BG332" s="97">
        <v>0</v>
      </c>
      <c r="BH332" s="97">
        <v>0</v>
      </c>
      <c r="BI332" s="97">
        <v>0</v>
      </c>
      <c r="BJ332" s="97">
        <v>0</v>
      </c>
      <c r="BK332" s="97">
        <v>0</v>
      </c>
      <c r="BM332" s="97">
        <v>81.25</v>
      </c>
      <c r="BN332" s="97">
        <v>81.25</v>
      </c>
      <c r="BO332" s="97">
        <v>81.25</v>
      </c>
      <c r="BP332" s="97">
        <v>81.25</v>
      </c>
      <c r="BQ332" s="97">
        <v>69</v>
      </c>
      <c r="BR332" s="97">
        <v>69</v>
      </c>
      <c r="BS332" s="97">
        <v>69</v>
      </c>
      <c r="BT332" s="97">
        <v>69</v>
      </c>
      <c r="BY332" s="108"/>
      <c r="CA332" s="162" t="b">
        <v>1</v>
      </c>
      <c r="CB332" s="162" t="b">
        <v>1</v>
      </c>
      <c r="CC332" s="162" t="b">
        <v>1</v>
      </c>
      <c r="CD332" s="162" t="b">
        <v>1</v>
      </c>
    </row>
    <row r="333" spans="1:82" x14ac:dyDescent="0.2">
      <c r="A333" s="101">
        <v>328</v>
      </c>
      <c r="B333" s="97" t="s">
        <v>2201</v>
      </c>
      <c r="C333" s="97" t="s">
        <v>2216</v>
      </c>
      <c r="D333" s="97">
        <v>15</v>
      </c>
      <c r="E333" s="97" t="s">
        <v>704</v>
      </c>
      <c r="G333" s="97" t="s">
        <v>2189</v>
      </c>
      <c r="H333" s="97" t="s">
        <v>1</v>
      </c>
      <c r="I333" s="97" t="s">
        <v>1217</v>
      </c>
      <c r="J333" s="97" t="b">
        <v>1</v>
      </c>
      <c r="N333" s="97"/>
      <c r="O333" s="97">
        <v>250</v>
      </c>
      <c r="P333" s="97">
        <v>0</v>
      </c>
      <c r="Q333" s="97">
        <v>0</v>
      </c>
      <c r="R333" s="97">
        <v>50</v>
      </c>
      <c r="S333" s="97">
        <v>200</v>
      </c>
      <c r="T333" s="97">
        <v>0</v>
      </c>
      <c r="U333" s="97">
        <v>484</v>
      </c>
      <c r="W333" s="97" t="s">
        <v>2190</v>
      </c>
      <c r="X333" s="97">
        <v>0.11700000000000001</v>
      </c>
      <c r="Y333" s="97">
        <v>0</v>
      </c>
      <c r="Z333" s="97" t="s">
        <v>1</v>
      </c>
      <c r="AB333" s="97" t="s">
        <v>2191</v>
      </c>
      <c r="AI333" s="97" t="s">
        <v>2197</v>
      </c>
      <c r="AJ333" s="97">
        <v>11</v>
      </c>
      <c r="AK333" s="97">
        <v>0.6</v>
      </c>
      <c r="AX333" s="97">
        <v>0</v>
      </c>
      <c r="AY333" s="97">
        <v>0</v>
      </c>
      <c r="AZ333" s="97">
        <v>0</v>
      </c>
      <c r="BA333" s="97">
        <v>625</v>
      </c>
      <c r="BB333" s="97">
        <v>585</v>
      </c>
      <c r="BC333" s="97">
        <v>0</v>
      </c>
      <c r="BD333" s="97">
        <v>0</v>
      </c>
      <c r="BE333" s="97">
        <v>0</v>
      </c>
      <c r="BF333" s="97">
        <v>0</v>
      </c>
      <c r="BG333" s="97">
        <v>0</v>
      </c>
      <c r="BH333" s="97">
        <v>0</v>
      </c>
      <c r="BI333" s="97">
        <v>0</v>
      </c>
      <c r="BJ333" s="97">
        <v>0</v>
      </c>
      <c r="BK333" s="97">
        <v>0</v>
      </c>
      <c r="BM333" s="97">
        <v>156.25</v>
      </c>
      <c r="BN333" s="97">
        <v>156.25</v>
      </c>
      <c r="BO333" s="97">
        <v>156.25</v>
      </c>
      <c r="BP333" s="97">
        <v>156.25</v>
      </c>
      <c r="BQ333" s="97">
        <v>146.25</v>
      </c>
      <c r="BR333" s="97">
        <v>146.25</v>
      </c>
      <c r="BS333" s="97">
        <v>146.25</v>
      </c>
      <c r="BT333" s="97">
        <v>146.25</v>
      </c>
      <c r="BY333" s="108"/>
      <c r="CA333" s="162" t="b">
        <v>1</v>
      </c>
      <c r="CB333" s="162" t="b">
        <v>1</v>
      </c>
      <c r="CC333" s="162" t="b">
        <v>1</v>
      </c>
      <c r="CD333" s="162" t="b">
        <v>1</v>
      </c>
    </row>
    <row r="334" spans="1:82" x14ac:dyDescent="0.2">
      <c r="A334" s="101">
        <v>329</v>
      </c>
      <c r="B334" s="97" t="s">
        <v>2201</v>
      </c>
      <c r="C334" s="97" t="s">
        <v>2216</v>
      </c>
      <c r="D334" s="97">
        <v>15</v>
      </c>
      <c r="E334" s="97" t="s">
        <v>706</v>
      </c>
      <c r="G334" s="97" t="s">
        <v>2189</v>
      </c>
      <c r="H334" s="97" t="s">
        <v>1</v>
      </c>
      <c r="I334" s="97" t="s">
        <v>1217</v>
      </c>
      <c r="J334" s="97" t="b">
        <v>1</v>
      </c>
      <c r="N334" s="97"/>
      <c r="O334" s="97">
        <v>250</v>
      </c>
      <c r="P334" s="97">
        <v>0</v>
      </c>
      <c r="Q334" s="97">
        <v>0</v>
      </c>
      <c r="R334" s="97">
        <v>50</v>
      </c>
      <c r="S334" s="97">
        <v>200</v>
      </c>
      <c r="T334" s="97">
        <v>0</v>
      </c>
      <c r="U334" s="97">
        <v>645</v>
      </c>
      <c r="W334" s="97" t="s">
        <v>2190</v>
      </c>
      <c r="X334" s="97">
        <v>0.248</v>
      </c>
      <c r="Y334" s="97">
        <v>0</v>
      </c>
      <c r="Z334" s="97" t="s">
        <v>1</v>
      </c>
      <c r="AB334" s="97" t="s">
        <v>2191</v>
      </c>
      <c r="AI334" s="97" t="s">
        <v>2197</v>
      </c>
      <c r="AJ334" s="97">
        <v>11</v>
      </c>
      <c r="AK334" s="97">
        <v>0.6</v>
      </c>
      <c r="AX334" s="97">
        <v>0</v>
      </c>
      <c r="AY334" s="97">
        <v>0</v>
      </c>
      <c r="AZ334" s="97">
        <v>0</v>
      </c>
      <c r="BA334" s="97">
        <v>347</v>
      </c>
      <c r="BB334" s="97">
        <v>325</v>
      </c>
      <c r="BC334" s="97">
        <v>0</v>
      </c>
      <c r="BD334" s="97">
        <v>0</v>
      </c>
      <c r="BE334" s="97">
        <v>0</v>
      </c>
      <c r="BF334" s="97">
        <v>0</v>
      </c>
      <c r="BG334" s="97">
        <v>0</v>
      </c>
      <c r="BH334" s="97">
        <v>0</v>
      </c>
      <c r="BI334" s="97">
        <v>0</v>
      </c>
      <c r="BJ334" s="97">
        <v>0</v>
      </c>
      <c r="BK334" s="97">
        <v>0</v>
      </c>
      <c r="BM334" s="97">
        <v>86.75</v>
      </c>
      <c r="BN334" s="97">
        <v>86.75</v>
      </c>
      <c r="BO334" s="97">
        <v>86.75</v>
      </c>
      <c r="BP334" s="97">
        <v>86.75</v>
      </c>
      <c r="BQ334" s="97">
        <v>81.25</v>
      </c>
      <c r="BR334" s="97">
        <v>81.25</v>
      </c>
      <c r="BS334" s="97">
        <v>81.25</v>
      </c>
      <c r="BT334" s="97">
        <v>81.25</v>
      </c>
      <c r="BY334" s="108"/>
      <c r="CA334" s="162" t="b">
        <v>1</v>
      </c>
      <c r="CB334" s="162" t="b">
        <v>1</v>
      </c>
      <c r="CC334" s="162" t="b">
        <v>1</v>
      </c>
      <c r="CD334" s="162" t="b">
        <v>1</v>
      </c>
    </row>
    <row r="335" spans="1:82" x14ac:dyDescent="0.2">
      <c r="A335" s="101">
        <v>330</v>
      </c>
      <c r="B335" s="97" t="s">
        <v>2201</v>
      </c>
      <c r="C335" s="97" t="s">
        <v>2216</v>
      </c>
      <c r="D335" s="97">
        <v>15</v>
      </c>
      <c r="E335" s="97" t="s">
        <v>707</v>
      </c>
      <c r="G335" s="97" t="s">
        <v>2189</v>
      </c>
      <c r="H335" s="97" t="s">
        <v>1</v>
      </c>
      <c r="I335" s="97" t="s">
        <v>1241</v>
      </c>
      <c r="J335" s="97" t="b">
        <v>1</v>
      </c>
      <c r="N335" s="97"/>
      <c r="O335" s="97">
        <v>200</v>
      </c>
      <c r="P335" s="97">
        <v>0</v>
      </c>
      <c r="Q335" s="97">
        <v>0</v>
      </c>
      <c r="R335" s="97">
        <v>50</v>
      </c>
      <c r="S335" s="97">
        <v>100</v>
      </c>
      <c r="T335" s="97">
        <v>50</v>
      </c>
      <c r="U335" s="97">
        <v>346</v>
      </c>
      <c r="W335" s="97" t="s">
        <v>2190</v>
      </c>
      <c r="X335" s="97">
        <v>0.11709</v>
      </c>
      <c r="Y335" s="97">
        <v>0</v>
      </c>
      <c r="Z335" s="97" t="s">
        <v>1</v>
      </c>
      <c r="AB335" s="97" t="s">
        <v>2191</v>
      </c>
      <c r="AI335" s="97" t="s">
        <v>2197</v>
      </c>
      <c r="AJ335" s="97">
        <v>11</v>
      </c>
      <c r="AK335" s="97">
        <v>0.6</v>
      </c>
      <c r="AX335" s="97">
        <v>0</v>
      </c>
      <c r="AY335" s="97">
        <v>0</v>
      </c>
      <c r="AZ335" s="97">
        <v>0</v>
      </c>
      <c r="BA335" s="97">
        <v>469</v>
      </c>
      <c r="BB335" s="97">
        <v>423</v>
      </c>
      <c r="BC335" s="97">
        <v>0</v>
      </c>
      <c r="BD335" s="97">
        <v>0</v>
      </c>
      <c r="BE335" s="97">
        <v>0</v>
      </c>
      <c r="BF335" s="97">
        <v>0</v>
      </c>
      <c r="BG335" s="97">
        <v>0</v>
      </c>
      <c r="BH335" s="97">
        <v>0</v>
      </c>
      <c r="BI335" s="97">
        <v>0</v>
      </c>
      <c r="BJ335" s="97">
        <v>0</v>
      </c>
      <c r="BK335" s="97">
        <v>0</v>
      </c>
      <c r="BM335" s="97">
        <v>117.25</v>
      </c>
      <c r="BN335" s="97">
        <v>117.25</v>
      </c>
      <c r="BO335" s="97">
        <v>117.25</v>
      </c>
      <c r="BP335" s="97">
        <v>117.25</v>
      </c>
      <c r="BQ335" s="97">
        <v>105.75</v>
      </c>
      <c r="BR335" s="97">
        <v>105.75</v>
      </c>
      <c r="BS335" s="97">
        <v>105.75</v>
      </c>
      <c r="BT335" s="97">
        <v>105.75</v>
      </c>
      <c r="BY335" s="108"/>
      <c r="CA335" s="162" t="b">
        <v>1</v>
      </c>
      <c r="CB335" s="162" t="b">
        <v>1</v>
      </c>
      <c r="CC335" s="162" t="b">
        <v>1</v>
      </c>
      <c r="CD335" s="162" t="b">
        <v>1</v>
      </c>
    </row>
    <row r="336" spans="1:82" x14ac:dyDescent="0.2">
      <c r="A336" s="101">
        <v>331</v>
      </c>
      <c r="B336" s="97" t="s">
        <v>2201</v>
      </c>
      <c r="C336" s="97" t="s">
        <v>2216</v>
      </c>
      <c r="D336" s="97">
        <v>15</v>
      </c>
      <c r="E336" s="97" t="s">
        <v>708</v>
      </c>
      <c r="G336" s="97" t="s">
        <v>2189</v>
      </c>
      <c r="H336" s="97" t="s">
        <v>1</v>
      </c>
      <c r="I336" s="97" t="s">
        <v>1217</v>
      </c>
      <c r="J336" s="97" t="b">
        <v>1</v>
      </c>
      <c r="N336" s="97"/>
      <c r="O336" s="97">
        <v>35</v>
      </c>
      <c r="P336" s="97">
        <v>0</v>
      </c>
      <c r="Q336" s="97">
        <v>0</v>
      </c>
      <c r="R336" s="97">
        <v>35</v>
      </c>
      <c r="S336" s="97">
        <v>0</v>
      </c>
      <c r="T336" s="97">
        <v>0</v>
      </c>
      <c r="U336" s="97">
        <v>172</v>
      </c>
      <c r="W336" s="97" t="s">
        <v>2190</v>
      </c>
      <c r="X336" s="97">
        <v>6.3E-2</v>
      </c>
      <c r="Y336" s="97">
        <v>0</v>
      </c>
      <c r="Z336" s="97" t="s">
        <v>1</v>
      </c>
      <c r="AB336" s="97" t="s">
        <v>2193</v>
      </c>
      <c r="AJ336" s="97">
        <v>3</v>
      </c>
      <c r="AK336" s="97">
        <v>0.73</v>
      </c>
      <c r="AP336" s="97">
        <v>0.67</v>
      </c>
      <c r="AX336" s="97">
        <v>0</v>
      </c>
      <c r="AY336" s="97">
        <v>0</v>
      </c>
      <c r="AZ336" s="97">
        <v>0</v>
      </c>
      <c r="BA336" s="97">
        <v>20489</v>
      </c>
      <c r="BB336" s="97">
        <v>17790</v>
      </c>
      <c r="BC336" s="97">
        <v>0</v>
      </c>
      <c r="BD336" s="97">
        <v>0</v>
      </c>
      <c r="BE336" s="97">
        <v>0</v>
      </c>
      <c r="BF336" s="97">
        <v>0</v>
      </c>
      <c r="BG336" s="97">
        <v>0</v>
      </c>
      <c r="BH336" s="97">
        <v>0</v>
      </c>
      <c r="BI336" s="97">
        <v>0</v>
      </c>
      <c r="BJ336" s="97">
        <v>0</v>
      </c>
      <c r="BK336" s="97">
        <v>0</v>
      </c>
      <c r="BM336" s="97">
        <v>5122.25</v>
      </c>
      <c r="BN336" s="97">
        <v>5122.25</v>
      </c>
      <c r="BO336" s="97">
        <v>5122.25</v>
      </c>
      <c r="BP336" s="97">
        <v>5122.25</v>
      </c>
      <c r="BQ336" s="97">
        <v>4447.5</v>
      </c>
      <c r="BR336" s="97">
        <v>4447.5</v>
      </c>
      <c r="BS336" s="97">
        <v>4447.5</v>
      </c>
      <c r="BT336" s="97">
        <v>4447.5</v>
      </c>
      <c r="BY336" s="108"/>
      <c r="CA336" s="162" t="b">
        <v>1</v>
      </c>
      <c r="CB336" s="162" t="b">
        <v>1</v>
      </c>
      <c r="CC336" s="162" t="b">
        <v>1</v>
      </c>
      <c r="CD336" s="162" t="b">
        <v>1</v>
      </c>
    </row>
    <row r="337" spans="1:82" x14ac:dyDescent="0.2">
      <c r="A337" s="101">
        <v>332</v>
      </c>
      <c r="B337" s="97" t="s">
        <v>2201</v>
      </c>
      <c r="C337" s="97" t="s">
        <v>2216</v>
      </c>
      <c r="D337" s="97">
        <v>15</v>
      </c>
      <c r="E337" s="97" t="s">
        <v>710</v>
      </c>
      <c r="G337" s="97" t="s">
        <v>2189</v>
      </c>
      <c r="H337" s="97" t="s">
        <v>1</v>
      </c>
      <c r="I337" s="97" t="s">
        <v>1217</v>
      </c>
      <c r="J337" s="97" t="b">
        <v>1</v>
      </c>
      <c r="N337" s="97"/>
      <c r="O337" s="97">
        <v>72</v>
      </c>
      <c r="P337" s="97">
        <v>20</v>
      </c>
      <c r="Q337" s="97">
        <v>10</v>
      </c>
      <c r="R337" s="97">
        <v>0</v>
      </c>
      <c r="S337" s="97">
        <v>0</v>
      </c>
      <c r="T337" s="97">
        <v>42</v>
      </c>
      <c r="U337" s="97">
        <v>459.1</v>
      </c>
      <c r="W337" s="97" t="s">
        <v>2190</v>
      </c>
      <c r="X337" s="97">
        <v>4.0000000000000001E-3</v>
      </c>
      <c r="Y337" s="97">
        <v>-8.7899999999999991</v>
      </c>
      <c r="Z337" s="97" t="s">
        <v>1</v>
      </c>
      <c r="AB337" s="97" t="s">
        <v>2193</v>
      </c>
      <c r="AI337" s="97" t="s">
        <v>2199</v>
      </c>
      <c r="AJ337" s="97">
        <v>3</v>
      </c>
      <c r="AK337" s="97">
        <v>0.8</v>
      </c>
      <c r="AP337" s="97">
        <v>0.67</v>
      </c>
      <c r="AX337" s="97">
        <v>0</v>
      </c>
      <c r="AY337" s="97">
        <v>0</v>
      </c>
      <c r="AZ337" s="97">
        <v>0</v>
      </c>
      <c r="BA337" s="97">
        <v>5492</v>
      </c>
      <c r="BB337" s="97">
        <v>4625</v>
      </c>
      <c r="BC337" s="97">
        <v>0</v>
      </c>
      <c r="BD337" s="97">
        <v>0</v>
      </c>
      <c r="BE337" s="97">
        <v>0</v>
      </c>
      <c r="BF337" s="97">
        <v>0</v>
      </c>
      <c r="BG337" s="97">
        <v>0</v>
      </c>
      <c r="BH337" s="97">
        <v>0</v>
      </c>
      <c r="BI337" s="97">
        <v>0</v>
      </c>
      <c r="BJ337" s="97">
        <v>0</v>
      </c>
      <c r="BK337" s="97">
        <v>0</v>
      </c>
      <c r="BM337" s="97">
        <v>1373</v>
      </c>
      <c r="BN337" s="97">
        <v>1373</v>
      </c>
      <c r="BO337" s="97">
        <v>1373</v>
      </c>
      <c r="BP337" s="97">
        <v>1373</v>
      </c>
      <c r="BQ337" s="97">
        <v>1156.25</v>
      </c>
      <c r="BR337" s="97">
        <v>1156.25</v>
      </c>
      <c r="BS337" s="97">
        <v>1156.25</v>
      </c>
      <c r="BT337" s="97">
        <v>1156.25</v>
      </c>
      <c r="BY337" s="108"/>
      <c r="CA337" s="162" t="b">
        <v>1</v>
      </c>
      <c r="CB337" s="162" t="b">
        <v>1</v>
      </c>
      <c r="CC337" s="162" t="b">
        <v>1</v>
      </c>
      <c r="CD337" s="162" t="b">
        <v>1</v>
      </c>
    </row>
    <row r="338" spans="1:82" x14ac:dyDescent="0.2">
      <c r="A338" s="101">
        <v>333</v>
      </c>
      <c r="B338" s="97" t="s">
        <v>2201</v>
      </c>
      <c r="C338" s="97" t="s">
        <v>2216</v>
      </c>
      <c r="D338" s="97">
        <v>15</v>
      </c>
      <c r="E338" s="97" t="s">
        <v>712</v>
      </c>
      <c r="G338" s="97" t="s">
        <v>2189</v>
      </c>
      <c r="H338" s="97" t="s">
        <v>1</v>
      </c>
      <c r="I338" s="97" t="s">
        <v>1217</v>
      </c>
      <c r="J338" s="97" t="b">
        <v>1</v>
      </c>
      <c r="N338" s="97"/>
      <c r="O338" s="97">
        <v>35.11</v>
      </c>
      <c r="P338" s="97">
        <v>0</v>
      </c>
      <c r="Q338" s="97">
        <v>0</v>
      </c>
      <c r="R338" s="97">
        <v>35.11</v>
      </c>
      <c r="S338" s="97">
        <v>0</v>
      </c>
      <c r="T338" s="97">
        <v>0</v>
      </c>
      <c r="U338" s="97">
        <v>77</v>
      </c>
      <c r="W338" s="97" t="s">
        <v>2190</v>
      </c>
      <c r="X338" s="97">
        <v>2.1999999999999999E-2</v>
      </c>
      <c r="Y338" s="97">
        <v>0</v>
      </c>
      <c r="Z338" s="97" t="s">
        <v>1</v>
      </c>
      <c r="AB338" s="97" t="s">
        <v>2193</v>
      </c>
      <c r="AJ338" s="97">
        <v>3</v>
      </c>
      <c r="AK338" s="97">
        <v>0.73</v>
      </c>
      <c r="AP338" s="97">
        <v>0.67</v>
      </c>
      <c r="AX338" s="97">
        <v>0</v>
      </c>
      <c r="AY338" s="97">
        <v>0</v>
      </c>
      <c r="AZ338" s="97">
        <v>0</v>
      </c>
      <c r="BA338" s="97">
        <v>2293</v>
      </c>
      <c r="BB338" s="97">
        <v>1170</v>
      </c>
      <c r="BC338" s="97">
        <v>0</v>
      </c>
      <c r="BD338" s="97">
        <v>0</v>
      </c>
      <c r="BE338" s="97">
        <v>0</v>
      </c>
      <c r="BF338" s="97">
        <v>0</v>
      </c>
      <c r="BG338" s="97">
        <v>0</v>
      </c>
      <c r="BH338" s="97">
        <v>0</v>
      </c>
      <c r="BI338" s="97">
        <v>0</v>
      </c>
      <c r="BJ338" s="97">
        <v>0</v>
      </c>
      <c r="BK338" s="97">
        <v>0</v>
      </c>
      <c r="BM338" s="97">
        <v>573.25</v>
      </c>
      <c r="BN338" s="97">
        <v>573.25</v>
      </c>
      <c r="BO338" s="97">
        <v>573.25</v>
      </c>
      <c r="BP338" s="97">
        <v>573.25</v>
      </c>
      <c r="BQ338" s="97">
        <v>292.5</v>
      </c>
      <c r="BR338" s="97">
        <v>292.5</v>
      </c>
      <c r="BS338" s="97">
        <v>292.5</v>
      </c>
      <c r="BT338" s="97">
        <v>292.5</v>
      </c>
      <c r="BY338" s="108"/>
      <c r="CA338" s="162" t="b">
        <v>1</v>
      </c>
      <c r="CB338" s="162" t="b">
        <v>1</v>
      </c>
      <c r="CC338" s="162" t="b">
        <v>1</v>
      </c>
      <c r="CD338" s="162" t="b">
        <v>1</v>
      </c>
    </row>
    <row r="339" spans="1:82" x14ac:dyDescent="0.2">
      <c r="A339" s="101">
        <v>334</v>
      </c>
      <c r="B339" s="97" t="s">
        <v>2201</v>
      </c>
      <c r="C339" s="97" t="s">
        <v>2216</v>
      </c>
      <c r="D339" s="97">
        <v>15</v>
      </c>
      <c r="E339" s="97" t="s">
        <v>714</v>
      </c>
      <c r="G339" s="97" t="s">
        <v>2189</v>
      </c>
      <c r="H339" s="97" t="s">
        <v>1</v>
      </c>
      <c r="I339" s="97" t="s">
        <v>1217</v>
      </c>
      <c r="J339" s="97" t="b">
        <v>1</v>
      </c>
      <c r="N339" s="97"/>
      <c r="O339" s="97">
        <v>17</v>
      </c>
      <c r="P339" s="97">
        <v>0</v>
      </c>
      <c r="Q339" s="97">
        <v>0</v>
      </c>
      <c r="R339" s="97">
        <v>17</v>
      </c>
      <c r="S339" s="97">
        <v>0</v>
      </c>
      <c r="T339" s="97">
        <v>0</v>
      </c>
      <c r="U339" s="97">
        <v>134</v>
      </c>
      <c r="W339" s="97" t="s">
        <v>2190</v>
      </c>
      <c r="X339" s="97">
        <v>7.7700000000000005E-2</v>
      </c>
      <c r="Y339" s="97">
        <v>-2.5899999999999999E-2</v>
      </c>
      <c r="Z339" s="97" t="s">
        <v>1</v>
      </c>
      <c r="AB339" s="97" t="s">
        <v>2193</v>
      </c>
      <c r="AI339" s="97" t="s">
        <v>2199</v>
      </c>
      <c r="AJ339" s="97">
        <v>10</v>
      </c>
      <c r="AK339" s="97">
        <v>0.73</v>
      </c>
      <c r="AP339" s="97">
        <v>0.67</v>
      </c>
      <c r="AX339" s="97">
        <v>0</v>
      </c>
      <c r="AY339" s="97">
        <v>0</v>
      </c>
      <c r="AZ339" s="97">
        <v>0</v>
      </c>
      <c r="BA339" s="97">
        <v>20072</v>
      </c>
      <c r="BB339" s="97">
        <v>16905</v>
      </c>
      <c r="BC339" s="97">
        <v>0</v>
      </c>
      <c r="BD339" s="97">
        <v>0</v>
      </c>
      <c r="BE339" s="97">
        <v>0</v>
      </c>
      <c r="BF339" s="97">
        <v>0</v>
      </c>
      <c r="BG339" s="97">
        <v>0</v>
      </c>
      <c r="BH339" s="97">
        <v>0</v>
      </c>
      <c r="BI339" s="97">
        <v>0</v>
      </c>
      <c r="BJ339" s="97">
        <v>0</v>
      </c>
      <c r="BK339" s="97">
        <v>0</v>
      </c>
      <c r="BM339" s="97">
        <v>5018</v>
      </c>
      <c r="BN339" s="97">
        <v>5018</v>
      </c>
      <c r="BO339" s="97">
        <v>5018</v>
      </c>
      <c r="BP339" s="97">
        <v>5018</v>
      </c>
      <c r="BQ339" s="97">
        <v>4226.25</v>
      </c>
      <c r="BR339" s="97">
        <v>4226.25</v>
      </c>
      <c r="BS339" s="97">
        <v>4226.25</v>
      </c>
      <c r="BT339" s="97">
        <v>4226.25</v>
      </c>
      <c r="BY339" s="108"/>
      <c r="CA339" s="162" t="b">
        <v>1</v>
      </c>
      <c r="CB339" s="162" t="b">
        <v>1</v>
      </c>
      <c r="CC339" s="162" t="b">
        <v>1</v>
      </c>
      <c r="CD339" s="162" t="b">
        <v>1</v>
      </c>
    </row>
    <row r="340" spans="1:82" x14ac:dyDescent="0.2">
      <c r="A340" s="101">
        <v>335</v>
      </c>
      <c r="B340" s="97" t="s">
        <v>2201</v>
      </c>
      <c r="C340" s="97" t="s">
        <v>2216</v>
      </c>
      <c r="D340" s="97">
        <v>15</v>
      </c>
      <c r="E340" s="97" t="s">
        <v>716</v>
      </c>
      <c r="G340" s="97" t="s">
        <v>2189</v>
      </c>
      <c r="H340" s="97" t="s">
        <v>1</v>
      </c>
      <c r="I340" s="97" t="s">
        <v>1217</v>
      </c>
      <c r="J340" s="97" t="b">
        <v>1</v>
      </c>
      <c r="N340" s="97"/>
      <c r="O340" s="97">
        <v>1169</v>
      </c>
      <c r="P340" s="97">
        <v>0</v>
      </c>
      <c r="Q340" s="97">
        <v>25</v>
      </c>
      <c r="R340" s="97">
        <v>0</v>
      </c>
      <c r="S340" s="97">
        <v>0</v>
      </c>
      <c r="T340" s="97">
        <v>1144</v>
      </c>
      <c r="U340" s="97">
        <v>568</v>
      </c>
      <c r="W340" s="97" t="s">
        <v>2190</v>
      </c>
      <c r="X340" s="97">
        <v>0.224</v>
      </c>
      <c r="Y340" s="97">
        <v>-1.17</v>
      </c>
      <c r="Z340" s="97" t="s">
        <v>1</v>
      </c>
      <c r="AB340" s="97" t="s">
        <v>2193</v>
      </c>
      <c r="AC340" s="97">
        <v>15</v>
      </c>
      <c r="AD340" s="97">
        <v>0</v>
      </c>
      <c r="AF340" s="97">
        <v>0</v>
      </c>
      <c r="AG340" s="97">
        <v>0</v>
      </c>
      <c r="AH340" s="97">
        <v>0</v>
      </c>
      <c r="AI340" s="97" t="s">
        <v>2197</v>
      </c>
      <c r="AJ340" s="97">
        <v>3</v>
      </c>
      <c r="AK340" s="97">
        <v>0.85</v>
      </c>
      <c r="AX340" s="97">
        <v>0</v>
      </c>
      <c r="AY340" s="97">
        <v>0</v>
      </c>
      <c r="AZ340" s="97">
        <v>0</v>
      </c>
      <c r="BA340" s="97">
        <v>139</v>
      </c>
      <c r="BB340" s="97">
        <v>98</v>
      </c>
      <c r="BC340" s="97">
        <v>0</v>
      </c>
      <c r="BD340" s="97">
        <v>0</v>
      </c>
      <c r="BE340" s="97">
        <v>0</v>
      </c>
      <c r="BF340" s="97">
        <v>0</v>
      </c>
      <c r="BG340" s="97">
        <v>0</v>
      </c>
      <c r="BH340" s="97">
        <v>0</v>
      </c>
      <c r="BI340" s="97">
        <v>0</v>
      </c>
      <c r="BJ340" s="97">
        <v>0</v>
      </c>
      <c r="BK340" s="97">
        <v>0</v>
      </c>
      <c r="BM340" s="97">
        <v>34.75</v>
      </c>
      <c r="BN340" s="97">
        <v>34.75</v>
      </c>
      <c r="BO340" s="97">
        <v>34.75</v>
      </c>
      <c r="BP340" s="97">
        <v>34.75</v>
      </c>
      <c r="BQ340" s="97">
        <v>24.5</v>
      </c>
      <c r="BR340" s="97">
        <v>24.5</v>
      </c>
      <c r="BS340" s="97">
        <v>24.5</v>
      </c>
      <c r="BT340" s="97">
        <v>24.5</v>
      </c>
      <c r="BY340" s="108"/>
      <c r="CA340" s="162" t="b">
        <v>1</v>
      </c>
      <c r="CB340" s="162" t="b">
        <v>1</v>
      </c>
      <c r="CC340" s="162" t="b">
        <v>1</v>
      </c>
      <c r="CD340" s="162" t="b">
        <v>1</v>
      </c>
    </row>
    <row r="341" spans="1:82" x14ac:dyDescent="0.2">
      <c r="A341" s="101">
        <v>336</v>
      </c>
      <c r="B341" s="97" t="s">
        <v>2201</v>
      </c>
      <c r="C341" s="97" t="s">
        <v>2217</v>
      </c>
      <c r="D341" s="97">
        <v>16</v>
      </c>
      <c r="E341" s="97" t="s">
        <v>718</v>
      </c>
      <c r="G341" s="97" t="s">
        <v>2189</v>
      </c>
      <c r="H341" s="97" t="s">
        <v>1</v>
      </c>
      <c r="I341" s="97" t="s">
        <v>1242</v>
      </c>
      <c r="J341" s="97" t="b">
        <v>1</v>
      </c>
      <c r="N341" s="97"/>
      <c r="O341" s="97">
        <v>35</v>
      </c>
      <c r="P341" s="97">
        <v>0</v>
      </c>
      <c r="Q341" s="97">
        <v>0</v>
      </c>
      <c r="R341" s="97">
        <v>27.5</v>
      </c>
      <c r="S341" s="97">
        <v>7.5</v>
      </c>
      <c r="T341" s="97">
        <v>0</v>
      </c>
      <c r="U341" s="97">
        <v>59.557674880759699</v>
      </c>
      <c r="W341" s="97" t="s">
        <v>2190</v>
      </c>
      <c r="X341" s="97">
        <v>4.1338803284025422E-2</v>
      </c>
      <c r="Y341" s="97">
        <v>-1.347779273516049E-2</v>
      </c>
      <c r="Z341" s="97" t="s">
        <v>1</v>
      </c>
      <c r="AB341" s="97" t="s">
        <v>2191</v>
      </c>
      <c r="AI341" s="97" t="s">
        <v>2194</v>
      </c>
      <c r="AJ341" s="97">
        <v>10</v>
      </c>
      <c r="AK341" s="97">
        <v>0.73</v>
      </c>
      <c r="AP341" s="97">
        <v>0.67</v>
      </c>
      <c r="AX341" s="97">
        <v>0</v>
      </c>
      <c r="AY341" s="97">
        <v>0</v>
      </c>
      <c r="AZ341" s="97">
        <v>1</v>
      </c>
      <c r="BA341" s="97">
        <v>1775</v>
      </c>
      <c r="BB341" s="97">
        <v>1775</v>
      </c>
      <c r="BC341" s="97">
        <v>0</v>
      </c>
      <c r="BD341" s="97">
        <v>0</v>
      </c>
      <c r="BE341" s="97">
        <v>0</v>
      </c>
      <c r="BF341" s="97">
        <v>0</v>
      </c>
      <c r="BG341" s="97">
        <v>0</v>
      </c>
      <c r="BH341" s="97">
        <v>0</v>
      </c>
      <c r="BI341" s="97">
        <v>0</v>
      </c>
      <c r="BJ341" s="97">
        <v>0</v>
      </c>
      <c r="BK341" s="97">
        <v>0</v>
      </c>
      <c r="BM341" s="97">
        <v>443.75</v>
      </c>
      <c r="BN341" s="97">
        <v>443.75</v>
      </c>
      <c r="BO341" s="97">
        <v>443.75</v>
      </c>
      <c r="BP341" s="97">
        <v>443.75</v>
      </c>
      <c r="BQ341" s="97">
        <v>443.75</v>
      </c>
      <c r="BR341" s="97">
        <v>443.75</v>
      </c>
      <c r="BS341" s="97">
        <v>443.75</v>
      </c>
      <c r="BT341" s="97">
        <v>443.75</v>
      </c>
      <c r="BY341" s="108"/>
      <c r="CA341" s="162" t="b">
        <v>1</v>
      </c>
      <c r="CB341" s="162" t="b">
        <v>1</v>
      </c>
      <c r="CC341" s="162" t="b">
        <v>1</v>
      </c>
      <c r="CD341" s="162" t="b">
        <v>1</v>
      </c>
    </row>
    <row r="342" spans="1:82" x14ac:dyDescent="0.2">
      <c r="A342" s="101">
        <v>337</v>
      </c>
      <c r="B342" s="97" t="s">
        <v>2201</v>
      </c>
      <c r="C342" s="97" t="s">
        <v>2217</v>
      </c>
      <c r="D342" s="97">
        <v>16</v>
      </c>
      <c r="E342" s="97" t="s">
        <v>720</v>
      </c>
      <c r="G342" s="97" t="s">
        <v>2189</v>
      </c>
      <c r="H342" s="97" t="s">
        <v>1</v>
      </c>
      <c r="I342" s="97" t="s">
        <v>1242</v>
      </c>
      <c r="J342" s="97" t="b">
        <v>1</v>
      </c>
      <c r="N342" s="97"/>
      <c r="O342" s="97">
        <v>35</v>
      </c>
      <c r="P342" s="97">
        <v>0</v>
      </c>
      <c r="Q342" s="97">
        <v>0</v>
      </c>
      <c r="R342" s="97">
        <v>27.5</v>
      </c>
      <c r="S342" s="97">
        <v>7.5</v>
      </c>
      <c r="T342" s="97">
        <v>0</v>
      </c>
      <c r="U342" s="97">
        <v>94.536841412297633</v>
      </c>
      <c r="W342" s="97" t="s">
        <v>2190</v>
      </c>
      <c r="X342" s="97">
        <v>5.9593490368736901E-2</v>
      </c>
      <c r="Y342" s="97">
        <v>-1.6363617100378688E-2</v>
      </c>
      <c r="Z342" s="97" t="s">
        <v>1</v>
      </c>
      <c r="AB342" s="97" t="s">
        <v>2191</v>
      </c>
      <c r="AI342" s="97" t="s">
        <v>2194</v>
      </c>
      <c r="AJ342" s="97">
        <v>10</v>
      </c>
      <c r="AK342" s="97">
        <v>0.73</v>
      </c>
      <c r="AP342" s="97">
        <v>0.67</v>
      </c>
      <c r="AX342" s="97">
        <v>0</v>
      </c>
      <c r="AY342" s="97">
        <v>0</v>
      </c>
      <c r="AZ342" s="97">
        <v>1</v>
      </c>
      <c r="BA342" s="97">
        <v>45</v>
      </c>
      <c r="BB342" s="97">
        <v>45</v>
      </c>
      <c r="BC342" s="97">
        <v>0</v>
      </c>
      <c r="BD342" s="97">
        <v>0</v>
      </c>
      <c r="BE342" s="97">
        <v>0</v>
      </c>
      <c r="BF342" s="97">
        <v>0</v>
      </c>
      <c r="BG342" s="97">
        <v>0</v>
      </c>
      <c r="BH342" s="97">
        <v>0</v>
      </c>
      <c r="BI342" s="97">
        <v>0</v>
      </c>
      <c r="BJ342" s="97">
        <v>0</v>
      </c>
      <c r="BK342" s="97">
        <v>0</v>
      </c>
      <c r="BM342" s="97">
        <v>11.25</v>
      </c>
      <c r="BN342" s="97">
        <v>11.25</v>
      </c>
      <c r="BO342" s="97">
        <v>11.25</v>
      </c>
      <c r="BP342" s="97">
        <v>11.25</v>
      </c>
      <c r="BQ342" s="97">
        <v>11.25</v>
      </c>
      <c r="BR342" s="97">
        <v>11.25</v>
      </c>
      <c r="BS342" s="97">
        <v>11.25</v>
      </c>
      <c r="BT342" s="97">
        <v>11.25</v>
      </c>
      <c r="BY342" s="108"/>
      <c r="CA342" s="162" t="b">
        <v>1</v>
      </c>
      <c r="CB342" s="162" t="b">
        <v>1</v>
      </c>
      <c r="CC342" s="162" t="b">
        <v>1</v>
      </c>
      <c r="CD342" s="162" t="b">
        <v>1</v>
      </c>
    </row>
    <row r="343" spans="1:82" x14ac:dyDescent="0.2">
      <c r="A343" s="101">
        <v>338</v>
      </c>
      <c r="B343" s="97" t="s">
        <v>2201</v>
      </c>
      <c r="C343" s="97" t="s">
        <v>2217</v>
      </c>
      <c r="D343" s="97">
        <v>16</v>
      </c>
      <c r="E343" s="97" t="s">
        <v>722</v>
      </c>
      <c r="G343" s="97" t="s">
        <v>2189</v>
      </c>
      <c r="H343" s="97" t="s">
        <v>1</v>
      </c>
      <c r="I343" s="97" t="s">
        <v>1242</v>
      </c>
      <c r="J343" s="97" t="b">
        <v>1</v>
      </c>
      <c r="N343" s="97"/>
      <c r="O343" s="97">
        <v>35</v>
      </c>
      <c r="P343" s="97">
        <v>0</v>
      </c>
      <c r="Q343" s="97">
        <v>0</v>
      </c>
      <c r="R343" s="97">
        <v>27.5</v>
      </c>
      <c r="S343" s="97">
        <v>7.5</v>
      </c>
      <c r="T343" s="97">
        <v>0</v>
      </c>
      <c r="U343" s="97">
        <v>109.61710629686731</v>
      </c>
      <c r="W343" s="97" t="s">
        <v>2190</v>
      </c>
      <c r="X343" s="97">
        <v>7.8898703049395044E-2</v>
      </c>
      <c r="Y343" s="97">
        <v>-6.0996087623446677E-3</v>
      </c>
      <c r="Z343" s="97" t="s">
        <v>1</v>
      </c>
      <c r="AB343" s="97" t="s">
        <v>2191</v>
      </c>
      <c r="AI343" s="97" t="s">
        <v>2194</v>
      </c>
      <c r="AJ343" s="97">
        <v>10</v>
      </c>
      <c r="AK343" s="97">
        <v>0.73</v>
      </c>
      <c r="AP343" s="97">
        <v>0.67</v>
      </c>
      <c r="AX343" s="97">
        <v>0</v>
      </c>
      <c r="AY343" s="97">
        <v>0</v>
      </c>
      <c r="AZ343" s="97">
        <v>1</v>
      </c>
      <c r="BA343" s="97">
        <v>470</v>
      </c>
      <c r="BB343" s="97">
        <v>470</v>
      </c>
      <c r="BC343" s="97">
        <v>0</v>
      </c>
      <c r="BD343" s="97">
        <v>0</v>
      </c>
      <c r="BE343" s="97">
        <v>0</v>
      </c>
      <c r="BF343" s="97">
        <v>0</v>
      </c>
      <c r="BG343" s="97">
        <v>0</v>
      </c>
      <c r="BH343" s="97">
        <v>0</v>
      </c>
      <c r="BI343" s="97">
        <v>0</v>
      </c>
      <c r="BJ343" s="97">
        <v>0</v>
      </c>
      <c r="BK343" s="97">
        <v>0</v>
      </c>
      <c r="BM343" s="97">
        <v>117.5</v>
      </c>
      <c r="BN343" s="97">
        <v>117.5</v>
      </c>
      <c r="BO343" s="97">
        <v>117.5</v>
      </c>
      <c r="BP343" s="97">
        <v>117.5</v>
      </c>
      <c r="BQ343" s="97">
        <v>117.5</v>
      </c>
      <c r="BR343" s="97">
        <v>117.5</v>
      </c>
      <c r="BS343" s="97">
        <v>117.5</v>
      </c>
      <c r="BT343" s="97">
        <v>117.5</v>
      </c>
      <c r="BY343" s="108"/>
      <c r="CA343" s="162" t="b">
        <v>1</v>
      </c>
      <c r="CB343" s="162" t="b">
        <v>1</v>
      </c>
      <c r="CC343" s="162" t="b">
        <v>1</v>
      </c>
      <c r="CD343" s="162" t="b">
        <v>1</v>
      </c>
    </row>
    <row r="344" spans="1:82" x14ac:dyDescent="0.2">
      <c r="A344" s="101">
        <v>339</v>
      </c>
      <c r="B344" s="97" t="s">
        <v>2201</v>
      </c>
      <c r="C344" s="97" t="s">
        <v>2217</v>
      </c>
      <c r="D344" s="97">
        <v>16</v>
      </c>
      <c r="E344" s="97" t="s">
        <v>724</v>
      </c>
      <c r="G344" s="97" t="s">
        <v>2189</v>
      </c>
      <c r="H344" s="97" t="s">
        <v>1</v>
      </c>
      <c r="I344" s="97" t="s">
        <v>1242</v>
      </c>
      <c r="J344" s="97" t="b">
        <v>1</v>
      </c>
      <c r="N344" s="97"/>
      <c r="O344" s="97">
        <v>35</v>
      </c>
      <c r="P344" s="97">
        <v>0</v>
      </c>
      <c r="Q344" s="97">
        <v>0</v>
      </c>
      <c r="R344" s="97">
        <v>27.5</v>
      </c>
      <c r="S344" s="97">
        <v>7.5</v>
      </c>
      <c r="T344" s="97">
        <v>0</v>
      </c>
      <c r="U344" s="97">
        <v>260.91674606829957</v>
      </c>
      <c r="W344" s="97" t="s">
        <v>2190</v>
      </c>
      <c r="X344" s="97">
        <v>0.196405017610736</v>
      </c>
      <c r="Y344" s="97">
        <v>-2.1354425873018071E-2</v>
      </c>
      <c r="Z344" s="97" t="s">
        <v>1</v>
      </c>
      <c r="AB344" s="97" t="s">
        <v>2191</v>
      </c>
      <c r="AI344" s="97" t="s">
        <v>2194</v>
      </c>
      <c r="AJ344" s="97">
        <v>10</v>
      </c>
      <c r="AK344" s="97">
        <v>0.73</v>
      </c>
      <c r="AP344" s="97">
        <v>0.67</v>
      </c>
      <c r="AX344" s="97">
        <v>0</v>
      </c>
      <c r="AY344" s="97">
        <v>0</v>
      </c>
      <c r="AZ344" s="97">
        <v>1</v>
      </c>
      <c r="BA344" s="97">
        <v>25</v>
      </c>
      <c r="BB344" s="97">
        <v>25</v>
      </c>
      <c r="BC344" s="97">
        <v>0</v>
      </c>
      <c r="BD344" s="97">
        <v>0</v>
      </c>
      <c r="BE344" s="97">
        <v>0</v>
      </c>
      <c r="BF344" s="97">
        <v>0</v>
      </c>
      <c r="BG344" s="97">
        <v>0</v>
      </c>
      <c r="BH344" s="97">
        <v>0</v>
      </c>
      <c r="BI344" s="97">
        <v>0</v>
      </c>
      <c r="BJ344" s="97">
        <v>0</v>
      </c>
      <c r="BK344" s="97">
        <v>0</v>
      </c>
      <c r="BM344" s="97">
        <v>6.25</v>
      </c>
      <c r="BN344" s="97">
        <v>6.25</v>
      </c>
      <c r="BO344" s="97">
        <v>6.25</v>
      </c>
      <c r="BP344" s="97">
        <v>6.25</v>
      </c>
      <c r="BQ344" s="97">
        <v>6.25</v>
      </c>
      <c r="BR344" s="97">
        <v>6.25</v>
      </c>
      <c r="BS344" s="97">
        <v>6.25</v>
      </c>
      <c r="BT344" s="97">
        <v>6.25</v>
      </c>
      <c r="BY344" s="108"/>
      <c r="CA344" s="162" t="b">
        <v>1</v>
      </c>
      <c r="CB344" s="162" t="b">
        <v>1</v>
      </c>
      <c r="CC344" s="162" t="b">
        <v>1</v>
      </c>
      <c r="CD344" s="162" t="b">
        <v>1</v>
      </c>
    </row>
    <row r="345" spans="1:82" x14ac:dyDescent="0.2">
      <c r="A345" s="101">
        <v>340</v>
      </c>
      <c r="B345" s="97" t="s">
        <v>2201</v>
      </c>
      <c r="C345" s="97" t="s">
        <v>2217</v>
      </c>
      <c r="D345" s="97">
        <v>16</v>
      </c>
      <c r="E345" s="97" t="s">
        <v>726</v>
      </c>
      <c r="G345" s="97" t="s">
        <v>2189</v>
      </c>
      <c r="H345" s="97" t="s">
        <v>1</v>
      </c>
      <c r="I345" s="97" t="s">
        <v>1243</v>
      </c>
      <c r="J345" s="97" t="b">
        <v>1</v>
      </c>
      <c r="N345" s="97"/>
      <c r="O345" s="97">
        <v>32.479999999999997</v>
      </c>
      <c r="P345" s="97">
        <v>0</v>
      </c>
      <c r="Q345" s="97">
        <v>0</v>
      </c>
      <c r="R345" s="97">
        <v>25</v>
      </c>
      <c r="S345" s="97">
        <v>7.48</v>
      </c>
      <c r="T345" s="97">
        <v>0</v>
      </c>
      <c r="U345" s="97">
        <v>34.69</v>
      </c>
      <c r="W345" s="97" t="s">
        <v>2190</v>
      </c>
      <c r="X345" s="97">
        <v>4.5999999999999999E-2</v>
      </c>
      <c r="Y345" s="97">
        <v>0</v>
      </c>
      <c r="Z345" s="97" t="s">
        <v>1</v>
      </c>
      <c r="AB345" s="97" t="s">
        <v>2191</v>
      </c>
      <c r="AI345" s="97" t="s">
        <v>2194</v>
      </c>
      <c r="AJ345" s="97">
        <v>11</v>
      </c>
      <c r="AK345" s="97">
        <v>0.73</v>
      </c>
      <c r="AX345" s="97">
        <v>0</v>
      </c>
      <c r="AY345" s="97">
        <v>0</v>
      </c>
      <c r="AZ345" s="97">
        <v>1</v>
      </c>
      <c r="BA345" s="97">
        <v>220</v>
      </c>
      <c r="BB345" s="97">
        <v>220</v>
      </c>
      <c r="BC345" s="97">
        <v>0</v>
      </c>
      <c r="BD345" s="97">
        <v>0</v>
      </c>
      <c r="BE345" s="97">
        <v>0</v>
      </c>
      <c r="BF345" s="97">
        <v>0</v>
      </c>
      <c r="BG345" s="97">
        <v>0</v>
      </c>
      <c r="BH345" s="97">
        <v>0</v>
      </c>
      <c r="BI345" s="97">
        <v>0</v>
      </c>
      <c r="BJ345" s="97">
        <v>0</v>
      </c>
      <c r="BK345" s="97">
        <v>0</v>
      </c>
      <c r="BM345" s="97">
        <v>55</v>
      </c>
      <c r="BN345" s="97">
        <v>55</v>
      </c>
      <c r="BO345" s="97">
        <v>55</v>
      </c>
      <c r="BP345" s="97">
        <v>55</v>
      </c>
      <c r="BQ345" s="97">
        <v>55</v>
      </c>
      <c r="BR345" s="97">
        <v>55</v>
      </c>
      <c r="BS345" s="97">
        <v>55</v>
      </c>
      <c r="BT345" s="97">
        <v>55</v>
      </c>
      <c r="BY345" s="108"/>
      <c r="CA345" s="162" t="b">
        <v>1</v>
      </c>
      <c r="CB345" s="162" t="b">
        <v>1</v>
      </c>
      <c r="CC345" s="162" t="b">
        <v>1</v>
      </c>
      <c r="CD345" s="162" t="b">
        <v>1</v>
      </c>
    </row>
    <row r="346" spans="1:82" x14ac:dyDescent="0.2">
      <c r="A346" s="101">
        <v>341</v>
      </c>
      <c r="B346" s="97" t="s">
        <v>2201</v>
      </c>
      <c r="C346" s="97" t="s">
        <v>2217</v>
      </c>
      <c r="D346" s="97">
        <v>16</v>
      </c>
      <c r="E346" s="97" t="s">
        <v>727</v>
      </c>
      <c r="G346" s="97" t="s">
        <v>2189</v>
      </c>
      <c r="H346" s="97" t="s">
        <v>1</v>
      </c>
      <c r="I346" s="97" t="s">
        <v>1243</v>
      </c>
      <c r="J346" s="97" t="b">
        <v>1</v>
      </c>
      <c r="N346" s="97"/>
      <c r="O346" s="97">
        <v>30.5</v>
      </c>
      <c r="P346" s="97">
        <v>0</v>
      </c>
      <c r="Q346" s="97">
        <v>0</v>
      </c>
      <c r="R346" s="97">
        <v>30.5</v>
      </c>
      <c r="S346" s="97">
        <v>0</v>
      </c>
      <c r="T346" s="97">
        <v>0</v>
      </c>
      <c r="U346" s="97">
        <v>228</v>
      </c>
      <c r="W346" s="97" t="s">
        <v>2190</v>
      </c>
      <c r="X346" s="97">
        <v>6.7000000000000004E-2</v>
      </c>
      <c r="Y346" s="97">
        <v>0</v>
      </c>
      <c r="Z346" s="97" t="s">
        <v>1</v>
      </c>
      <c r="AB346" s="97" t="s">
        <v>2191</v>
      </c>
      <c r="AI346" s="97" t="s">
        <v>2194</v>
      </c>
      <c r="AJ346" s="97">
        <v>3</v>
      </c>
      <c r="AK346" s="97">
        <v>0.73</v>
      </c>
      <c r="AX346" s="97">
        <v>0</v>
      </c>
      <c r="AY346" s="97">
        <v>0</v>
      </c>
      <c r="AZ346" s="97">
        <v>1</v>
      </c>
      <c r="BA346" s="97">
        <v>7500</v>
      </c>
      <c r="BB346" s="97">
        <v>7500</v>
      </c>
      <c r="BC346" s="97">
        <v>0</v>
      </c>
      <c r="BD346" s="97">
        <v>0</v>
      </c>
      <c r="BE346" s="97">
        <v>0</v>
      </c>
      <c r="BF346" s="97">
        <v>0</v>
      </c>
      <c r="BG346" s="97">
        <v>0</v>
      </c>
      <c r="BH346" s="97">
        <v>0</v>
      </c>
      <c r="BI346" s="97">
        <v>0</v>
      </c>
      <c r="BJ346" s="97">
        <v>0</v>
      </c>
      <c r="BK346" s="97">
        <v>0</v>
      </c>
      <c r="BM346" s="97">
        <v>1875</v>
      </c>
      <c r="BN346" s="97">
        <v>1875</v>
      </c>
      <c r="BO346" s="97">
        <v>1875</v>
      </c>
      <c r="BP346" s="97">
        <v>1875</v>
      </c>
      <c r="BQ346" s="97">
        <v>1875</v>
      </c>
      <c r="BR346" s="97">
        <v>1875</v>
      </c>
      <c r="BS346" s="97">
        <v>1875</v>
      </c>
      <c r="BT346" s="97">
        <v>1875</v>
      </c>
      <c r="BY346" s="108"/>
      <c r="CA346" s="162" t="b">
        <v>1</v>
      </c>
      <c r="CB346" s="162" t="b">
        <v>1</v>
      </c>
      <c r="CC346" s="162" t="b">
        <v>1</v>
      </c>
      <c r="CD346" s="162" t="b">
        <v>1</v>
      </c>
    </row>
    <row r="347" spans="1:82" x14ac:dyDescent="0.2">
      <c r="A347" s="101">
        <v>342</v>
      </c>
      <c r="B347" s="97" t="s">
        <v>2201</v>
      </c>
      <c r="C347" s="97" t="s">
        <v>2217</v>
      </c>
      <c r="D347" s="97">
        <v>16</v>
      </c>
      <c r="E347" s="97" t="s">
        <v>728</v>
      </c>
      <c r="G347" s="97" t="s">
        <v>2189</v>
      </c>
      <c r="H347" s="97" t="s">
        <v>1</v>
      </c>
      <c r="I347" s="97" t="s">
        <v>1243</v>
      </c>
      <c r="J347" s="97" t="b">
        <v>1</v>
      </c>
      <c r="N347" s="97"/>
      <c r="O347" s="97">
        <v>34.5</v>
      </c>
      <c r="P347" s="97">
        <v>0</v>
      </c>
      <c r="Q347" s="97">
        <v>0</v>
      </c>
      <c r="R347" s="97">
        <v>34.5</v>
      </c>
      <c r="S347" s="97">
        <v>0</v>
      </c>
      <c r="T347" s="97">
        <v>0</v>
      </c>
      <c r="U347" s="97">
        <v>77</v>
      </c>
      <c r="W347" s="97" t="s">
        <v>2190</v>
      </c>
      <c r="X347" s="97">
        <v>0</v>
      </c>
      <c r="Y347" s="97">
        <v>0</v>
      </c>
      <c r="Z347" s="97" t="s">
        <v>1</v>
      </c>
      <c r="AB347" s="97" t="s">
        <v>2191</v>
      </c>
      <c r="AI347" s="97" t="s">
        <v>2194</v>
      </c>
      <c r="AJ347" s="97">
        <v>3</v>
      </c>
      <c r="AK347" s="97">
        <v>0.73</v>
      </c>
      <c r="AX347" s="97">
        <v>0</v>
      </c>
      <c r="AY347" s="97">
        <v>0</v>
      </c>
      <c r="AZ347" s="97">
        <v>1</v>
      </c>
      <c r="BA347" s="97">
        <v>6435</v>
      </c>
      <c r="BB347" s="97">
        <v>6430</v>
      </c>
      <c r="BC347" s="97">
        <v>0</v>
      </c>
      <c r="BD347" s="97">
        <v>0</v>
      </c>
      <c r="BE347" s="97">
        <v>0</v>
      </c>
      <c r="BF347" s="97">
        <v>0</v>
      </c>
      <c r="BG347" s="97">
        <v>0</v>
      </c>
      <c r="BH347" s="97">
        <v>0</v>
      </c>
      <c r="BI347" s="97">
        <v>0</v>
      </c>
      <c r="BJ347" s="97">
        <v>0</v>
      </c>
      <c r="BK347" s="97">
        <v>0</v>
      </c>
      <c r="BM347" s="97">
        <v>1608.75</v>
      </c>
      <c r="BN347" s="97">
        <v>1608.75</v>
      </c>
      <c r="BO347" s="97">
        <v>1608.75</v>
      </c>
      <c r="BP347" s="97">
        <v>1608.75</v>
      </c>
      <c r="BQ347" s="97">
        <v>1607.5</v>
      </c>
      <c r="BR347" s="97">
        <v>1607.5</v>
      </c>
      <c r="BS347" s="97">
        <v>1607.5</v>
      </c>
      <c r="BT347" s="97">
        <v>1607.5</v>
      </c>
      <c r="BY347" s="108"/>
      <c r="CA347" s="162" t="b">
        <v>1</v>
      </c>
      <c r="CB347" s="162" t="b">
        <v>1</v>
      </c>
      <c r="CC347" s="162" t="b">
        <v>1</v>
      </c>
      <c r="CD347" s="162" t="b">
        <v>1</v>
      </c>
    </row>
    <row r="348" spans="1:82" x14ac:dyDescent="0.2">
      <c r="A348" s="101">
        <v>343</v>
      </c>
      <c r="B348" s="97" t="s">
        <v>2201</v>
      </c>
      <c r="C348" s="97" t="s">
        <v>2217</v>
      </c>
      <c r="D348" s="97">
        <v>16</v>
      </c>
      <c r="E348" s="97" t="s">
        <v>729</v>
      </c>
      <c r="G348" s="97" t="s">
        <v>2189</v>
      </c>
      <c r="H348" s="97" t="s">
        <v>1</v>
      </c>
      <c r="I348" s="97" t="s">
        <v>1243</v>
      </c>
      <c r="J348" s="97" t="b">
        <v>1</v>
      </c>
      <c r="N348" s="97"/>
      <c r="O348" s="97">
        <v>6</v>
      </c>
      <c r="P348" s="97">
        <v>0</v>
      </c>
      <c r="Q348" s="97">
        <v>0</v>
      </c>
      <c r="R348" s="97">
        <v>6</v>
      </c>
      <c r="S348" s="97">
        <v>0</v>
      </c>
      <c r="T348" s="97">
        <v>0</v>
      </c>
      <c r="U348" s="97">
        <v>157.5</v>
      </c>
      <c r="W348" s="97" t="s">
        <v>2190</v>
      </c>
      <c r="X348" s="97">
        <v>3.7499999999999999E-2</v>
      </c>
      <c r="Y348" s="97">
        <v>0</v>
      </c>
      <c r="Z348" s="97" t="s">
        <v>1</v>
      </c>
      <c r="AB348" s="97" t="s">
        <v>2191</v>
      </c>
      <c r="AI348" s="97" t="s">
        <v>2194</v>
      </c>
      <c r="AJ348" s="97">
        <v>3</v>
      </c>
      <c r="AK348" s="97">
        <v>0.73</v>
      </c>
      <c r="AX348" s="97">
        <v>0</v>
      </c>
      <c r="AY348" s="97">
        <v>0</v>
      </c>
      <c r="AZ348" s="97">
        <v>1</v>
      </c>
      <c r="BA348" s="97">
        <v>30</v>
      </c>
      <c r="BB348" s="97">
        <v>30</v>
      </c>
      <c r="BC348" s="97">
        <v>0</v>
      </c>
      <c r="BD348" s="97">
        <v>0</v>
      </c>
      <c r="BE348" s="97">
        <v>0</v>
      </c>
      <c r="BF348" s="97">
        <v>0</v>
      </c>
      <c r="BG348" s="97">
        <v>0</v>
      </c>
      <c r="BH348" s="97">
        <v>0</v>
      </c>
      <c r="BI348" s="97">
        <v>0</v>
      </c>
      <c r="BJ348" s="97">
        <v>0</v>
      </c>
      <c r="BK348" s="97">
        <v>0</v>
      </c>
      <c r="BM348" s="97">
        <v>7.5</v>
      </c>
      <c r="BN348" s="97">
        <v>7.5</v>
      </c>
      <c r="BO348" s="97">
        <v>7.5</v>
      </c>
      <c r="BP348" s="97">
        <v>7.5</v>
      </c>
      <c r="BQ348" s="97">
        <v>7.5</v>
      </c>
      <c r="BR348" s="97">
        <v>7.5</v>
      </c>
      <c r="BS348" s="97">
        <v>7.5</v>
      </c>
      <c r="BT348" s="97">
        <v>7.5</v>
      </c>
      <c r="BY348" s="108"/>
      <c r="CA348" s="162" t="b">
        <v>1</v>
      </c>
      <c r="CB348" s="162" t="b">
        <v>1</v>
      </c>
      <c r="CC348" s="162" t="b">
        <v>1</v>
      </c>
      <c r="CD348" s="162" t="b">
        <v>1</v>
      </c>
    </row>
    <row r="349" spans="1:82" x14ac:dyDescent="0.2">
      <c r="A349" s="101">
        <v>344</v>
      </c>
      <c r="B349" s="97" t="s">
        <v>2201</v>
      </c>
      <c r="C349" s="97" t="s">
        <v>2217</v>
      </c>
      <c r="D349" s="97">
        <v>16</v>
      </c>
      <c r="E349" s="97" t="s">
        <v>730</v>
      </c>
      <c r="G349" s="97" t="s">
        <v>2189</v>
      </c>
      <c r="H349" s="97" t="s">
        <v>1</v>
      </c>
      <c r="I349" s="97" t="s">
        <v>1243</v>
      </c>
      <c r="J349" s="97" t="b">
        <v>1</v>
      </c>
      <c r="N349" s="97"/>
      <c r="O349" s="97">
        <v>5</v>
      </c>
      <c r="P349" s="97">
        <v>0</v>
      </c>
      <c r="Q349" s="97">
        <v>0</v>
      </c>
      <c r="R349" s="97">
        <v>5</v>
      </c>
      <c r="S349" s="97">
        <v>0</v>
      </c>
      <c r="T349" s="97">
        <v>0</v>
      </c>
      <c r="U349" s="97">
        <v>60.5</v>
      </c>
      <c r="W349" s="97" t="s">
        <v>2190</v>
      </c>
      <c r="X349" s="97">
        <v>1.4E-2</v>
      </c>
      <c r="Y349" s="97">
        <v>0</v>
      </c>
      <c r="Z349" s="97" t="s">
        <v>1</v>
      </c>
      <c r="AB349" s="97" t="s">
        <v>2191</v>
      </c>
      <c r="AI349" s="97" t="s">
        <v>2194</v>
      </c>
      <c r="AJ349" s="97">
        <v>3</v>
      </c>
      <c r="AK349" s="97">
        <v>0.73</v>
      </c>
      <c r="AP349" s="97">
        <v>0.67</v>
      </c>
      <c r="AX349" s="97">
        <v>0</v>
      </c>
      <c r="AY349" s="97">
        <v>0</v>
      </c>
      <c r="AZ349" s="97">
        <v>1</v>
      </c>
      <c r="BA349" s="97">
        <v>1200</v>
      </c>
      <c r="BB349" s="97">
        <v>1200</v>
      </c>
      <c r="BC349" s="97">
        <v>0</v>
      </c>
      <c r="BD349" s="97">
        <v>0</v>
      </c>
      <c r="BE349" s="97">
        <v>0</v>
      </c>
      <c r="BF349" s="97">
        <v>0</v>
      </c>
      <c r="BG349" s="97">
        <v>0</v>
      </c>
      <c r="BH349" s="97">
        <v>0</v>
      </c>
      <c r="BI349" s="97">
        <v>0</v>
      </c>
      <c r="BJ349" s="97">
        <v>0</v>
      </c>
      <c r="BK349" s="97">
        <v>0</v>
      </c>
      <c r="BM349" s="97">
        <v>300</v>
      </c>
      <c r="BN349" s="97">
        <v>300</v>
      </c>
      <c r="BO349" s="97">
        <v>300</v>
      </c>
      <c r="BP349" s="97">
        <v>300</v>
      </c>
      <c r="BQ349" s="97">
        <v>300</v>
      </c>
      <c r="BR349" s="97">
        <v>300</v>
      </c>
      <c r="BS349" s="97">
        <v>300</v>
      </c>
      <c r="BT349" s="97">
        <v>300</v>
      </c>
      <c r="BY349" s="108"/>
      <c r="CA349" s="162" t="b">
        <v>1</v>
      </c>
      <c r="CB349" s="162" t="b">
        <v>1</v>
      </c>
      <c r="CC349" s="162" t="b">
        <v>1</v>
      </c>
      <c r="CD349" s="162" t="b">
        <v>1</v>
      </c>
    </row>
    <row r="350" spans="1:82" x14ac:dyDescent="0.2">
      <c r="A350" s="101">
        <v>345</v>
      </c>
      <c r="B350" s="97" t="s">
        <v>2201</v>
      </c>
      <c r="C350" s="97" t="s">
        <v>2217</v>
      </c>
      <c r="D350" s="97">
        <v>16</v>
      </c>
      <c r="E350" s="97" t="s">
        <v>731</v>
      </c>
      <c r="G350" s="97" t="s">
        <v>2189</v>
      </c>
      <c r="H350" s="97" t="s">
        <v>1</v>
      </c>
      <c r="I350" s="97" t="s">
        <v>1244</v>
      </c>
      <c r="J350" s="97" t="b">
        <v>1</v>
      </c>
      <c r="N350" s="97"/>
      <c r="O350" s="97">
        <v>383</v>
      </c>
      <c r="P350" s="97">
        <v>0</v>
      </c>
      <c r="Q350" s="97">
        <v>0</v>
      </c>
      <c r="R350" s="97">
        <v>0</v>
      </c>
      <c r="S350" s="97">
        <v>0</v>
      </c>
      <c r="T350" s="97">
        <v>383</v>
      </c>
      <c r="U350" s="97">
        <v>83.335973486171923</v>
      </c>
      <c r="W350" s="97" t="s">
        <v>2190</v>
      </c>
      <c r="X350" s="97">
        <v>3.6512119289673517E-2</v>
      </c>
      <c r="Y350" s="97">
        <v>-1.286179436093424</v>
      </c>
      <c r="Z350" s="97" t="s">
        <v>1</v>
      </c>
      <c r="AB350" s="97" t="s">
        <v>2191</v>
      </c>
      <c r="AI350" s="97" t="s">
        <v>2194</v>
      </c>
      <c r="AJ350" s="97">
        <v>18</v>
      </c>
      <c r="AK350" s="97">
        <v>0.73</v>
      </c>
      <c r="AP350" s="97">
        <v>0.46300000000000002</v>
      </c>
      <c r="AX350" s="97">
        <v>0</v>
      </c>
      <c r="AY350" s="97">
        <v>0</v>
      </c>
      <c r="AZ350" s="97">
        <v>0</v>
      </c>
      <c r="BA350" s="97">
        <v>10</v>
      </c>
      <c r="BB350" s="97">
        <v>10</v>
      </c>
      <c r="BC350" s="97">
        <v>0</v>
      </c>
      <c r="BD350" s="97">
        <v>0</v>
      </c>
      <c r="BE350" s="97">
        <v>0</v>
      </c>
      <c r="BF350" s="97">
        <v>0</v>
      </c>
      <c r="BG350" s="97">
        <v>0</v>
      </c>
      <c r="BH350" s="97">
        <v>0</v>
      </c>
      <c r="BI350" s="97">
        <v>0</v>
      </c>
      <c r="BJ350" s="97">
        <v>0</v>
      </c>
      <c r="BK350" s="97">
        <v>0</v>
      </c>
      <c r="BM350" s="97">
        <v>2.5</v>
      </c>
      <c r="BN350" s="97">
        <v>2.5</v>
      </c>
      <c r="BO350" s="97">
        <v>2.5</v>
      </c>
      <c r="BP350" s="97">
        <v>2.5</v>
      </c>
      <c r="BQ350" s="97">
        <v>2.5</v>
      </c>
      <c r="BR350" s="97">
        <v>2.5</v>
      </c>
      <c r="BS350" s="97">
        <v>2.5</v>
      </c>
      <c r="BT350" s="97">
        <v>2.5</v>
      </c>
      <c r="BY350" s="108"/>
      <c r="CA350" s="162" t="b">
        <v>1</v>
      </c>
      <c r="CB350" s="162" t="b">
        <v>1</v>
      </c>
      <c r="CC350" s="162" t="b">
        <v>1</v>
      </c>
      <c r="CD350" s="162" t="b">
        <v>1</v>
      </c>
    </row>
    <row r="351" spans="1:82" x14ac:dyDescent="0.2">
      <c r="A351" s="101">
        <v>346</v>
      </c>
      <c r="B351" s="97" t="s">
        <v>2201</v>
      </c>
      <c r="C351" s="97" t="s">
        <v>2217</v>
      </c>
      <c r="D351" s="97">
        <v>16</v>
      </c>
      <c r="E351" s="97" t="s">
        <v>733</v>
      </c>
      <c r="G351" s="97" t="s">
        <v>2189</v>
      </c>
      <c r="H351" s="97" t="s">
        <v>1</v>
      </c>
      <c r="I351" s="97" t="s">
        <v>1243</v>
      </c>
      <c r="J351" s="97" t="b">
        <v>1</v>
      </c>
      <c r="N351" s="97"/>
      <c r="O351" s="97">
        <v>10.15</v>
      </c>
      <c r="P351" s="97">
        <v>0</v>
      </c>
      <c r="Q351" s="97">
        <v>0</v>
      </c>
      <c r="R351" s="97">
        <v>8</v>
      </c>
      <c r="S351" s="97">
        <v>2.15</v>
      </c>
      <c r="T351" s="97">
        <v>4.4408920985006262E-16</v>
      </c>
      <c r="U351" s="97">
        <v>61.49</v>
      </c>
      <c r="W351" s="97" t="s">
        <v>2190</v>
      </c>
      <c r="X351" s="97">
        <v>1.7999999999999999E-2</v>
      </c>
      <c r="Y351" s="97">
        <v>0</v>
      </c>
      <c r="Z351" s="97" t="s">
        <v>1</v>
      </c>
      <c r="AB351" s="97" t="s">
        <v>2191</v>
      </c>
      <c r="AI351" s="97" t="s">
        <v>2194</v>
      </c>
      <c r="AJ351" s="97">
        <v>1</v>
      </c>
      <c r="AK351" s="97">
        <v>0.85</v>
      </c>
      <c r="AX351" s="97">
        <v>0</v>
      </c>
      <c r="AY351" s="97">
        <v>0</v>
      </c>
      <c r="AZ351" s="97">
        <v>0.5</v>
      </c>
      <c r="BA351" s="97">
        <v>5500</v>
      </c>
      <c r="BB351" s="97">
        <v>5500</v>
      </c>
      <c r="BC351" s="97">
        <v>0</v>
      </c>
      <c r="BD351" s="97">
        <v>0</v>
      </c>
      <c r="BE351" s="97">
        <v>0</v>
      </c>
      <c r="BF351" s="97">
        <v>0</v>
      </c>
      <c r="BG351" s="97">
        <v>0</v>
      </c>
      <c r="BH351" s="97">
        <v>0</v>
      </c>
      <c r="BI351" s="97">
        <v>0</v>
      </c>
      <c r="BJ351" s="97">
        <v>0</v>
      </c>
      <c r="BK351" s="97">
        <v>0</v>
      </c>
      <c r="BM351" s="97">
        <v>1375</v>
      </c>
      <c r="BN351" s="97">
        <v>1375</v>
      </c>
      <c r="BO351" s="97">
        <v>1375</v>
      </c>
      <c r="BP351" s="97">
        <v>1375</v>
      </c>
      <c r="BQ351" s="97">
        <v>1375</v>
      </c>
      <c r="BR351" s="97">
        <v>1375</v>
      </c>
      <c r="BS351" s="97">
        <v>1375</v>
      </c>
      <c r="BT351" s="97">
        <v>1375</v>
      </c>
      <c r="BY351" s="108"/>
      <c r="CA351" s="162" t="b">
        <v>1</v>
      </c>
      <c r="CB351" s="162" t="b">
        <v>1</v>
      </c>
      <c r="CC351" s="162" t="b">
        <v>1</v>
      </c>
      <c r="CD351" s="162" t="b">
        <v>1</v>
      </c>
    </row>
    <row r="352" spans="1:82" x14ac:dyDescent="0.2">
      <c r="A352" s="101">
        <v>347</v>
      </c>
      <c r="B352" s="97" t="s">
        <v>2201</v>
      </c>
      <c r="C352" s="97" t="s">
        <v>2217</v>
      </c>
      <c r="D352" s="97">
        <v>16</v>
      </c>
      <c r="E352" s="97" t="s">
        <v>735</v>
      </c>
      <c r="G352" s="97" t="s">
        <v>2189</v>
      </c>
      <c r="H352" s="97" t="s">
        <v>1</v>
      </c>
      <c r="I352" s="97" t="s">
        <v>1245</v>
      </c>
      <c r="J352" s="97" t="b">
        <v>1</v>
      </c>
      <c r="N352" s="97"/>
      <c r="O352" s="97">
        <v>82</v>
      </c>
      <c r="P352" s="97">
        <v>0</v>
      </c>
      <c r="Q352" s="97">
        <v>0</v>
      </c>
      <c r="R352" s="97">
        <v>75</v>
      </c>
      <c r="S352" s="97">
        <v>7</v>
      </c>
      <c r="T352" s="97">
        <v>0</v>
      </c>
      <c r="U352" s="97">
        <v>46.47</v>
      </c>
      <c r="W352" s="97" t="s">
        <v>2190</v>
      </c>
      <c r="X352" s="97">
        <v>0</v>
      </c>
      <c r="Y352" s="97">
        <v>0</v>
      </c>
      <c r="Z352" s="97" t="s">
        <v>1</v>
      </c>
      <c r="AB352" s="97" t="s">
        <v>2191</v>
      </c>
      <c r="AI352" s="97" t="s">
        <v>2194</v>
      </c>
      <c r="AJ352" s="97">
        <v>13</v>
      </c>
      <c r="AK352" s="97">
        <v>0.85</v>
      </c>
      <c r="AX352" s="97">
        <v>0</v>
      </c>
      <c r="AY352" s="97">
        <v>0</v>
      </c>
      <c r="AZ352" s="97">
        <v>0</v>
      </c>
      <c r="BA352" s="97">
        <v>180</v>
      </c>
      <c r="BB352" s="97">
        <v>180</v>
      </c>
      <c r="BC352" s="97">
        <v>0</v>
      </c>
      <c r="BD352" s="97">
        <v>0</v>
      </c>
      <c r="BE352" s="97">
        <v>0</v>
      </c>
      <c r="BF352" s="97">
        <v>0</v>
      </c>
      <c r="BG352" s="97">
        <v>0</v>
      </c>
      <c r="BH352" s="97">
        <v>0</v>
      </c>
      <c r="BI352" s="97">
        <v>0</v>
      </c>
      <c r="BJ352" s="97">
        <v>0</v>
      </c>
      <c r="BK352" s="97">
        <v>0</v>
      </c>
      <c r="BM352" s="97">
        <v>45</v>
      </c>
      <c r="BN352" s="97">
        <v>45</v>
      </c>
      <c r="BO352" s="97">
        <v>45</v>
      </c>
      <c r="BP352" s="97">
        <v>45</v>
      </c>
      <c r="BQ352" s="97">
        <v>45</v>
      </c>
      <c r="BR352" s="97">
        <v>45</v>
      </c>
      <c r="BS352" s="97">
        <v>45</v>
      </c>
      <c r="BT352" s="97">
        <v>45</v>
      </c>
      <c r="BY352" s="108"/>
      <c r="CA352" s="162" t="b">
        <v>1</v>
      </c>
      <c r="CB352" s="162" t="b">
        <v>1</v>
      </c>
      <c r="CC352" s="162" t="b">
        <v>1</v>
      </c>
      <c r="CD352" s="162" t="b">
        <v>1</v>
      </c>
    </row>
    <row r="353" spans="1:82" x14ac:dyDescent="0.2">
      <c r="A353" s="101">
        <v>348</v>
      </c>
      <c r="B353" s="97" t="s">
        <v>2201</v>
      </c>
      <c r="C353" s="97" t="s">
        <v>2217</v>
      </c>
      <c r="D353" s="97">
        <v>16</v>
      </c>
      <c r="E353" s="97" t="s">
        <v>737</v>
      </c>
      <c r="G353" s="97" t="s">
        <v>2189</v>
      </c>
      <c r="H353" s="97" t="s">
        <v>1</v>
      </c>
      <c r="J353" s="97" t="s">
        <v>30</v>
      </c>
      <c r="N353" s="97"/>
      <c r="O353" s="97">
        <v>110.8</v>
      </c>
      <c r="P353" s="97">
        <v>0</v>
      </c>
      <c r="Q353" s="97">
        <v>0</v>
      </c>
      <c r="R353" s="97">
        <v>85</v>
      </c>
      <c r="S353" s="97">
        <v>25.8</v>
      </c>
      <c r="T353" s="97">
        <v>0</v>
      </c>
      <c r="U353" s="97">
        <v>0</v>
      </c>
      <c r="W353" s="97" t="e">
        <v>#N/A</v>
      </c>
      <c r="X353" s="97">
        <v>0</v>
      </c>
      <c r="Y353" s="97">
        <v>1.35</v>
      </c>
      <c r="Z353" s="97" t="s">
        <v>1</v>
      </c>
      <c r="AB353" s="97" t="s">
        <v>2193</v>
      </c>
      <c r="AI353" s="97" t="s">
        <v>2194</v>
      </c>
      <c r="AJ353" s="97">
        <v>13</v>
      </c>
      <c r="AK353" s="97">
        <v>0.85</v>
      </c>
      <c r="AX353" s="97">
        <v>0</v>
      </c>
      <c r="AY353" s="97">
        <v>0</v>
      </c>
      <c r="AZ353" s="97">
        <v>0</v>
      </c>
      <c r="BA353" s="97">
        <v>225</v>
      </c>
      <c r="BB353" s="97">
        <v>225</v>
      </c>
      <c r="BC353" s="97">
        <v>0</v>
      </c>
      <c r="BD353" s="97">
        <v>0</v>
      </c>
      <c r="BE353" s="97">
        <v>0</v>
      </c>
      <c r="BF353" s="97">
        <v>0</v>
      </c>
      <c r="BG353" s="97">
        <v>0</v>
      </c>
      <c r="BH353" s="97">
        <v>0</v>
      </c>
      <c r="BI353" s="97">
        <v>0</v>
      </c>
      <c r="BJ353" s="97">
        <v>0</v>
      </c>
      <c r="BK353" s="97">
        <v>0</v>
      </c>
      <c r="BM353" s="97">
        <v>56.25</v>
      </c>
      <c r="BN353" s="97">
        <v>56.25</v>
      </c>
      <c r="BO353" s="97">
        <v>56.25</v>
      </c>
      <c r="BP353" s="97">
        <v>56.25</v>
      </c>
      <c r="BQ353" s="97">
        <v>56.25</v>
      </c>
      <c r="BR353" s="97">
        <v>56.25</v>
      </c>
      <c r="BS353" s="97">
        <v>56.25</v>
      </c>
      <c r="BT353" s="97">
        <v>56.25</v>
      </c>
      <c r="BY353" s="108"/>
      <c r="CA353" s="162" t="b">
        <v>1</v>
      </c>
      <c r="CB353" s="162" t="b">
        <v>1</v>
      </c>
      <c r="CC353" s="162" t="b">
        <v>1</v>
      </c>
      <c r="CD353" s="162" t="b">
        <v>1</v>
      </c>
    </row>
    <row r="354" spans="1:82" x14ac:dyDescent="0.2">
      <c r="A354" s="101">
        <v>349</v>
      </c>
      <c r="B354" s="97" t="s">
        <v>2201</v>
      </c>
      <c r="C354" s="97" t="s">
        <v>2217</v>
      </c>
      <c r="D354" s="97">
        <v>16</v>
      </c>
      <c r="E354" s="97" t="s">
        <v>738</v>
      </c>
      <c r="G354" s="97" t="s">
        <v>2189</v>
      </c>
      <c r="H354" s="97" t="s">
        <v>1</v>
      </c>
      <c r="J354" s="97" t="s">
        <v>30</v>
      </c>
      <c r="N354" s="97"/>
      <c r="O354" s="97">
        <v>1025</v>
      </c>
      <c r="P354" s="97">
        <v>0</v>
      </c>
      <c r="Q354" s="97">
        <v>0</v>
      </c>
      <c r="R354" s="97">
        <v>1025</v>
      </c>
      <c r="S354" s="97">
        <v>0</v>
      </c>
      <c r="T354" s="97">
        <v>0</v>
      </c>
      <c r="U354" s="97">
        <v>0</v>
      </c>
      <c r="W354" s="97" t="e">
        <v>#N/A</v>
      </c>
      <c r="X354" s="97">
        <v>0</v>
      </c>
      <c r="Y354" s="97">
        <v>1534</v>
      </c>
      <c r="Z354" s="97" t="s">
        <v>1</v>
      </c>
      <c r="AB354" s="97" t="s">
        <v>2193</v>
      </c>
      <c r="AI354" s="97" t="s">
        <v>2194</v>
      </c>
      <c r="AJ354" s="97">
        <v>5</v>
      </c>
      <c r="AK354" s="97">
        <v>0.85</v>
      </c>
      <c r="AX354" s="97">
        <v>0</v>
      </c>
      <c r="AY354" s="97">
        <v>0</v>
      </c>
      <c r="AZ354" s="97">
        <v>0</v>
      </c>
      <c r="BA354" s="97">
        <v>25</v>
      </c>
      <c r="BB354" s="97">
        <v>25</v>
      </c>
      <c r="BC354" s="97">
        <v>0</v>
      </c>
      <c r="BD354" s="97">
        <v>0</v>
      </c>
      <c r="BE354" s="97">
        <v>0</v>
      </c>
      <c r="BF354" s="97">
        <v>0</v>
      </c>
      <c r="BG354" s="97">
        <v>0</v>
      </c>
      <c r="BH354" s="97">
        <v>0</v>
      </c>
      <c r="BI354" s="97">
        <v>0</v>
      </c>
      <c r="BJ354" s="97">
        <v>0</v>
      </c>
      <c r="BK354" s="97">
        <v>0</v>
      </c>
      <c r="BM354" s="97">
        <v>6.25</v>
      </c>
      <c r="BN354" s="97">
        <v>6.25</v>
      </c>
      <c r="BO354" s="97">
        <v>6.25</v>
      </c>
      <c r="BP354" s="97">
        <v>6.25</v>
      </c>
      <c r="BQ354" s="97">
        <v>6.25</v>
      </c>
      <c r="BR354" s="97">
        <v>6.25</v>
      </c>
      <c r="BS354" s="97">
        <v>6.25</v>
      </c>
      <c r="BT354" s="97">
        <v>6.25</v>
      </c>
      <c r="BY354" s="108"/>
      <c r="CA354" s="162" t="b">
        <v>1</v>
      </c>
      <c r="CB354" s="162" t="b">
        <v>1</v>
      </c>
      <c r="CC354" s="162" t="b">
        <v>1</v>
      </c>
      <c r="CD354" s="162" t="b">
        <v>1</v>
      </c>
    </row>
    <row r="355" spans="1:82" x14ac:dyDescent="0.2">
      <c r="A355" s="101">
        <v>350</v>
      </c>
      <c r="B355" s="97" t="s">
        <v>2201</v>
      </c>
      <c r="C355" s="97" t="s">
        <v>2217</v>
      </c>
      <c r="D355" s="97">
        <v>16</v>
      </c>
      <c r="E355" s="97" t="s">
        <v>740</v>
      </c>
      <c r="G355" s="97" t="s">
        <v>2189</v>
      </c>
      <c r="H355" s="97" t="s">
        <v>0</v>
      </c>
      <c r="J355" s="97" t="s">
        <v>30</v>
      </c>
      <c r="N355" s="97"/>
      <c r="O355" s="97">
        <v>37.950000000000003</v>
      </c>
      <c r="P355" s="97">
        <v>0</v>
      </c>
      <c r="Q355" s="97">
        <v>0</v>
      </c>
      <c r="R355" s="97">
        <v>15</v>
      </c>
      <c r="S355" s="97">
        <v>22.95</v>
      </c>
      <c r="T355" s="97">
        <v>3.5527136788005009E-15</v>
      </c>
      <c r="U355" s="97">
        <v>0</v>
      </c>
      <c r="W355" s="97" t="e">
        <v>#N/A</v>
      </c>
      <c r="X355" s="97">
        <v>0</v>
      </c>
      <c r="Y355" s="97">
        <v>15</v>
      </c>
      <c r="Z355" s="97" t="s">
        <v>0</v>
      </c>
      <c r="AB355" s="97" t="s">
        <v>2193</v>
      </c>
      <c r="AI355" s="97" t="s">
        <v>2197</v>
      </c>
      <c r="AJ355" s="97">
        <v>10</v>
      </c>
      <c r="AK355" s="97">
        <v>0.85</v>
      </c>
      <c r="AX355" s="97">
        <v>0</v>
      </c>
      <c r="AY355" s="97">
        <v>0</v>
      </c>
      <c r="AZ355" s="97">
        <v>0</v>
      </c>
      <c r="BA355" s="97">
        <v>25</v>
      </c>
      <c r="BB355" s="97">
        <v>25</v>
      </c>
      <c r="BC355" s="97">
        <v>0</v>
      </c>
      <c r="BD355" s="97">
        <v>0</v>
      </c>
      <c r="BE355" s="97">
        <v>0</v>
      </c>
      <c r="BF355" s="97">
        <v>0</v>
      </c>
      <c r="BG355" s="97">
        <v>0</v>
      </c>
      <c r="BH355" s="97">
        <v>0</v>
      </c>
      <c r="BI355" s="97">
        <v>0</v>
      </c>
      <c r="BJ355" s="97">
        <v>0</v>
      </c>
      <c r="BK355" s="97">
        <v>0</v>
      </c>
      <c r="BM355" s="97">
        <v>6.25</v>
      </c>
      <c r="BN355" s="97">
        <v>6.25</v>
      </c>
      <c r="BO355" s="97">
        <v>6.25</v>
      </c>
      <c r="BP355" s="97">
        <v>6.25</v>
      </c>
      <c r="BQ355" s="97">
        <v>6.25</v>
      </c>
      <c r="BR355" s="97">
        <v>6.25</v>
      </c>
      <c r="BS355" s="97">
        <v>6.25</v>
      </c>
      <c r="BT355" s="97">
        <v>6.25</v>
      </c>
      <c r="BY355" s="108"/>
      <c r="CA355" s="162" t="b">
        <v>1</v>
      </c>
      <c r="CB355" s="162" t="b">
        <v>1</v>
      </c>
      <c r="CC355" s="162" t="b">
        <v>1</v>
      </c>
      <c r="CD355" s="162" t="b">
        <v>1</v>
      </c>
    </row>
    <row r="356" spans="1:82" x14ac:dyDescent="0.2">
      <c r="A356" s="101">
        <v>351</v>
      </c>
      <c r="B356" s="97" t="s">
        <v>2201</v>
      </c>
      <c r="C356" s="97" t="s">
        <v>2217</v>
      </c>
      <c r="D356" s="97">
        <v>16</v>
      </c>
      <c r="E356" s="97" t="s">
        <v>741</v>
      </c>
      <c r="G356" s="97" t="s">
        <v>2189</v>
      </c>
      <c r="H356" s="97" t="s">
        <v>0</v>
      </c>
      <c r="J356" s="97" t="s">
        <v>30</v>
      </c>
      <c r="N356" s="97"/>
      <c r="O356" s="97">
        <v>12.69</v>
      </c>
      <c r="P356" s="97">
        <v>0</v>
      </c>
      <c r="Q356" s="97">
        <v>0</v>
      </c>
      <c r="R356" s="97">
        <v>5.58</v>
      </c>
      <c r="S356" s="97">
        <v>7.11</v>
      </c>
      <c r="T356" s="97">
        <v>0</v>
      </c>
      <c r="U356" s="97">
        <v>0</v>
      </c>
      <c r="W356" s="97" t="e">
        <v>#N/A</v>
      </c>
      <c r="X356" s="97">
        <v>0</v>
      </c>
      <c r="Y356" s="97">
        <v>6</v>
      </c>
      <c r="Z356" s="97" t="s">
        <v>0</v>
      </c>
      <c r="AB356" s="97" t="s">
        <v>2193</v>
      </c>
      <c r="AI356" s="97" t="s">
        <v>2197</v>
      </c>
      <c r="AJ356" s="97">
        <v>10</v>
      </c>
      <c r="AK356" s="97">
        <v>0.85</v>
      </c>
      <c r="AX356" s="97">
        <v>0</v>
      </c>
      <c r="AY356" s="97">
        <v>0</v>
      </c>
      <c r="AZ356" s="97">
        <v>0</v>
      </c>
      <c r="BA356" s="97">
        <v>500</v>
      </c>
      <c r="BB356" s="97">
        <v>500</v>
      </c>
      <c r="BC356" s="97">
        <v>0</v>
      </c>
      <c r="BD356" s="97">
        <v>0</v>
      </c>
      <c r="BE356" s="97">
        <v>0</v>
      </c>
      <c r="BF356" s="97">
        <v>0</v>
      </c>
      <c r="BG356" s="97">
        <v>0</v>
      </c>
      <c r="BH356" s="97">
        <v>0</v>
      </c>
      <c r="BI356" s="97">
        <v>0</v>
      </c>
      <c r="BJ356" s="97">
        <v>0</v>
      </c>
      <c r="BK356" s="97">
        <v>0</v>
      </c>
      <c r="BM356" s="97">
        <v>125</v>
      </c>
      <c r="BN356" s="97">
        <v>125</v>
      </c>
      <c r="BO356" s="97">
        <v>125</v>
      </c>
      <c r="BP356" s="97">
        <v>125</v>
      </c>
      <c r="BQ356" s="97">
        <v>125</v>
      </c>
      <c r="BR356" s="97">
        <v>125</v>
      </c>
      <c r="BS356" s="97">
        <v>125</v>
      </c>
      <c r="BT356" s="97">
        <v>125</v>
      </c>
      <c r="BY356" s="108"/>
      <c r="CA356" s="162" t="b">
        <v>1</v>
      </c>
      <c r="CB356" s="162" t="b">
        <v>1</v>
      </c>
      <c r="CC356" s="162" t="b">
        <v>1</v>
      </c>
      <c r="CD356" s="162" t="b">
        <v>1</v>
      </c>
    </row>
    <row r="357" spans="1:82" x14ac:dyDescent="0.2">
      <c r="A357" s="101">
        <v>352</v>
      </c>
      <c r="B357" s="97" t="s">
        <v>2201</v>
      </c>
      <c r="C357" s="97" t="s">
        <v>2217</v>
      </c>
      <c r="D357" s="97">
        <v>16</v>
      </c>
      <c r="E357" s="97" t="s">
        <v>742</v>
      </c>
      <c r="G357" s="97" t="s">
        <v>2189</v>
      </c>
      <c r="H357" s="97" t="s">
        <v>1</v>
      </c>
      <c r="I357" s="97" t="s">
        <v>1246</v>
      </c>
      <c r="J357" s="97" t="b">
        <v>1</v>
      </c>
      <c r="N357" s="97"/>
      <c r="O357" s="97">
        <v>63.9</v>
      </c>
      <c r="P357" s="97">
        <v>0</v>
      </c>
      <c r="Q357" s="97">
        <v>0</v>
      </c>
      <c r="R357" s="97">
        <v>63.9</v>
      </c>
      <c r="S357" s="97">
        <v>0</v>
      </c>
      <c r="T357" s="97">
        <v>0</v>
      </c>
      <c r="U357" s="97">
        <v>44.38</v>
      </c>
      <c r="W357" s="97" t="s">
        <v>2190</v>
      </c>
      <c r="X357" s="97">
        <v>0.01</v>
      </c>
      <c r="Y357" s="97">
        <v>0</v>
      </c>
      <c r="Z357" s="97" t="s">
        <v>1</v>
      </c>
      <c r="AB357" s="97" t="s">
        <v>2191</v>
      </c>
      <c r="AI357" s="97" t="s">
        <v>2194</v>
      </c>
      <c r="AJ357" s="97">
        <v>3</v>
      </c>
      <c r="AK357" s="97">
        <v>0.73</v>
      </c>
      <c r="AX357" s="97">
        <v>0</v>
      </c>
      <c r="AY357" s="97">
        <v>0</v>
      </c>
      <c r="AZ357" s="97">
        <v>1</v>
      </c>
      <c r="BA357" s="97">
        <v>350</v>
      </c>
      <c r="BB357" s="97">
        <v>350</v>
      </c>
      <c r="BC357" s="97">
        <v>0</v>
      </c>
      <c r="BD357" s="97">
        <v>0</v>
      </c>
      <c r="BE357" s="97">
        <v>0</v>
      </c>
      <c r="BF357" s="97">
        <v>0</v>
      </c>
      <c r="BG357" s="97">
        <v>0</v>
      </c>
      <c r="BH357" s="97">
        <v>0</v>
      </c>
      <c r="BI357" s="97">
        <v>0</v>
      </c>
      <c r="BJ357" s="97">
        <v>0</v>
      </c>
      <c r="BK357" s="97">
        <v>0</v>
      </c>
      <c r="BM357" s="97">
        <v>87.5</v>
      </c>
      <c r="BN357" s="97">
        <v>87.5</v>
      </c>
      <c r="BO357" s="97">
        <v>87.5</v>
      </c>
      <c r="BP357" s="97">
        <v>87.5</v>
      </c>
      <c r="BQ357" s="97">
        <v>87.5</v>
      </c>
      <c r="BR357" s="97">
        <v>87.5</v>
      </c>
      <c r="BS357" s="97">
        <v>87.5</v>
      </c>
      <c r="BT357" s="97">
        <v>87.5</v>
      </c>
      <c r="BY357" s="108"/>
      <c r="CA357" s="162" t="b">
        <v>1</v>
      </c>
      <c r="CB357" s="162" t="b">
        <v>1</v>
      </c>
      <c r="CC357" s="162" t="b">
        <v>1</v>
      </c>
      <c r="CD357" s="162" t="b">
        <v>1</v>
      </c>
    </row>
    <row r="358" spans="1:82" x14ac:dyDescent="0.2">
      <c r="A358" s="101">
        <v>353</v>
      </c>
      <c r="B358" s="97" t="s">
        <v>2201</v>
      </c>
      <c r="C358" s="97" t="s">
        <v>2217</v>
      </c>
      <c r="D358" s="97">
        <v>16</v>
      </c>
      <c r="E358" s="97" t="s">
        <v>743</v>
      </c>
      <c r="G358" s="97" t="s">
        <v>2189</v>
      </c>
      <c r="H358" s="97" t="s">
        <v>1</v>
      </c>
      <c r="I358" s="97" t="s">
        <v>1246</v>
      </c>
      <c r="J358" s="97" t="b">
        <v>1</v>
      </c>
      <c r="N358" s="97"/>
      <c r="O358" s="97">
        <v>79.5</v>
      </c>
      <c r="P358" s="97">
        <v>0</v>
      </c>
      <c r="Q358" s="97">
        <v>0</v>
      </c>
      <c r="R358" s="97">
        <v>79.5</v>
      </c>
      <c r="S358" s="97">
        <v>0</v>
      </c>
      <c r="T358" s="97">
        <v>0</v>
      </c>
      <c r="U358" s="97">
        <v>94.25</v>
      </c>
      <c r="W358" s="97" t="s">
        <v>2190</v>
      </c>
      <c r="X358" s="97">
        <v>2.1999999999999999E-2</v>
      </c>
      <c r="Y358" s="97">
        <v>0</v>
      </c>
      <c r="Z358" s="97" t="s">
        <v>1</v>
      </c>
      <c r="AB358" s="97" t="s">
        <v>2191</v>
      </c>
      <c r="AI358" s="97" t="s">
        <v>2194</v>
      </c>
      <c r="AJ358" s="97">
        <v>3</v>
      </c>
      <c r="AK358" s="97">
        <v>0.73</v>
      </c>
      <c r="AX358" s="97">
        <v>0</v>
      </c>
      <c r="AY358" s="97">
        <v>0</v>
      </c>
      <c r="AZ358" s="97">
        <v>1</v>
      </c>
      <c r="BA358" s="97">
        <v>2000</v>
      </c>
      <c r="BB358" s="97">
        <v>2000</v>
      </c>
      <c r="BC358" s="97">
        <v>0</v>
      </c>
      <c r="BD358" s="97">
        <v>0</v>
      </c>
      <c r="BE358" s="97">
        <v>0</v>
      </c>
      <c r="BF358" s="97">
        <v>0</v>
      </c>
      <c r="BG358" s="97">
        <v>0</v>
      </c>
      <c r="BH358" s="97">
        <v>0</v>
      </c>
      <c r="BI358" s="97">
        <v>0</v>
      </c>
      <c r="BJ358" s="97">
        <v>0</v>
      </c>
      <c r="BK358" s="97">
        <v>0</v>
      </c>
      <c r="BM358" s="97">
        <v>500</v>
      </c>
      <c r="BN358" s="97">
        <v>500</v>
      </c>
      <c r="BO358" s="97">
        <v>500</v>
      </c>
      <c r="BP358" s="97">
        <v>500</v>
      </c>
      <c r="BQ358" s="97">
        <v>500</v>
      </c>
      <c r="BR358" s="97">
        <v>500</v>
      </c>
      <c r="BS358" s="97">
        <v>500</v>
      </c>
      <c r="BT358" s="97">
        <v>500</v>
      </c>
      <c r="BY358" s="108"/>
      <c r="CA358" s="162" t="b">
        <v>1</v>
      </c>
      <c r="CB358" s="162" t="b">
        <v>1</v>
      </c>
      <c r="CC358" s="162" t="b">
        <v>1</v>
      </c>
      <c r="CD358" s="162" t="b">
        <v>1</v>
      </c>
    </row>
    <row r="359" spans="1:82" x14ac:dyDescent="0.2">
      <c r="A359" s="101">
        <v>354</v>
      </c>
      <c r="B359" s="97" t="s">
        <v>2201</v>
      </c>
      <c r="C359" s="97" t="s">
        <v>2217</v>
      </c>
      <c r="D359" s="97">
        <v>16</v>
      </c>
      <c r="E359" s="97" t="s">
        <v>744</v>
      </c>
      <c r="G359" s="97" t="s">
        <v>2189</v>
      </c>
      <c r="H359" s="97" t="s">
        <v>1</v>
      </c>
      <c r="I359" s="97" t="s">
        <v>1222</v>
      </c>
      <c r="J359" s="97" t="b">
        <v>1</v>
      </c>
      <c r="N359" s="97"/>
      <c r="O359" s="97">
        <v>32.479999999999997</v>
      </c>
      <c r="P359" s="97">
        <v>0</v>
      </c>
      <c r="Q359" s="97">
        <v>0</v>
      </c>
      <c r="R359" s="97">
        <v>25</v>
      </c>
      <c r="S359" s="97">
        <v>7.48</v>
      </c>
      <c r="T359" s="97">
        <v>0</v>
      </c>
      <c r="U359" s="97">
        <v>34.69</v>
      </c>
      <c r="W359" s="97" t="s">
        <v>2190</v>
      </c>
      <c r="X359" s="97">
        <v>4.5999999999999999E-2</v>
      </c>
      <c r="Y359" s="97">
        <v>0</v>
      </c>
      <c r="Z359" s="97" t="s">
        <v>1</v>
      </c>
      <c r="AB359" s="97" t="s">
        <v>2191</v>
      </c>
      <c r="AI359" s="97" t="s">
        <v>2194</v>
      </c>
      <c r="AJ359" s="97">
        <v>11</v>
      </c>
      <c r="AK359" s="97">
        <v>0.6</v>
      </c>
      <c r="AX359" s="97">
        <v>0</v>
      </c>
      <c r="AY359" s="97">
        <v>0</v>
      </c>
      <c r="AZ359" s="97">
        <v>0</v>
      </c>
      <c r="BA359" s="97">
        <v>1500</v>
      </c>
      <c r="BB359" s="97">
        <v>1500</v>
      </c>
      <c r="BC359" s="97">
        <v>0</v>
      </c>
      <c r="BD359" s="97">
        <v>0</v>
      </c>
      <c r="BE359" s="97">
        <v>0</v>
      </c>
      <c r="BF359" s="97">
        <v>0</v>
      </c>
      <c r="BG359" s="97">
        <v>0</v>
      </c>
      <c r="BH359" s="97">
        <v>0</v>
      </c>
      <c r="BI359" s="97">
        <v>0</v>
      </c>
      <c r="BJ359" s="97">
        <v>0</v>
      </c>
      <c r="BK359" s="97">
        <v>0</v>
      </c>
      <c r="BM359" s="97">
        <v>375</v>
      </c>
      <c r="BN359" s="97">
        <v>375</v>
      </c>
      <c r="BO359" s="97">
        <v>375</v>
      </c>
      <c r="BP359" s="97">
        <v>375</v>
      </c>
      <c r="BQ359" s="97">
        <v>375</v>
      </c>
      <c r="BR359" s="97">
        <v>375</v>
      </c>
      <c r="BS359" s="97">
        <v>375</v>
      </c>
      <c r="BT359" s="97">
        <v>375</v>
      </c>
      <c r="BY359" s="108"/>
      <c r="CA359" s="162" t="b">
        <v>1</v>
      </c>
      <c r="CB359" s="162" t="b">
        <v>1</v>
      </c>
      <c r="CC359" s="162" t="b">
        <v>1</v>
      </c>
      <c r="CD359" s="162" t="b">
        <v>1</v>
      </c>
    </row>
    <row r="360" spans="1:82" x14ac:dyDescent="0.2">
      <c r="A360" s="101">
        <v>355</v>
      </c>
      <c r="B360" s="97" t="s">
        <v>2201</v>
      </c>
      <c r="C360" s="97" t="s">
        <v>2217</v>
      </c>
      <c r="D360" s="97">
        <v>16</v>
      </c>
      <c r="E360" s="97" t="s">
        <v>745</v>
      </c>
      <c r="G360" s="97" t="s">
        <v>2189</v>
      </c>
      <c r="H360" s="97" t="s">
        <v>1</v>
      </c>
      <c r="I360" s="97" t="s">
        <v>1222</v>
      </c>
      <c r="J360" s="97" t="b">
        <v>1</v>
      </c>
      <c r="N360" s="97"/>
      <c r="O360" s="97">
        <v>145</v>
      </c>
      <c r="P360" s="97">
        <v>0</v>
      </c>
      <c r="Q360" s="97">
        <v>0</v>
      </c>
      <c r="R360" s="97">
        <v>70</v>
      </c>
      <c r="S360" s="97">
        <v>75</v>
      </c>
      <c r="T360" s="97">
        <v>0</v>
      </c>
      <c r="U360" s="97">
        <v>349.10700000000003</v>
      </c>
      <c r="W360" s="97" t="s">
        <v>2190</v>
      </c>
      <c r="X360" s="97">
        <v>4.7534924999999999E-2</v>
      </c>
      <c r="Y360" s="97">
        <v>-0.34584861</v>
      </c>
      <c r="Z360" s="97" t="s">
        <v>1</v>
      </c>
      <c r="AB360" s="97" t="s">
        <v>2193</v>
      </c>
      <c r="AI360" s="97" t="s">
        <v>2194</v>
      </c>
      <c r="AJ360" s="97">
        <v>15</v>
      </c>
      <c r="AK360" s="97">
        <v>0.85</v>
      </c>
      <c r="AX360" s="97">
        <v>0</v>
      </c>
      <c r="AY360" s="97">
        <v>0</v>
      </c>
      <c r="AZ360" s="97">
        <v>0</v>
      </c>
      <c r="BA360" s="97">
        <v>20</v>
      </c>
      <c r="BB360" s="97">
        <v>20</v>
      </c>
      <c r="BC360" s="97">
        <v>0</v>
      </c>
      <c r="BD360" s="97">
        <v>0</v>
      </c>
      <c r="BE360" s="97">
        <v>0</v>
      </c>
      <c r="BF360" s="97">
        <v>0</v>
      </c>
      <c r="BG360" s="97">
        <v>0</v>
      </c>
      <c r="BH360" s="97">
        <v>0</v>
      </c>
      <c r="BI360" s="97">
        <v>0</v>
      </c>
      <c r="BJ360" s="97">
        <v>0</v>
      </c>
      <c r="BK360" s="97">
        <v>0</v>
      </c>
      <c r="BM360" s="97">
        <v>5</v>
      </c>
      <c r="BN360" s="97">
        <v>5</v>
      </c>
      <c r="BO360" s="97">
        <v>5</v>
      </c>
      <c r="BP360" s="97">
        <v>5</v>
      </c>
      <c r="BQ360" s="97">
        <v>5</v>
      </c>
      <c r="BR360" s="97">
        <v>5</v>
      </c>
      <c r="BS360" s="97">
        <v>5</v>
      </c>
      <c r="BT360" s="97">
        <v>5</v>
      </c>
      <c r="BY360" s="108"/>
      <c r="CA360" s="162" t="b">
        <v>1</v>
      </c>
      <c r="CB360" s="162" t="b">
        <v>1</v>
      </c>
      <c r="CC360" s="162" t="b">
        <v>1</v>
      </c>
      <c r="CD360" s="162" t="b">
        <v>1</v>
      </c>
    </row>
    <row r="361" spans="1:82" x14ac:dyDescent="0.2">
      <c r="A361" s="101">
        <v>356</v>
      </c>
      <c r="B361" s="97" t="s">
        <v>2201</v>
      </c>
      <c r="C361" s="97" t="s">
        <v>2217</v>
      </c>
      <c r="D361" s="97">
        <v>16</v>
      </c>
      <c r="E361" s="97" t="s">
        <v>746</v>
      </c>
      <c r="G361" s="97" t="s">
        <v>2189</v>
      </c>
      <c r="H361" s="97" t="s">
        <v>1</v>
      </c>
      <c r="I361" s="97" t="s">
        <v>1222</v>
      </c>
      <c r="J361" s="97" t="b">
        <v>1</v>
      </c>
      <c r="N361" s="97"/>
      <c r="O361" s="97">
        <v>301</v>
      </c>
      <c r="P361" s="97">
        <v>0</v>
      </c>
      <c r="Q361" s="97">
        <v>0</v>
      </c>
      <c r="R361" s="97">
        <v>201</v>
      </c>
      <c r="S361" s="97">
        <v>100</v>
      </c>
      <c r="T361" s="97">
        <v>0</v>
      </c>
      <c r="U361" s="97">
        <v>349.10700000000003</v>
      </c>
      <c r="W361" s="97" t="s">
        <v>2190</v>
      </c>
      <c r="X361" s="97">
        <v>4.7534924999999999E-2</v>
      </c>
      <c r="Y361" s="97">
        <v>-0.34584861</v>
      </c>
      <c r="Z361" s="97" t="s">
        <v>1</v>
      </c>
      <c r="AB361" s="97" t="s">
        <v>2193</v>
      </c>
      <c r="AI361" s="97" t="s">
        <v>2194</v>
      </c>
      <c r="AJ361" s="97">
        <v>15</v>
      </c>
      <c r="AK361" s="97">
        <v>0.85</v>
      </c>
      <c r="AX361" s="97">
        <v>0</v>
      </c>
      <c r="AY361" s="97">
        <v>0</v>
      </c>
      <c r="AZ361" s="97">
        <v>0</v>
      </c>
      <c r="BA361" s="97">
        <v>40</v>
      </c>
      <c r="BB361" s="97">
        <v>40</v>
      </c>
      <c r="BC361" s="97">
        <v>0</v>
      </c>
      <c r="BD361" s="97">
        <v>0</v>
      </c>
      <c r="BE361" s="97">
        <v>0</v>
      </c>
      <c r="BF361" s="97">
        <v>0</v>
      </c>
      <c r="BG361" s="97">
        <v>0</v>
      </c>
      <c r="BH361" s="97">
        <v>0</v>
      </c>
      <c r="BI361" s="97">
        <v>0</v>
      </c>
      <c r="BJ361" s="97">
        <v>0</v>
      </c>
      <c r="BK361" s="97">
        <v>0</v>
      </c>
      <c r="BM361" s="97">
        <v>10</v>
      </c>
      <c r="BN361" s="97">
        <v>10</v>
      </c>
      <c r="BO361" s="97">
        <v>10</v>
      </c>
      <c r="BP361" s="97">
        <v>10</v>
      </c>
      <c r="BQ361" s="97">
        <v>10</v>
      </c>
      <c r="BR361" s="97">
        <v>10</v>
      </c>
      <c r="BS361" s="97">
        <v>10</v>
      </c>
      <c r="BT361" s="97">
        <v>10</v>
      </c>
      <c r="BY361" s="108"/>
      <c r="CA361" s="162" t="b">
        <v>1</v>
      </c>
      <c r="CB361" s="162" t="b">
        <v>1</v>
      </c>
      <c r="CC361" s="162" t="b">
        <v>1</v>
      </c>
      <c r="CD361" s="162" t="b">
        <v>1</v>
      </c>
    </row>
    <row r="362" spans="1:82" x14ac:dyDescent="0.2">
      <c r="A362" s="101">
        <v>357</v>
      </c>
      <c r="B362" s="97" t="s">
        <v>2201</v>
      </c>
      <c r="C362" s="97" t="s">
        <v>2217</v>
      </c>
      <c r="D362" s="97">
        <v>16</v>
      </c>
      <c r="E362" s="97" t="s">
        <v>747</v>
      </c>
      <c r="G362" s="97" t="s">
        <v>2189</v>
      </c>
      <c r="H362" s="97" t="s">
        <v>1</v>
      </c>
      <c r="I362" s="97" t="s">
        <v>1222</v>
      </c>
      <c r="J362" s="97" t="b">
        <v>1</v>
      </c>
      <c r="N362" s="97"/>
      <c r="O362" s="97">
        <v>37.537500000000001</v>
      </c>
      <c r="P362" s="97">
        <v>0</v>
      </c>
      <c r="Q362" s="97">
        <v>0</v>
      </c>
      <c r="R362" s="97">
        <v>3.7875000000000001</v>
      </c>
      <c r="S362" s="97">
        <v>33.75</v>
      </c>
      <c r="T362" s="97">
        <v>0</v>
      </c>
      <c r="U362" s="97">
        <v>13.592145</v>
      </c>
      <c r="W362" s="97" t="s">
        <v>2190</v>
      </c>
      <c r="X362" s="97">
        <v>-3.5225504999999999E-3</v>
      </c>
      <c r="Y362" s="97">
        <v>1.1474293499999999</v>
      </c>
      <c r="Z362" s="97" t="s">
        <v>1</v>
      </c>
      <c r="AB362" s="97" t="s">
        <v>2193</v>
      </c>
      <c r="AI362" s="97" t="s">
        <v>2194</v>
      </c>
      <c r="AJ362" s="97">
        <v>5</v>
      </c>
      <c r="AK362" s="97">
        <v>0.85</v>
      </c>
      <c r="AX362" s="97">
        <v>0</v>
      </c>
      <c r="AY362" s="97">
        <v>0</v>
      </c>
      <c r="AZ362" s="97">
        <v>0</v>
      </c>
      <c r="BA362" s="97">
        <v>10</v>
      </c>
      <c r="BB362" s="97">
        <v>10</v>
      </c>
      <c r="BC362" s="97">
        <v>0</v>
      </c>
      <c r="BD362" s="97">
        <v>0</v>
      </c>
      <c r="BE362" s="97">
        <v>0</v>
      </c>
      <c r="BF362" s="97">
        <v>0</v>
      </c>
      <c r="BG362" s="97">
        <v>0</v>
      </c>
      <c r="BH362" s="97">
        <v>0</v>
      </c>
      <c r="BI362" s="97">
        <v>0</v>
      </c>
      <c r="BJ362" s="97">
        <v>0</v>
      </c>
      <c r="BK362" s="97">
        <v>0</v>
      </c>
      <c r="BM362" s="97">
        <v>2.5</v>
      </c>
      <c r="BN362" s="97">
        <v>2.5</v>
      </c>
      <c r="BO362" s="97">
        <v>2.5</v>
      </c>
      <c r="BP362" s="97">
        <v>2.5</v>
      </c>
      <c r="BQ362" s="97">
        <v>2.5</v>
      </c>
      <c r="BR362" s="97">
        <v>2.5</v>
      </c>
      <c r="BS362" s="97">
        <v>2.5</v>
      </c>
      <c r="BT362" s="97">
        <v>2.5</v>
      </c>
      <c r="BY362" s="108"/>
      <c r="CA362" s="162" t="b">
        <v>1</v>
      </c>
      <c r="CB362" s="162" t="b">
        <v>1</v>
      </c>
      <c r="CC362" s="162" t="b">
        <v>1</v>
      </c>
      <c r="CD362" s="162" t="b">
        <v>1</v>
      </c>
    </row>
    <row r="363" spans="1:82" x14ac:dyDescent="0.2">
      <c r="A363" s="101">
        <v>358</v>
      </c>
      <c r="B363" s="97" t="s">
        <v>2201</v>
      </c>
      <c r="C363" s="97" t="s">
        <v>2217</v>
      </c>
      <c r="D363" s="97">
        <v>16</v>
      </c>
      <c r="E363" s="97" t="s">
        <v>748</v>
      </c>
      <c r="G363" s="97" t="s">
        <v>2189</v>
      </c>
      <c r="H363" s="97" t="s">
        <v>1</v>
      </c>
      <c r="I363" s="97" t="s">
        <v>1222</v>
      </c>
      <c r="J363" s="97" t="b">
        <v>1</v>
      </c>
      <c r="N363" s="97"/>
      <c r="O363" s="97">
        <v>28</v>
      </c>
      <c r="P363" s="97">
        <v>0</v>
      </c>
      <c r="Q363" s="97">
        <v>0</v>
      </c>
      <c r="R363" s="97">
        <v>28</v>
      </c>
      <c r="S363" s="97">
        <v>0</v>
      </c>
      <c r="T363" s="97">
        <v>0</v>
      </c>
      <c r="U363" s="97">
        <v>343</v>
      </c>
      <c r="W363" s="97" t="s">
        <v>2190</v>
      </c>
      <c r="X363" s="97">
        <v>2.1999999999999999E-2</v>
      </c>
      <c r="Y363" s="97">
        <v>0</v>
      </c>
      <c r="Z363" s="97" t="s">
        <v>1</v>
      </c>
      <c r="AB363" s="97" t="s">
        <v>2191</v>
      </c>
      <c r="AI363" s="97" t="s">
        <v>2194</v>
      </c>
      <c r="AJ363" s="97">
        <v>12</v>
      </c>
      <c r="AK363" s="97">
        <v>0.85</v>
      </c>
      <c r="AX363" s="97">
        <v>0</v>
      </c>
      <c r="AY363" s="97">
        <v>0</v>
      </c>
      <c r="AZ363" s="97">
        <v>0</v>
      </c>
      <c r="BA363" s="97">
        <v>240</v>
      </c>
      <c r="BB363" s="97">
        <v>240</v>
      </c>
      <c r="BC363" s="97">
        <v>0</v>
      </c>
      <c r="BD363" s="97">
        <v>0</v>
      </c>
      <c r="BE363" s="97">
        <v>0</v>
      </c>
      <c r="BF363" s="97">
        <v>0</v>
      </c>
      <c r="BG363" s="97">
        <v>0</v>
      </c>
      <c r="BH363" s="97">
        <v>0</v>
      </c>
      <c r="BI363" s="97">
        <v>0</v>
      </c>
      <c r="BJ363" s="97">
        <v>0</v>
      </c>
      <c r="BK363" s="97">
        <v>0</v>
      </c>
      <c r="BM363" s="97">
        <v>60</v>
      </c>
      <c r="BN363" s="97">
        <v>60</v>
      </c>
      <c r="BO363" s="97">
        <v>60</v>
      </c>
      <c r="BP363" s="97">
        <v>60</v>
      </c>
      <c r="BQ363" s="97">
        <v>60</v>
      </c>
      <c r="BR363" s="97">
        <v>60</v>
      </c>
      <c r="BS363" s="97">
        <v>60</v>
      </c>
      <c r="BT363" s="97">
        <v>60</v>
      </c>
      <c r="BY363" s="108"/>
      <c r="CA363" s="162" t="b">
        <v>1</v>
      </c>
      <c r="CB363" s="162" t="b">
        <v>1</v>
      </c>
      <c r="CC363" s="162" t="b">
        <v>1</v>
      </c>
      <c r="CD363" s="162" t="b">
        <v>1</v>
      </c>
    </row>
    <row r="364" spans="1:82" x14ac:dyDescent="0.2">
      <c r="A364" s="101">
        <v>359</v>
      </c>
      <c r="B364" s="97" t="s">
        <v>2201</v>
      </c>
      <c r="C364" s="97" t="s">
        <v>2217</v>
      </c>
      <c r="D364" s="97">
        <v>16</v>
      </c>
      <c r="E364" s="97" t="s">
        <v>750</v>
      </c>
      <c r="G364" s="97" t="s">
        <v>2189</v>
      </c>
      <c r="H364" s="97" t="s">
        <v>1</v>
      </c>
      <c r="I364" s="97" t="s">
        <v>1222</v>
      </c>
      <c r="J364" s="97" t="b">
        <v>1</v>
      </c>
      <c r="N364" s="97"/>
      <c r="O364" s="97">
        <v>121.82</v>
      </c>
      <c r="P364" s="97">
        <v>0</v>
      </c>
      <c r="Q364" s="97">
        <v>0</v>
      </c>
      <c r="R364" s="97">
        <v>85</v>
      </c>
      <c r="S364" s="97">
        <v>36.82</v>
      </c>
      <c r="T364" s="97">
        <v>0</v>
      </c>
      <c r="U364" s="97">
        <v>1075.009</v>
      </c>
      <c r="W364" s="97" t="s">
        <v>2190</v>
      </c>
      <c r="X364" s="97">
        <v>0.20793724999999999</v>
      </c>
      <c r="Y364" s="97">
        <v>-5.3374995000000001E-2</v>
      </c>
      <c r="Z364" s="97" t="s">
        <v>1</v>
      </c>
      <c r="AB364" s="97" t="s">
        <v>2193</v>
      </c>
      <c r="AI364" s="97" t="s">
        <v>2194</v>
      </c>
      <c r="AJ364" s="97">
        <v>8</v>
      </c>
      <c r="AK364" s="97">
        <v>0.85</v>
      </c>
      <c r="AX364" s="97">
        <v>0</v>
      </c>
      <c r="AY364" s="97">
        <v>0</v>
      </c>
      <c r="AZ364" s="97">
        <v>0</v>
      </c>
      <c r="BA364" s="97">
        <v>7</v>
      </c>
      <c r="BB364" s="97">
        <v>7</v>
      </c>
      <c r="BC364" s="97">
        <v>0</v>
      </c>
      <c r="BD364" s="97">
        <v>0</v>
      </c>
      <c r="BE364" s="97">
        <v>0</v>
      </c>
      <c r="BF364" s="97">
        <v>0</v>
      </c>
      <c r="BG364" s="97">
        <v>0</v>
      </c>
      <c r="BH364" s="97">
        <v>0</v>
      </c>
      <c r="BI364" s="97">
        <v>0</v>
      </c>
      <c r="BJ364" s="97">
        <v>0</v>
      </c>
      <c r="BK364" s="97">
        <v>0</v>
      </c>
      <c r="BM364" s="97">
        <v>1.75</v>
      </c>
      <c r="BN364" s="97">
        <v>1.75</v>
      </c>
      <c r="BO364" s="97">
        <v>1.75</v>
      </c>
      <c r="BP364" s="97">
        <v>1.75</v>
      </c>
      <c r="BQ364" s="97">
        <v>1.75</v>
      </c>
      <c r="BR364" s="97">
        <v>1.75</v>
      </c>
      <c r="BS364" s="97">
        <v>1.75</v>
      </c>
      <c r="BT364" s="97">
        <v>1.75</v>
      </c>
      <c r="BY364" s="108"/>
      <c r="CA364" s="162" t="b">
        <v>1</v>
      </c>
      <c r="CB364" s="162" t="b">
        <v>1</v>
      </c>
      <c r="CC364" s="162" t="b">
        <v>1</v>
      </c>
      <c r="CD364" s="162" t="b">
        <v>1</v>
      </c>
    </row>
    <row r="365" spans="1:82" x14ac:dyDescent="0.2">
      <c r="A365" s="101">
        <v>360</v>
      </c>
      <c r="B365" s="97" t="s">
        <v>2201</v>
      </c>
      <c r="C365" s="97" t="s">
        <v>2217</v>
      </c>
      <c r="D365" s="97">
        <v>16</v>
      </c>
      <c r="E365" s="97" t="s">
        <v>752</v>
      </c>
      <c r="G365" s="97" t="s">
        <v>2189</v>
      </c>
      <c r="H365" s="97" t="s">
        <v>1</v>
      </c>
      <c r="I365" s="97" t="s">
        <v>1222</v>
      </c>
      <c r="J365" s="97" t="b">
        <v>1</v>
      </c>
      <c r="N365" s="97"/>
      <c r="O365" s="97">
        <v>121.82</v>
      </c>
      <c r="P365" s="97">
        <v>0</v>
      </c>
      <c r="Q365" s="97">
        <v>0</v>
      </c>
      <c r="R365" s="97">
        <v>85</v>
      </c>
      <c r="S365" s="97">
        <v>36.82</v>
      </c>
      <c r="T365" s="97">
        <v>0</v>
      </c>
      <c r="U365" s="97">
        <v>2785.8135000000002</v>
      </c>
      <c r="W365" s="97" t="s">
        <v>2190</v>
      </c>
      <c r="X365" s="97">
        <v>0.27592814999999998</v>
      </c>
      <c r="Y365" s="97">
        <v>-2.6687505E-2</v>
      </c>
      <c r="Z365" s="97" t="s">
        <v>1</v>
      </c>
      <c r="AB365" s="97" t="s">
        <v>2191</v>
      </c>
      <c r="AI365" s="97" t="s">
        <v>2194</v>
      </c>
      <c r="AJ365" s="97">
        <v>8</v>
      </c>
      <c r="AK365" s="97">
        <v>0.85</v>
      </c>
      <c r="AX365" s="97">
        <v>0</v>
      </c>
      <c r="AY365" s="97">
        <v>0</v>
      </c>
      <c r="AZ365" s="97">
        <v>0</v>
      </c>
      <c r="BA365" s="97">
        <v>7</v>
      </c>
      <c r="BB365" s="97">
        <v>7</v>
      </c>
      <c r="BC365" s="97">
        <v>0</v>
      </c>
      <c r="BD365" s="97">
        <v>0</v>
      </c>
      <c r="BE365" s="97">
        <v>0</v>
      </c>
      <c r="BF365" s="97">
        <v>0</v>
      </c>
      <c r="BG365" s="97">
        <v>0</v>
      </c>
      <c r="BH365" s="97">
        <v>0</v>
      </c>
      <c r="BI365" s="97">
        <v>0</v>
      </c>
      <c r="BJ365" s="97">
        <v>0</v>
      </c>
      <c r="BK365" s="97">
        <v>0</v>
      </c>
      <c r="BM365" s="97">
        <v>1.75</v>
      </c>
      <c r="BN365" s="97">
        <v>1.75</v>
      </c>
      <c r="BO365" s="97">
        <v>1.75</v>
      </c>
      <c r="BP365" s="97">
        <v>1.75</v>
      </c>
      <c r="BQ365" s="97">
        <v>1.75</v>
      </c>
      <c r="BR365" s="97">
        <v>1.75</v>
      </c>
      <c r="BS365" s="97">
        <v>1.75</v>
      </c>
      <c r="BT365" s="97">
        <v>1.75</v>
      </c>
      <c r="BY365" s="108"/>
      <c r="CA365" s="162" t="b">
        <v>1</v>
      </c>
      <c r="CB365" s="162" t="b">
        <v>1</v>
      </c>
      <c r="CC365" s="162" t="b">
        <v>1</v>
      </c>
      <c r="CD365" s="162" t="b">
        <v>1</v>
      </c>
    </row>
    <row r="366" spans="1:82" x14ac:dyDescent="0.2">
      <c r="A366" s="101">
        <v>361</v>
      </c>
      <c r="B366" s="97" t="s">
        <v>2201</v>
      </c>
      <c r="C366" s="97" t="s">
        <v>2217</v>
      </c>
      <c r="D366" s="97">
        <v>16</v>
      </c>
      <c r="E366" s="97" t="s">
        <v>754</v>
      </c>
      <c r="G366" s="97" t="s">
        <v>2189</v>
      </c>
      <c r="H366" s="97" t="s">
        <v>1</v>
      </c>
      <c r="I366" s="97" t="s">
        <v>1232</v>
      </c>
      <c r="J366" s="97" t="b">
        <v>1</v>
      </c>
      <c r="N366" s="97"/>
      <c r="O366" s="97">
        <v>215.5</v>
      </c>
      <c r="P366" s="97">
        <v>0</v>
      </c>
      <c r="Q366" s="97">
        <v>0</v>
      </c>
      <c r="R366" s="97">
        <v>35.5</v>
      </c>
      <c r="S366" s="97">
        <v>180</v>
      </c>
      <c r="T366" s="97">
        <v>0</v>
      </c>
      <c r="U366" s="97">
        <v>387</v>
      </c>
      <c r="W366" s="97" t="s">
        <v>2190</v>
      </c>
      <c r="X366" s="97">
        <v>0</v>
      </c>
      <c r="Y366" s="97">
        <v>0</v>
      </c>
      <c r="Z366" s="97" t="s">
        <v>1</v>
      </c>
      <c r="AB366" s="97" t="s">
        <v>2191</v>
      </c>
      <c r="AI366" s="97" t="s">
        <v>2194</v>
      </c>
      <c r="AJ366" s="97">
        <v>5</v>
      </c>
      <c r="AK366" s="97">
        <v>0.85</v>
      </c>
      <c r="AX366" s="97">
        <v>0</v>
      </c>
      <c r="AY366" s="97">
        <v>0</v>
      </c>
      <c r="AZ366" s="97">
        <v>0</v>
      </c>
      <c r="BA366" s="97">
        <v>10</v>
      </c>
      <c r="BB366" s="97">
        <v>10</v>
      </c>
      <c r="BC366" s="97">
        <v>0</v>
      </c>
      <c r="BD366" s="97">
        <v>0</v>
      </c>
      <c r="BE366" s="97">
        <v>0</v>
      </c>
      <c r="BF366" s="97">
        <v>0</v>
      </c>
      <c r="BG366" s="97">
        <v>0</v>
      </c>
      <c r="BH366" s="97">
        <v>0</v>
      </c>
      <c r="BI366" s="97">
        <v>0</v>
      </c>
      <c r="BJ366" s="97">
        <v>0</v>
      </c>
      <c r="BK366" s="97">
        <v>0</v>
      </c>
      <c r="BM366" s="97">
        <v>2.5</v>
      </c>
      <c r="BN366" s="97">
        <v>2.5</v>
      </c>
      <c r="BO366" s="97">
        <v>2.5</v>
      </c>
      <c r="BP366" s="97">
        <v>2.5</v>
      </c>
      <c r="BQ366" s="97">
        <v>2.5</v>
      </c>
      <c r="BR366" s="97">
        <v>2.5</v>
      </c>
      <c r="BS366" s="97">
        <v>2.5</v>
      </c>
      <c r="BT366" s="97">
        <v>2.5</v>
      </c>
      <c r="BY366" s="108"/>
      <c r="CA366" s="162" t="b">
        <v>1</v>
      </c>
      <c r="CB366" s="162" t="b">
        <v>1</v>
      </c>
      <c r="CC366" s="162" t="b">
        <v>1</v>
      </c>
      <c r="CD366" s="162" t="b">
        <v>1</v>
      </c>
    </row>
    <row r="367" spans="1:82" x14ac:dyDescent="0.2">
      <c r="A367" s="101">
        <v>362</v>
      </c>
      <c r="B367" s="97" t="s">
        <v>2201</v>
      </c>
      <c r="C367" s="97" t="s">
        <v>2217</v>
      </c>
      <c r="D367" s="97">
        <v>16</v>
      </c>
      <c r="E367" s="97" t="s">
        <v>755</v>
      </c>
      <c r="G367" s="97" t="s">
        <v>2189</v>
      </c>
      <c r="H367" s="97" t="s">
        <v>1</v>
      </c>
      <c r="I367" s="97" t="s">
        <v>1199</v>
      </c>
      <c r="J367" s="97" t="b">
        <v>1</v>
      </c>
      <c r="N367" s="97"/>
      <c r="O367" s="97">
        <v>12.69</v>
      </c>
      <c r="P367" s="97">
        <v>0</v>
      </c>
      <c r="Q367" s="97">
        <v>0</v>
      </c>
      <c r="R367" s="97">
        <v>5.43</v>
      </c>
      <c r="S367" s="97">
        <v>7.26</v>
      </c>
      <c r="T367" s="97">
        <v>0</v>
      </c>
      <c r="U367" s="97">
        <v>133</v>
      </c>
      <c r="W367" s="97" t="s">
        <v>2190</v>
      </c>
      <c r="X367" s="97">
        <v>2.81E-2</v>
      </c>
      <c r="Y367" s="97">
        <v>-0.33200000000000002</v>
      </c>
      <c r="Z367" s="97" t="s">
        <v>1</v>
      </c>
      <c r="AB367" s="97" t="s">
        <v>2191</v>
      </c>
      <c r="AI367" s="97" t="s">
        <v>2194</v>
      </c>
      <c r="AJ367" s="97">
        <v>2.4700000000000002</v>
      </c>
      <c r="AK367" s="97">
        <v>0.8</v>
      </c>
      <c r="AP367" s="97">
        <v>0.99</v>
      </c>
      <c r="AX367" s="97">
        <v>0</v>
      </c>
      <c r="AY367" s="97">
        <v>0</v>
      </c>
      <c r="AZ367" s="97">
        <v>0</v>
      </c>
      <c r="BA367" s="97">
        <v>636</v>
      </c>
      <c r="BB367" s="97">
        <v>611</v>
      </c>
      <c r="BC367" s="97">
        <v>0</v>
      </c>
      <c r="BD367" s="97">
        <v>0</v>
      </c>
      <c r="BE367" s="97">
        <v>0</v>
      </c>
      <c r="BF367" s="97">
        <v>0</v>
      </c>
      <c r="BG367" s="97">
        <v>0</v>
      </c>
      <c r="BH367" s="97">
        <v>0</v>
      </c>
      <c r="BI367" s="97">
        <v>0</v>
      </c>
      <c r="BJ367" s="97">
        <v>0</v>
      </c>
      <c r="BK367" s="97">
        <v>0</v>
      </c>
      <c r="BM367" s="97">
        <v>159</v>
      </c>
      <c r="BN367" s="97">
        <v>159</v>
      </c>
      <c r="BO367" s="97">
        <v>159</v>
      </c>
      <c r="BP367" s="97">
        <v>159</v>
      </c>
      <c r="BQ367" s="97">
        <v>152.75</v>
      </c>
      <c r="BR367" s="97">
        <v>152.75</v>
      </c>
      <c r="BS367" s="97">
        <v>152.75</v>
      </c>
      <c r="BT367" s="97">
        <v>152.75</v>
      </c>
      <c r="BY367" s="108"/>
      <c r="CA367" s="162" t="b">
        <v>1</v>
      </c>
      <c r="CB367" s="162" t="b">
        <v>1</v>
      </c>
      <c r="CC367" s="162" t="b">
        <v>1</v>
      </c>
      <c r="CD367" s="162" t="b">
        <v>1</v>
      </c>
    </row>
    <row r="368" spans="1:82" x14ac:dyDescent="0.2">
      <c r="A368" s="101">
        <v>363</v>
      </c>
      <c r="B368" s="97" t="s">
        <v>2201</v>
      </c>
      <c r="C368" s="97" t="s">
        <v>2217</v>
      </c>
      <c r="D368" s="97">
        <v>16</v>
      </c>
      <c r="E368" s="97" t="s">
        <v>756</v>
      </c>
      <c r="G368" s="97" t="s">
        <v>2189</v>
      </c>
      <c r="H368" s="97" t="s">
        <v>1</v>
      </c>
      <c r="I368" s="97" t="s">
        <v>1199</v>
      </c>
      <c r="J368" s="97" t="b">
        <v>1</v>
      </c>
      <c r="N368" s="97"/>
      <c r="O368" s="97">
        <v>13.87</v>
      </c>
      <c r="P368" s="97">
        <v>0</v>
      </c>
      <c r="Q368" s="97">
        <v>0</v>
      </c>
      <c r="R368" s="97">
        <v>5.43</v>
      </c>
      <c r="S368" s="97">
        <v>8.44</v>
      </c>
      <c r="T368" s="97">
        <v>0</v>
      </c>
      <c r="U368" s="97">
        <v>177</v>
      </c>
      <c r="W368" s="97" t="s">
        <v>2190</v>
      </c>
      <c r="X368" s="97">
        <v>3.7499999999999999E-2</v>
      </c>
      <c r="Y368" s="97">
        <v>-0.443</v>
      </c>
      <c r="Z368" s="97" t="s">
        <v>1</v>
      </c>
      <c r="AB368" s="97" t="s">
        <v>2191</v>
      </c>
      <c r="AI368" s="97" t="s">
        <v>2194</v>
      </c>
      <c r="AJ368" s="97">
        <v>2.4700000000000002</v>
      </c>
      <c r="AK368" s="97">
        <v>0.8</v>
      </c>
      <c r="AP368" s="97">
        <v>0.99</v>
      </c>
      <c r="AX368" s="97">
        <v>0</v>
      </c>
      <c r="AY368" s="97">
        <v>0</v>
      </c>
      <c r="AZ368" s="97">
        <v>0</v>
      </c>
      <c r="BA368" s="97">
        <v>186</v>
      </c>
      <c r="BB368" s="97">
        <v>179</v>
      </c>
      <c r="BC368" s="97">
        <v>0</v>
      </c>
      <c r="BD368" s="97">
        <v>0</v>
      </c>
      <c r="BE368" s="97">
        <v>0</v>
      </c>
      <c r="BF368" s="97">
        <v>0</v>
      </c>
      <c r="BG368" s="97">
        <v>0</v>
      </c>
      <c r="BH368" s="97">
        <v>0</v>
      </c>
      <c r="BI368" s="97">
        <v>0</v>
      </c>
      <c r="BJ368" s="97">
        <v>0</v>
      </c>
      <c r="BK368" s="97">
        <v>0</v>
      </c>
      <c r="BM368" s="97">
        <v>46.5</v>
      </c>
      <c r="BN368" s="97">
        <v>46.5</v>
      </c>
      <c r="BO368" s="97">
        <v>46.5</v>
      </c>
      <c r="BP368" s="97">
        <v>46.5</v>
      </c>
      <c r="BQ368" s="97">
        <v>44.75</v>
      </c>
      <c r="BR368" s="97">
        <v>44.75</v>
      </c>
      <c r="BS368" s="97">
        <v>44.75</v>
      </c>
      <c r="BT368" s="97">
        <v>44.75</v>
      </c>
      <c r="BY368" s="108"/>
      <c r="CA368" s="162" t="b">
        <v>1</v>
      </c>
      <c r="CB368" s="162" t="b">
        <v>1</v>
      </c>
      <c r="CC368" s="162" t="b">
        <v>1</v>
      </c>
      <c r="CD368" s="162" t="b">
        <v>1</v>
      </c>
    </row>
    <row r="369" spans="1:82" x14ac:dyDescent="0.2">
      <c r="A369" s="101">
        <v>364</v>
      </c>
      <c r="B369" s="97" t="s">
        <v>2201</v>
      </c>
      <c r="C369" s="97" t="s">
        <v>2217</v>
      </c>
      <c r="D369" s="97">
        <v>16</v>
      </c>
      <c r="E369" s="97" t="s">
        <v>758</v>
      </c>
      <c r="G369" s="97" t="s">
        <v>2189</v>
      </c>
      <c r="H369" s="97" t="s">
        <v>1</v>
      </c>
      <c r="I369" s="97" t="s">
        <v>1199</v>
      </c>
      <c r="J369" s="97" t="b">
        <v>1</v>
      </c>
      <c r="N369" s="97"/>
      <c r="O369" s="97">
        <v>10.82</v>
      </c>
      <c r="P369" s="97">
        <v>0</v>
      </c>
      <c r="Q369" s="97">
        <v>0</v>
      </c>
      <c r="R369" s="97">
        <v>5.43</v>
      </c>
      <c r="S369" s="97">
        <v>5.39</v>
      </c>
      <c r="T369" s="97">
        <v>8.8817841970012523E-16</v>
      </c>
      <c r="U369" s="97">
        <v>62</v>
      </c>
      <c r="W369" s="97" t="s">
        <v>2190</v>
      </c>
      <c r="X369" s="97">
        <v>1.3100000000000001E-2</v>
      </c>
      <c r="Y369" s="97">
        <v>-0.155</v>
      </c>
      <c r="Z369" s="97" t="s">
        <v>1</v>
      </c>
      <c r="AB369" s="97" t="s">
        <v>2191</v>
      </c>
      <c r="AI369" s="97" t="s">
        <v>2196</v>
      </c>
      <c r="AJ369" s="97">
        <v>2.4700000000000002</v>
      </c>
      <c r="AK369" s="97">
        <v>0.8</v>
      </c>
      <c r="AP369" s="97">
        <v>0.99</v>
      </c>
      <c r="AX369" s="97">
        <v>0</v>
      </c>
      <c r="AY369" s="97">
        <v>0</v>
      </c>
      <c r="AZ369" s="97">
        <v>0</v>
      </c>
      <c r="BA369" s="97">
        <v>37</v>
      </c>
      <c r="BB369" s="97">
        <v>35</v>
      </c>
      <c r="BC369" s="97">
        <v>0</v>
      </c>
      <c r="BD369" s="97">
        <v>0</v>
      </c>
      <c r="BE369" s="97">
        <v>0</v>
      </c>
      <c r="BF369" s="97">
        <v>0</v>
      </c>
      <c r="BG369" s="97">
        <v>0</v>
      </c>
      <c r="BH369" s="97">
        <v>0</v>
      </c>
      <c r="BI369" s="97">
        <v>0</v>
      </c>
      <c r="BJ369" s="97">
        <v>0</v>
      </c>
      <c r="BK369" s="97">
        <v>0</v>
      </c>
      <c r="BM369" s="97">
        <v>9.25</v>
      </c>
      <c r="BN369" s="97">
        <v>9.25</v>
      </c>
      <c r="BO369" s="97">
        <v>9.25</v>
      </c>
      <c r="BP369" s="97">
        <v>9.25</v>
      </c>
      <c r="BQ369" s="97">
        <v>8.75</v>
      </c>
      <c r="BR369" s="97">
        <v>8.75</v>
      </c>
      <c r="BS369" s="97">
        <v>8.75</v>
      </c>
      <c r="BT369" s="97">
        <v>8.75</v>
      </c>
      <c r="BY369" s="108"/>
      <c r="CA369" s="162" t="b">
        <v>1</v>
      </c>
      <c r="CB369" s="162" t="b">
        <v>1</v>
      </c>
      <c r="CC369" s="162" t="b">
        <v>1</v>
      </c>
      <c r="CD369" s="162" t="b">
        <v>1</v>
      </c>
    </row>
    <row r="370" spans="1:82" x14ac:dyDescent="0.2">
      <c r="A370" s="101">
        <v>365</v>
      </c>
      <c r="B370" s="97" t="s">
        <v>2201</v>
      </c>
      <c r="C370" s="97" t="s">
        <v>2217</v>
      </c>
      <c r="D370" s="97">
        <v>16</v>
      </c>
      <c r="E370" s="97" t="s">
        <v>760</v>
      </c>
      <c r="G370" s="97" t="s">
        <v>2189</v>
      </c>
      <c r="H370" s="97" t="s">
        <v>1</v>
      </c>
      <c r="I370" s="97" t="s">
        <v>1199</v>
      </c>
      <c r="J370" s="97" t="b">
        <v>1</v>
      </c>
      <c r="N370" s="97"/>
      <c r="O370" s="97">
        <v>11.29</v>
      </c>
      <c r="P370" s="97">
        <v>0</v>
      </c>
      <c r="Q370" s="97">
        <v>0</v>
      </c>
      <c r="R370" s="97">
        <v>5.43</v>
      </c>
      <c r="S370" s="97">
        <v>5.86</v>
      </c>
      <c r="T370" s="97">
        <v>0</v>
      </c>
      <c r="U370" s="97">
        <v>79.7</v>
      </c>
      <c r="W370" s="97" t="s">
        <v>2190</v>
      </c>
      <c r="X370" s="97">
        <v>1.6899999999999998E-2</v>
      </c>
      <c r="Y370" s="97">
        <v>-0.19900000000000001</v>
      </c>
      <c r="Z370" s="97" t="s">
        <v>1</v>
      </c>
      <c r="AB370" s="97" t="s">
        <v>2191</v>
      </c>
      <c r="AI370" s="97" t="s">
        <v>2196</v>
      </c>
      <c r="AJ370" s="97">
        <v>2.4700000000000002</v>
      </c>
      <c r="AK370" s="97">
        <v>0.8</v>
      </c>
      <c r="AP370" s="97">
        <v>0.99</v>
      </c>
      <c r="AX370" s="97">
        <v>0</v>
      </c>
      <c r="AY370" s="97">
        <v>0</v>
      </c>
      <c r="AZ370" s="97">
        <v>0</v>
      </c>
      <c r="BA370" s="97">
        <v>2</v>
      </c>
      <c r="BB370" s="97">
        <v>2</v>
      </c>
      <c r="BC370" s="97">
        <v>0</v>
      </c>
      <c r="BD370" s="97">
        <v>0</v>
      </c>
      <c r="BE370" s="97">
        <v>0</v>
      </c>
      <c r="BF370" s="97">
        <v>0</v>
      </c>
      <c r="BG370" s="97">
        <v>0</v>
      </c>
      <c r="BH370" s="97">
        <v>0</v>
      </c>
      <c r="BI370" s="97">
        <v>0</v>
      </c>
      <c r="BJ370" s="97">
        <v>0</v>
      </c>
      <c r="BK370" s="97">
        <v>0</v>
      </c>
      <c r="BM370" s="97">
        <v>0.5</v>
      </c>
      <c r="BN370" s="97">
        <v>0.5</v>
      </c>
      <c r="BO370" s="97">
        <v>0.5</v>
      </c>
      <c r="BP370" s="97">
        <v>0.5</v>
      </c>
      <c r="BQ370" s="97">
        <v>0.5</v>
      </c>
      <c r="BR370" s="97">
        <v>0.5</v>
      </c>
      <c r="BS370" s="97">
        <v>0.5</v>
      </c>
      <c r="BT370" s="97">
        <v>0.5</v>
      </c>
      <c r="BY370" s="108"/>
      <c r="CA370" s="162" t="b">
        <v>1</v>
      </c>
      <c r="CB370" s="162" t="b">
        <v>1</v>
      </c>
      <c r="CC370" s="162" t="b">
        <v>1</v>
      </c>
      <c r="CD370" s="162" t="b">
        <v>1</v>
      </c>
    </row>
    <row r="371" spans="1:82" x14ac:dyDescent="0.2">
      <c r="A371" s="101">
        <v>366</v>
      </c>
      <c r="B371" s="97" t="s">
        <v>2201</v>
      </c>
      <c r="C371" s="97" t="s">
        <v>2217</v>
      </c>
      <c r="D371" s="97">
        <v>16</v>
      </c>
      <c r="E371" s="97" t="s">
        <v>762</v>
      </c>
      <c r="G371" s="97" t="s">
        <v>2189</v>
      </c>
      <c r="H371" s="97" t="s">
        <v>1</v>
      </c>
      <c r="I371" s="97" t="s">
        <v>1199</v>
      </c>
      <c r="J371" s="97" t="b">
        <v>1</v>
      </c>
      <c r="N371" s="97"/>
      <c r="O371" s="97">
        <v>11.75</v>
      </c>
      <c r="P371" s="97">
        <v>0</v>
      </c>
      <c r="Q371" s="97">
        <v>0</v>
      </c>
      <c r="R371" s="97">
        <v>5.43</v>
      </c>
      <c r="S371" s="97">
        <v>6.32</v>
      </c>
      <c r="T371" s="97">
        <v>0</v>
      </c>
      <c r="U371" s="97">
        <v>97.4</v>
      </c>
      <c r="W371" s="97" t="s">
        <v>2190</v>
      </c>
      <c r="X371" s="97">
        <v>2.06E-2</v>
      </c>
      <c r="Y371" s="97">
        <v>-0.24299999999999999</v>
      </c>
      <c r="Z371" s="97" t="s">
        <v>1</v>
      </c>
      <c r="AB371" s="97" t="s">
        <v>2191</v>
      </c>
      <c r="AI371" s="97" t="s">
        <v>2196</v>
      </c>
      <c r="AJ371" s="97">
        <v>2.4700000000000002</v>
      </c>
      <c r="AK371" s="97">
        <v>0.8</v>
      </c>
      <c r="AP371" s="97">
        <v>0.99</v>
      </c>
      <c r="AX371" s="97">
        <v>0</v>
      </c>
      <c r="AY371" s="97">
        <v>0</v>
      </c>
      <c r="AZ371" s="97">
        <v>0</v>
      </c>
      <c r="BA371" s="97">
        <v>19</v>
      </c>
      <c r="BB371" s="97">
        <v>19</v>
      </c>
      <c r="BC371" s="97">
        <v>0</v>
      </c>
      <c r="BD371" s="97">
        <v>0</v>
      </c>
      <c r="BE371" s="97">
        <v>0</v>
      </c>
      <c r="BF371" s="97">
        <v>0</v>
      </c>
      <c r="BG371" s="97">
        <v>0</v>
      </c>
      <c r="BH371" s="97">
        <v>0</v>
      </c>
      <c r="BI371" s="97">
        <v>0</v>
      </c>
      <c r="BJ371" s="97">
        <v>0</v>
      </c>
      <c r="BK371" s="97">
        <v>0</v>
      </c>
      <c r="BM371" s="97">
        <v>4.75</v>
      </c>
      <c r="BN371" s="97">
        <v>4.75</v>
      </c>
      <c r="BO371" s="97">
        <v>4.75</v>
      </c>
      <c r="BP371" s="97">
        <v>4.75</v>
      </c>
      <c r="BQ371" s="97">
        <v>4.75</v>
      </c>
      <c r="BR371" s="97">
        <v>4.75</v>
      </c>
      <c r="BS371" s="97">
        <v>4.75</v>
      </c>
      <c r="BT371" s="97">
        <v>4.75</v>
      </c>
      <c r="BY371" s="108"/>
      <c r="CA371" s="162" t="b">
        <v>1</v>
      </c>
      <c r="CB371" s="162" t="b">
        <v>1</v>
      </c>
      <c r="CC371" s="162" t="b">
        <v>1</v>
      </c>
      <c r="CD371" s="162" t="b">
        <v>1</v>
      </c>
    </row>
    <row r="372" spans="1:82" x14ac:dyDescent="0.2">
      <c r="A372" s="101">
        <v>367</v>
      </c>
      <c r="B372" s="97" t="s">
        <v>2201</v>
      </c>
      <c r="C372" s="97" t="s">
        <v>2217</v>
      </c>
      <c r="D372" s="97">
        <v>16</v>
      </c>
      <c r="E372" s="97" t="s">
        <v>764</v>
      </c>
      <c r="G372" s="97" t="s">
        <v>2189</v>
      </c>
      <c r="H372" s="97" t="s">
        <v>1</v>
      </c>
      <c r="I372" s="97" t="s">
        <v>1199</v>
      </c>
      <c r="J372" s="97" t="b">
        <v>1</v>
      </c>
      <c r="N372" s="97"/>
      <c r="O372" s="97">
        <v>12.22</v>
      </c>
      <c r="P372" s="97">
        <v>0</v>
      </c>
      <c r="Q372" s="97">
        <v>0</v>
      </c>
      <c r="R372" s="97">
        <v>5.43</v>
      </c>
      <c r="S372" s="97">
        <v>6.79</v>
      </c>
      <c r="T372" s="97">
        <v>8.8817841970012523E-16</v>
      </c>
      <c r="U372" s="97">
        <v>115</v>
      </c>
      <c r="W372" s="97" t="s">
        <v>2190</v>
      </c>
      <c r="X372" s="97">
        <v>2.4400000000000002E-2</v>
      </c>
      <c r="Y372" s="97">
        <v>-0.28799999999999998</v>
      </c>
      <c r="Z372" s="97" t="s">
        <v>1</v>
      </c>
      <c r="AB372" s="97" t="s">
        <v>2191</v>
      </c>
      <c r="AI372" s="97" t="s">
        <v>2196</v>
      </c>
      <c r="AJ372" s="97">
        <v>2.4700000000000002</v>
      </c>
      <c r="AK372" s="97">
        <v>0.8</v>
      </c>
      <c r="AP372" s="97">
        <v>0.99</v>
      </c>
      <c r="AX372" s="97">
        <v>0</v>
      </c>
      <c r="AY372" s="97">
        <v>0</v>
      </c>
      <c r="AZ372" s="97">
        <v>0</v>
      </c>
      <c r="BA372" s="97">
        <v>110</v>
      </c>
      <c r="BB372" s="97">
        <v>106</v>
      </c>
      <c r="BC372" s="97">
        <v>0</v>
      </c>
      <c r="BD372" s="97">
        <v>0</v>
      </c>
      <c r="BE372" s="97">
        <v>0</v>
      </c>
      <c r="BF372" s="97">
        <v>0</v>
      </c>
      <c r="BG372" s="97">
        <v>0</v>
      </c>
      <c r="BH372" s="97">
        <v>0</v>
      </c>
      <c r="BI372" s="97">
        <v>0</v>
      </c>
      <c r="BJ372" s="97">
        <v>0</v>
      </c>
      <c r="BK372" s="97">
        <v>0</v>
      </c>
      <c r="BM372" s="97">
        <v>27.5</v>
      </c>
      <c r="BN372" s="97">
        <v>27.5</v>
      </c>
      <c r="BO372" s="97">
        <v>27.5</v>
      </c>
      <c r="BP372" s="97">
        <v>27.5</v>
      </c>
      <c r="BQ372" s="97">
        <v>26.5</v>
      </c>
      <c r="BR372" s="97">
        <v>26.5</v>
      </c>
      <c r="BS372" s="97">
        <v>26.5</v>
      </c>
      <c r="BT372" s="97">
        <v>26.5</v>
      </c>
      <c r="BY372" s="108"/>
      <c r="CA372" s="162" t="b">
        <v>1</v>
      </c>
      <c r="CB372" s="162" t="b">
        <v>1</v>
      </c>
      <c r="CC372" s="162" t="b">
        <v>1</v>
      </c>
      <c r="CD372" s="162" t="b">
        <v>1</v>
      </c>
    </row>
    <row r="373" spans="1:82" x14ac:dyDescent="0.2">
      <c r="A373" s="101">
        <v>368</v>
      </c>
      <c r="B373" s="97" t="s">
        <v>2201</v>
      </c>
      <c r="C373" s="97" t="s">
        <v>2217</v>
      </c>
      <c r="D373" s="97">
        <v>16</v>
      </c>
      <c r="E373" s="97" t="s">
        <v>766</v>
      </c>
      <c r="G373" s="97" t="s">
        <v>2189</v>
      </c>
      <c r="H373" s="97" t="s">
        <v>1</v>
      </c>
      <c r="I373" s="97" t="s">
        <v>1199</v>
      </c>
      <c r="J373" s="97" t="b">
        <v>1</v>
      </c>
      <c r="N373" s="97"/>
      <c r="O373" s="97">
        <v>12.93</v>
      </c>
      <c r="P373" s="97">
        <v>0</v>
      </c>
      <c r="Q373" s="97">
        <v>0</v>
      </c>
      <c r="R373" s="97">
        <v>5.43</v>
      </c>
      <c r="S373" s="97">
        <v>7.5</v>
      </c>
      <c r="T373" s="97">
        <v>0</v>
      </c>
      <c r="U373" s="97">
        <v>142</v>
      </c>
      <c r="W373" s="97" t="s">
        <v>2190</v>
      </c>
      <c r="X373" s="97">
        <v>0.03</v>
      </c>
      <c r="Y373" s="97">
        <v>-0.35399999999999998</v>
      </c>
      <c r="Z373" s="97" t="s">
        <v>1</v>
      </c>
      <c r="AB373" s="97" t="s">
        <v>2191</v>
      </c>
      <c r="AI373" s="97" t="s">
        <v>2196</v>
      </c>
      <c r="AJ373" s="97">
        <v>2.4700000000000002</v>
      </c>
      <c r="AK373" s="97">
        <v>0.8</v>
      </c>
      <c r="AP373" s="97">
        <v>0.99</v>
      </c>
      <c r="AX373" s="97">
        <v>0</v>
      </c>
      <c r="AY373" s="97">
        <v>0</v>
      </c>
      <c r="AZ373" s="97">
        <v>0</v>
      </c>
      <c r="BA373" s="97">
        <v>2</v>
      </c>
      <c r="BB373" s="97">
        <v>2</v>
      </c>
      <c r="BC373" s="97">
        <v>0</v>
      </c>
      <c r="BD373" s="97">
        <v>0</v>
      </c>
      <c r="BE373" s="97">
        <v>0</v>
      </c>
      <c r="BF373" s="97">
        <v>0</v>
      </c>
      <c r="BG373" s="97">
        <v>0</v>
      </c>
      <c r="BH373" s="97">
        <v>0</v>
      </c>
      <c r="BI373" s="97">
        <v>0</v>
      </c>
      <c r="BJ373" s="97">
        <v>0</v>
      </c>
      <c r="BK373" s="97">
        <v>0</v>
      </c>
      <c r="BM373" s="97">
        <v>0.5</v>
      </c>
      <c r="BN373" s="97">
        <v>0.5</v>
      </c>
      <c r="BO373" s="97">
        <v>0.5</v>
      </c>
      <c r="BP373" s="97">
        <v>0.5</v>
      </c>
      <c r="BQ373" s="97">
        <v>0.5</v>
      </c>
      <c r="BR373" s="97">
        <v>0.5</v>
      </c>
      <c r="BS373" s="97">
        <v>0.5</v>
      </c>
      <c r="BT373" s="97">
        <v>0.5</v>
      </c>
      <c r="BY373" s="108"/>
      <c r="CA373" s="162" t="b">
        <v>1</v>
      </c>
      <c r="CB373" s="162" t="b">
        <v>1</v>
      </c>
      <c r="CC373" s="162" t="b">
        <v>1</v>
      </c>
      <c r="CD373" s="162" t="b">
        <v>1</v>
      </c>
    </row>
    <row r="374" spans="1:82" x14ac:dyDescent="0.2">
      <c r="A374" s="101">
        <v>369</v>
      </c>
      <c r="B374" s="97" t="s">
        <v>2201</v>
      </c>
      <c r="C374" s="97" t="s">
        <v>2217</v>
      </c>
      <c r="D374" s="97">
        <v>16</v>
      </c>
      <c r="E374" s="97" t="s">
        <v>768</v>
      </c>
      <c r="G374" s="97" t="s">
        <v>2189</v>
      </c>
      <c r="H374" s="97" t="s">
        <v>1</v>
      </c>
      <c r="I374" s="97" t="s">
        <v>1199</v>
      </c>
      <c r="J374" s="97" t="b">
        <v>1</v>
      </c>
      <c r="N374" s="97"/>
      <c r="O374" s="97">
        <v>13.16</v>
      </c>
      <c r="P374" s="97">
        <v>0</v>
      </c>
      <c r="Q374" s="97">
        <v>0</v>
      </c>
      <c r="R374" s="97">
        <v>5.43</v>
      </c>
      <c r="S374" s="97">
        <v>7.73</v>
      </c>
      <c r="T374" s="97">
        <v>0</v>
      </c>
      <c r="U374" s="97">
        <v>150</v>
      </c>
      <c r="W374" s="97" t="s">
        <v>2190</v>
      </c>
      <c r="X374" s="97">
        <v>3.1899999999999998E-2</v>
      </c>
      <c r="Y374" s="97">
        <v>-0.376</v>
      </c>
      <c r="Z374" s="97" t="s">
        <v>1</v>
      </c>
      <c r="AB374" s="97" t="s">
        <v>2191</v>
      </c>
      <c r="AI374" s="97" t="s">
        <v>2196</v>
      </c>
      <c r="AJ374" s="97">
        <v>2.4700000000000002</v>
      </c>
      <c r="AK374" s="97">
        <v>0.8</v>
      </c>
      <c r="AP374" s="97">
        <v>0.99</v>
      </c>
      <c r="AX374" s="97">
        <v>0</v>
      </c>
      <c r="AY374" s="97">
        <v>0</v>
      </c>
      <c r="AZ374" s="97">
        <v>0</v>
      </c>
      <c r="BA374" s="97">
        <v>2</v>
      </c>
      <c r="BB374" s="97">
        <v>2</v>
      </c>
      <c r="BC374" s="97">
        <v>0</v>
      </c>
      <c r="BD374" s="97">
        <v>0</v>
      </c>
      <c r="BE374" s="97">
        <v>0</v>
      </c>
      <c r="BF374" s="97">
        <v>0</v>
      </c>
      <c r="BG374" s="97">
        <v>0</v>
      </c>
      <c r="BH374" s="97">
        <v>0</v>
      </c>
      <c r="BI374" s="97">
        <v>0</v>
      </c>
      <c r="BJ374" s="97">
        <v>0</v>
      </c>
      <c r="BK374" s="97">
        <v>0</v>
      </c>
      <c r="BM374" s="97">
        <v>0.5</v>
      </c>
      <c r="BN374" s="97">
        <v>0.5</v>
      </c>
      <c r="BO374" s="97">
        <v>0.5</v>
      </c>
      <c r="BP374" s="97">
        <v>0.5</v>
      </c>
      <c r="BQ374" s="97">
        <v>0.5</v>
      </c>
      <c r="BR374" s="97">
        <v>0.5</v>
      </c>
      <c r="BS374" s="97">
        <v>0.5</v>
      </c>
      <c r="BT374" s="97">
        <v>0.5</v>
      </c>
      <c r="BY374" s="108"/>
      <c r="CA374" s="162" t="b">
        <v>1</v>
      </c>
      <c r="CB374" s="162" t="b">
        <v>1</v>
      </c>
      <c r="CC374" s="162" t="b">
        <v>1</v>
      </c>
      <c r="CD374" s="162" t="b">
        <v>1</v>
      </c>
    </row>
    <row r="375" spans="1:82" x14ac:dyDescent="0.2">
      <c r="A375" s="101">
        <v>370</v>
      </c>
      <c r="B375" s="97" t="s">
        <v>2201</v>
      </c>
      <c r="C375" s="97" t="s">
        <v>2217</v>
      </c>
      <c r="D375" s="97">
        <v>16</v>
      </c>
      <c r="E375" s="97" t="s">
        <v>770</v>
      </c>
      <c r="G375" s="97" t="s">
        <v>2189</v>
      </c>
      <c r="H375" s="97" t="s">
        <v>1</v>
      </c>
      <c r="I375" s="97" t="s">
        <v>1199</v>
      </c>
      <c r="J375" s="97" t="b">
        <v>1</v>
      </c>
      <c r="N375" s="97"/>
      <c r="O375" s="97">
        <v>13.4</v>
      </c>
      <c r="P375" s="97">
        <v>0</v>
      </c>
      <c r="Q375" s="97">
        <v>0</v>
      </c>
      <c r="R375" s="97">
        <v>5.43</v>
      </c>
      <c r="S375" s="97">
        <v>7.97</v>
      </c>
      <c r="T375" s="97">
        <v>8.8817841970012523E-16</v>
      </c>
      <c r="U375" s="97">
        <v>159</v>
      </c>
      <c r="W375" s="97" t="s">
        <v>2190</v>
      </c>
      <c r="X375" s="97">
        <v>3.3799999999999997E-2</v>
      </c>
      <c r="Y375" s="97">
        <v>-0.39800000000000002</v>
      </c>
      <c r="Z375" s="97" t="s">
        <v>1</v>
      </c>
      <c r="AB375" s="97" t="s">
        <v>2191</v>
      </c>
      <c r="AI375" s="97" t="s">
        <v>2196</v>
      </c>
      <c r="AJ375" s="97">
        <v>2.4700000000000002</v>
      </c>
      <c r="AK375" s="97">
        <v>0.8</v>
      </c>
      <c r="AP375" s="97">
        <v>0.99</v>
      </c>
      <c r="AX375" s="97">
        <v>0</v>
      </c>
      <c r="AY375" s="97">
        <v>0</v>
      </c>
      <c r="AZ375" s="97">
        <v>0</v>
      </c>
      <c r="BA375" s="97">
        <v>2</v>
      </c>
      <c r="BB375" s="97">
        <v>2</v>
      </c>
      <c r="BC375" s="97">
        <v>0</v>
      </c>
      <c r="BD375" s="97">
        <v>0</v>
      </c>
      <c r="BE375" s="97">
        <v>0</v>
      </c>
      <c r="BF375" s="97">
        <v>0</v>
      </c>
      <c r="BG375" s="97">
        <v>0</v>
      </c>
      <c r="BH375" s="97">
        <v>0</v>
      </c>
      <c r="BI375" s="97">
        <v>0</v>
      </c>
      <c r="BJ375" s="97">
        <v>0</v>
      </c>
      <c r="BK375" s="97">
        <v>0</v>
      </c>
      <c r="BM375" s="97">
        <v>0.5</v>
      </c>
      <c r="BN375" s="97">
        <v>0.5</v>
      </c>
      <c r="BO375" s="97">
        <v>0.5</v>
      </c>
      <c r="BP375" s="97">
        <v>0.5</v>
      </c>
      <c r="BQ375" s="97">
        <v>0.5</v>
      </c>
      <c r="BR375" s="97">
        <v>0.5</v>
      </c>
      <c r="BS375" s="97">
        <v>0.5</v>
      </c>
      <c r="BT375" s="97">
        <v>0.5</v>
      </c>
      <c r="BY375" s="108"/>
      <c r="CA375" s="162" t="b">
        <v>1</v>
      </c>
      <c r="CB375" s="162" t="b">
        <v>1</v>
      </c>
      <c r="CC375" s="162" t="b">
        <v>1</v>
      </c>
      <c r="CD375" s="162" t="b">
        <v>1</v>
      </c>
    </row>
    <row r="376" spans="1:82" x14ac:dyDescent="0.2">
      <c r="A376" s="101">
        <v>371</v>
      </c>
      <c r="B376" s="97" t="s">
        <v>2201</v>
      </c>
      <c r="C376" s="97" t="s">
        <v>2217</v>
      </c>
      <c r="D376" s="97">
        <v>16</v>
      </c>
      <c r="E376" s="97" t="s">
        <v>772</v>
      </c>
      <c r="G376" s="97" t="s">
        <v>2189</v>
      </c>
      <c r="H376" s="97" t="s">
        <v>1</v>
      </c>
      <c r="I376" s="97" t="s">
        <v>1199</v>
      </c>
      <c r="J376" s="97" t="b">
        <v>1</v>
      </c>
      <c r="N376" s="97"/>
      <c r="O376" s="97">
        <v>14.57</v>
      </c>
      <c r="P376" s="97">
        <v>0</v>
      </c>
      <c r="Q376" s="97">
        <v>0</v>
      </c>
      <c r="R376" s="97">
        <v>5.43</v>
      </c>
      <c r="S376" s="97">
        <v>9.14</v>
      </c>
      <c r="T376" s="97">
        <v>0</v>
      </c>
      <c r="U376" s="97">
        <v>204</v>
      </c>
      <c r="W376" s="97" t="s">
        <v>2190</v>
      </c>
      <c r="X376" s="97">
        <v>4.3099999999999999E-2</v>
      </c>
      <c r="Y376" s="97">
        <v>-0.50900000000000001</v>
      </c>
      <c r="Z376" s="97" t="s">
        <v>1</v>
      </c>
      <c r="AB376" s="97" t="s">
        <v>2191</v>
      </c>
      <c r="AI376" s="97" t="s">
        <v>2196</v>
      </c>
      <c r="AJ376" s="97">
        <v>2.4700000000000002</v>
      </c>
      <c r="AK376" s="97">
        <v>0.8</v>
      </c>
      <c r="AP376" s="97">
        <v>0.99</v>
      </c>
      <c r="AX376" s="97">
        <v>0</v>
      </c>
      <c r="AY376" s="97">
        <v>0</v>
      </c>
      <c r="AZ376" s="97">
        <v>0</v>
      </c>
      <c r="BA376" s="97">
        <v>78</v>
      </c>
      <c r="BB376" s="97">
        <v>75</v>
      </c>
      <c r="BC376" s="97">
        <v>0</v>
      </c>
      <c r="BD376" s="97">
        <v>0</v>
      </c>
      <c r="BE376" s="97">
        <v>0</v>
      </c>
      <c r="BF376" s="97">
        <v>0</v>
      </c>
      <c r="BG376" s="97">
        <v>0</v>
      </c>
      <c r="BH376" s="97">
        <v>0</v>
      </c>
      <c r="BI376" s="97">
        <v>0</v>
      </c>
      <c r="BJ376" s="97">
        <v>0</v>
      </c>
      <c r="BK376" s="97">
        <v>0</v>
      </c>
      <c r="BM376" s="97">
        <v>19.5</v>
      </c>
      <c r="BN376" s="97">
        <v>19.5</v>
      </c>
      <c r="BO376" s="97">
        <v>19.5</v>
      </c>
      <c r="BP376" s="97">
        <v>19.5</v>
      </c>
      <c r="BQ376" s="97">
        <v>18.75</v>
      </c>
      <c r="BR376" s="97">
        <v>18.75</v>
      </c>
      <c r="BS376" s="97">
        <v>18.75</v>
      </c>
      <c r="BT376" s="97">
        <v>18.75</v>
      </c>
      <c r="BY376" s="108"/>
      <c r="CA376" s="162" t="b">
        <v>1</v>
      </c>
      <c r="CB376" s="162" t="b">
        <v>1</v>
      </c>
      <c r="CC376" s="162" t="b">
        <v>1</v>
      </c>
      <c r="CD376" s="162" t="b">
        <v>1</v>
      </c>
    </row>
    <row r="377" spans="1:82" x14ac:dyDescent="0.2">
      <c r="A377" s="101">
        <v>372</v>
      </c>
      <c r="B377" s="97" t="s">
        <v>2201</v>
      </c>
      <c r="C377" s="97" t="s">
        <v>2217</v>
      </c>
      <c r="D377" s="97">
        <v>16</v>
      </c>
      <c r="E377" s="97" t="s">
        <v>774</v>
      </c>
      <c r="G377" s="97" t="s">
        <v>2189</v>
      </c>
      <c r="H377" s="97" t="s">
        <v>1</v>
      </c>
      <c r="I377" s="97" t="s">
        <v>1199</v>
      </c>
      <c r="J377" s="97" t="b">
        <v>1</v>
      </c>
      <c r="N377" s="97"/>
      <c r="O377" s="97">
        <v>15.04</v>
      </c>
      <c r="P377" s="97">
        <v>0</v>
      </c>
      <c r="Q377" s="97">
        <v>0</v>
      </c>
      <c r="R377" s="97">
        <v>5.43</v>
      </c>
      <c r="S377" s="97">
        <v>9.61</v>
      </c>
      <c r="T377" s="97">
        <v>0</v>
      </c>
      <c r="U377" s="97">
        <v>221</v>
      </c>
      <c r="W377" s="97" t="s">
        <v>2190</v>
      </c>
      <c r="X377" s="97">
        <v>4.6899999999999997E-2</v>
      </c>
      <c r="Y377" s="97">
        <v>-0.55300000000000005</v>
      </c>
      <c r="Z377" s="97" t="s">
        <v>1</v>
      </c>
      <c r="AB377" s="97" t="s">
        <v>2191</v>
      </c>
      <c r="AI377" s="97" t="s">
        <v>2196</v>
      </c>
      <c r="AJ377" s="97">
        <v>2.4700000000000002</v>
      </c>
      <c r="AK377" s="97">
        <v>0.8</v>
      </c>
      <c r="AP377" s="97">
        <v>0.99</v>
      </c>
      <c r="AX377" s="97">
        <v>0</v>
      </c>
      <c r="AY377" s="97">
        <v>0</v>
      </c>
      <c r="AZ377" s="97">
        <v>0</v>
      </c>
      <c r="BA377" s="97">
        <v>2</v>
      </c>
      <c r="BB377" s="97">
        <v>2</v>
      </c>
      <c r="BC377" s="97">
        <v>0</v>
      </c>
      <c r="BD377" s="97">
        <v>0</v>
      </c>
      <c r="BE377" s="97">
        <v>0</v>
      </c>
      <c r="BF377" s="97">
        <v>0</v>
      </c>
      <c r="BG377" s="97">
        <v>0</v>
      </c>
      <c r="BH377" s="97">
        <v>0</v>
      </c>
      <c r="BI377" s="97">
        <v>0</v>
      </c>
      <c r="BJ377" s="97">
        <v>0</v>
      </c>
      <c r="BK377" s="97">
        <v>0</v>
      </c>
      <c r="BM377" s="97">
        <v>0.5</v>
      </c>
      <c r="BN377" s="97">
        <v>0.5</v>
      </c>
      <c r="BO377" s="97">
        <v>0.5</v>
      </c>
      <c r="BP377" s="97">
        <v>0.5</v>
      </c>
      <c r="BQ377" s="97">
        <v>0.5</v>
      </c>
      <c r="BR377" s="97">
        <v>0.5</v>
      </c>
      <c r="BS377" s="97">
        <v>0.5</v>
      </c>
      <c r="BT377" s="97">
        <v>0.5</v>
      </c>
      <c r="BY377" s="108"/>
      <c r="CA377" s="162" t="b">
        <v>1</v>
      </c>
      <c r="CB377" s="162" t="b">
        <v>1</v>
      </c>
      <c r="CC377" s="162" t="b">
        <v>1</v>
      </c>
      <c r="CD377" s="162" t="b">
        <v>1</v>
      </c>
    </row>
    <row r="378" spans="1:82" x14ac:dyDescent="0.2">
      <c r="A378" s="101">
        <v>373</v>
      </c>
      <c r="B378" s="97" t="s">
        <v>2201</v>
      </c>
      <c r="C378" s="97" t="s">
        <v>2217</v>
      </c>
      <c r="D378" s="97">
        <v>16</v>
      </c>
      <c r="E378" s="97" t="s">
        <v>776</v>
      </c>
      <c r="G378" s="97" t="s">
        <v>2189</v>
      </c>
      <c r="H378" s="97" t="s">
        <v>1</v>
      </c>
      <c r="I378" s="97" t="s">
        <v>1199</v>
      </c>
      <c r="J378" s="97" t="b">
        <v>1</v>
      </c>
      <c r="N378" s="97"/>
      <c r="O378" s="97">
        <v>15.74</v>
      </c>
      <c r="P378" s="97">
        <v>0</v>
      </c>
      <c r="Q378" s="97">
        <v>0</v>
      </c>
      <c r="R378" s="97">
        <v>5.43</v>
      </c>
      <c r="S378" s="97">
        <v>10.31</v>
      </c>
      <c r="T378" s="97">
        <v>0</v>
      </c>
      <c r="U378" s="97">
        <v>248</v>
      </c>
      <c r="W378" s="97" t="s">
        <v>2190</v>
      </c>
      <c r="X378" s="97">
        <v>5.2499999999999998E-2</v>
      </c>
      <c r="Y378" s="97">
        <v>-0.62</v>
      </c>
      <c r="Z378" s="97" t="s">
        <v>1</v>
      </c>
      <c r="AB378" s="97" t="s">
        <v>2191</v>
      </c>
      <c r="AI378" s="97" t="s">
        <v>2196</v>
      </c>
      <c r="AJ378" s="97">
        <v>2.4700000000000002</v>
      </c>
      <c r="AK378" s="97">
        <v>0.8</v>
      </c>
      <c r="AP378" s="97">
        <v>0.99</v>
      </c>
      <c r="AX378" s="97">
        <v>0</v>
      </c>
      <c r="AY378" s="97">
        <v>0</v>
      </c>
      <c r="AZ378" s="97">
        <v>0</v>
      </c>
      <c r="BA378" s="97">
        <v>5</v>
      </c>
      <c r="BB378" s="97">
        <v>5</v>
      </c>
      <c r="BC378" s="97">
        <v>0</v>
      </c>
      <c r="BD378" s="97">
        <v>0</v>
      </c>
      <c r="BE378" s="97">
        <v>0</v>
      </c>
      <c r="BF378" s="97">
        <v>0</v>
      </c>
      <c r="BG378" s="97">
        <v>0</v>
      </c>
      <c r="BH378" s="97">
        <v>0</v>
      </c>
      <c r="BI378" s="97">
        <v>0</v>
      </c>
      <c r="BJ378" s="97">
        <v>0</v>
      </c>
      <c r="BK378" s="97">
        <v>0</v>
      </c>
      <c r="BM378" s="97">
        <v>1.25</v>
      </c>
      <c r="BN378" s="97">
        <v>1.25</v>
      </c>
      <c r="BO378" s="97">
        <v>1.25</v>
      </c>
      <c r="BP378" s="97">
        <v>1.25</v>
      </c>
      <c r="BQ378" s="97">
        <v>1.25</v>
      </c>
      <c r="BR378" s="97">
        <v>1.25</v>
      </c>
      <c r="BS378" s="97">
        <v>1.25</v>
      </c>
      <c r="BT378" s="97">
        <v>1.25</v>
      </c>
      <c r="BY378" s="108"/>
      <c r="CA378" s="162" t="b">
        <v>1</v>
      </c>
      <c r="CB378" s="162" t="b">
        <v>1</v>
      </c>
      <c r="CC378" s="162" t="b">
        <v>1</v>
      </c>
      <c r="CD378" s="162" t="b">
        <v>1</v>
      </c>
    </row>
    <row r="379" spans="1:82" x14ac:dyDescent="0.2">
      <c r="A379" s="101">
        <v>374</v>
      </c>
      <c r="B379" s="97" t="s">
        <v>2201</v>
      </c>
      <c r="C379" s="97" t="s">
        <v>2217</v>
      </c>
      <c r="D379" s="97">
        <v>16</v>
      </c>
      <c r="E379" s="97" t="s">
        <v>778</v>
      </c>
      <c r="G379" s="97" t="s">
        <v>2189</v>
      </c>
      <c r="H379" s="97" t="s">
        <v>1</v>
      </c>
      <c r="I379" s="97" t="s">
        <v>1199</v>
      </c>
      <c r="J379" s="97" t="b">
        <v>1</v>
      </c>
      <c r="N379" s="97"/>
      <c r="O379" s="97">
        <v>9.02</v>
      </c>
      <c r="P379" s="97">
        <v>0</v>
      </c>
      <c r="Q379" s="97">
        <v>0</v>
      </c>
      <c r="R379" s="97">
        <v>3.77</v>
      </c>
      <c r="S379" s="97">
        <v>5.25</v>
      </c>
      <c r="T379" s="97">
        <v>0</v>
      </c>
      <c r="U379" s="97">
        <v>115</v>
      </c>
      <c r="W379" s="97" t="s">
        <v>2190</v>
      </c>
      <c r="X379" s="97">
        <v>2.4400000000000002E-2</v>
      </c>
      <c r="Y379" s="97">
        <v>-0.28799999999999998</v>
      </c>
      <c r="Z379" s="97" t="s">
        <v>1</v>
      </c>
      <c r="AB379" s="97" t="s">
        <v>2191</v>
      </c>
      <c r="AI379" s="97" t="s">
        <v>2196</v>
      </c>
      <c r="AJ379" s="97">
        <v>2.4700000000000002</v>
      </c>
      <c r="AK379" s="97">
        <v>0.8</v>
      </c>
      <c r="AP379" s="97">
        <v>0.99</v>
      </c>
      <c r="AX379" s="97">
        <v>0</v>
      </c>
      <c r="AY379" s="97">
        <v>0</v>
      </c>
      <c r="AZ379" s="97">
        <v>0</v>
      </c>
      <c r="BA379" s="97">
        <v>1200</v>
      </c>
      <c r="BB379" s="97">
        <v>1200</v>
      </c>
      <c r="BC379" s="97">
        <v>0</v>
      </c>
      <c r="BD379" s="97">
        <v>0</v>
      </c>
      <c r="BE379" s="97">
        <v>0</v>
      </c>
      <c r="BF379" s="97">
        <v>0</v>
      </c>
      <c r="BG379" s="97">
        <v>0</v>
      </c>
      <c r="BH379" s="97">
        <v>0</v>
      </c>
      <c r="BI379" s="97">
        <v>0</v>
      </c>
      <c r="BJ379" s="97">
        <v>0</v>
      </c>
      <c r="BK379" s="97">
        <v>0</v>
      </c>
      <c r="BM379" s="97">
        <v>300</v>
      </c>
      <c r="BN379" s="97">
        <v>300</v>
      </c>
      <c r="BO379" s="97">
        <v>300</v>
      </c>
      <c r="BP379" s="97">
        <v>300</v>
      </c>
      <c r="BQ379" s="97">
        <v>300</v>
      </c>
      <c r="BR379" s="97">
        <v>300</v>
      </c>
      <c r="BS379" s="97">
        <v>300</v>
      </c>
      <c r="BT379" s="97">
        <v>300</v>
      </c>
      <c r="BY379" s="108"/>
      <c r="CA379" s="162" t="b">
        <v>1</v>
      </c>
      <c r="CB379" s="162" t="b">
        <v>1</v>
      </c>
      <c r="CC379" s="162" t="b">
        <v>1</v>
      </c>
      <c r="CD379" s="162" t="b">
        <v>1</v>
      </c>
    </row>
    <row r="380" spans="1:82" x14ac:dyDescent="0.2">
      <c r="A380" s="101">
        <v>375</v>
      </c>
      <c r="B380" s="97" t="s">
        <v>2201</v>
      </c>
      <c r="C380" s="97" t="s">
        <v>2217</v>
      </c>
      <c r="D380" s="97">
        <v>16</v>
      </c>
      <c r="E380" s="97" t="s">
        <v>779</v>
      </c>
      <c r="G380" s="97" t="s">
        <v>2189</v>
      </c>
      <c r="H380" s="97" t="s">
        <v>1</v>
      </c>
      <c r="I380" s="97" t="s">
        <v>1199</v>
      </c>
      <c r="J380" s="97" t="b">
        <v>1</v>
      </c>
      <c r="N380" s="97"/>
      <c r="O380" s="97">
        <v>13.4</v>
      </c>
      <c r="P380" s="97">
        <v>0</v>
      </c>
      <c r="Q380" s="97">
        <v>0</v>
      </c>
      <c r="R380" s="97">
        <v>5.43</v>
      </c>
      <c r="S380" s="97">
        <v>7.97</v>
      </c>
      <c r="T380" s="97">
        <v>8.8817841970012523E-16</v>
      </c>
      <c r="U380" s="97">
        <v>159</v>
      </c>
      <c r="W380" s="97" t="s">
        <v>2190</v>
      </c>
      <c r="X380" s="97">
        <v>3.3799999999999997E-2</v>
      </c>
      <c r="Y380" s="97">
        <v>-0.39800000000000002</v>
      </c>
      <c r="Z380" s="97" t="s">
        <v>1</v>
      </c>
      <c r="AB380" s="97" t="s">
        <v>2191</v>
      </c>
      <c r="AI380" s="97" t="s">
        <v>2196</v>
      </c>
      <c r="AJ380" s="97">
        <v>2.4700000000000002</v>
      </c>
      <c r="AK380" s="97">
        <v>0.8</v>
      </c>
      <c r="AP380" s="97">
        <v>0.99</v>
      </c>
      <c r="AX380" s="97">
        <v>0</v>
      </c>
      <c r="AY380" s="97">
        <v>0</v>
      </c>
      <c r="AZ380" s="97">
        <v>0</v>
      </c>
      <c r="BA380" s="97">
        <v>2235</v>
      </c>
      <c r="BB380" s="97">
        <v>2235</v>
      </c>
      <c r="BC380" s="97">
        <v>0</v>
      </c>
      <c r="BD380" s="97">
        <v>0</v>
      </c>
      <c r="BE380" s="97">
        <v>0</v>
      </c>
      <c r="BF380" s="97">
        <v>0</v>
      </c>
      <c r="BG380" s="97">
        <v>0</v>
      </c>
      <c r="BH380" s="97">
        <v>0</v>
      </c>
      <c r="BI380" s="97">
        <v>0</v>
      </c>
      <c r="BJ380" s="97">
        <v>0</v>
      </c>
      <c r="BK380" s="97">
        <v>0</v>
      </c>
      <c r="BM380" s="97">
        <v>558.75</v>
      </c>
      <c r="BN380" s="97">
        <v>558.75</v>
      </c>
      <c r="BO380" s="97">
        <v>558.75</v>
      </c>
      <c r="BP380" s="97">
        <v>558.75</v>
      </c>
      <c r="BQ380" s="97">
        <v>558.75</v>
      </c>
      <c r="BR380" s="97">
        <v>558.75</v>
      </c>
      <c r="BS380" s="97">
        <v>558.75</v>
      </c>
      <c r="BT380" s="97">
        <v>558.75</v>
      </c>
      <c r="BY380" s="108"/>
      <c r="CA380" s="162" t="b">
        <v>1</v>
      </c>
      <c r="CB380" s="162" t="b">
        <v>1</v>
      </c>
      <c r="CC380" s="162" t="b">
        <v>1</v>
      </c>
      <c r="CD380" s="162" t="b">
        <v>1</v>
      </c>
    </row>
    <row r="381" spans="1:82" x14ac:dyDescent="0.2">
      <c r="A381" s="101">
        <v>376</v>
      </c>
      <c r="B381" s="97" t="s">
        <v>2201</v>
      </c>
      <c r="C381" s="97" t="s">
        <v>2217</v>
      </c>
      <c r="D381" s="97">
        <v>16</v>
      </c>
      <c r="E381" s="97" t="s">
        <v>780</v>
      </c>
      <c r="G381" s="97" t="s">
        <v>2189</v>
      </c>
      <c r="H381" s="97" t="s">
        <v>1</v>
      </c>
      <c r="I381" s="97" t="s">
        <v>1199</v>
      </c>
      <c r="J381" s="97" t="b">
        <v>1</v>
      </c>
      <c r="N381" s="97"/>
      <c r="O381" s="97">
        <v>14.57</v>
      </c>
      <c r="P381" s="97">
        <v>0</v>
      </c>
      <c r="Q381" s="97">
        <v>0</v>
      </c>
      <c r="R381" s="97">
        <v>5.43</v>
      </c>
      <c r="S381" s="97">
        <v>9.14</v>
      </c>
      <c r="T381" s="97">
        <v>0</v>
      </c>
      <c r="U381" s="97">
        <v>204</v>
      </c>
      <c r="W381" s="97" t="s">
        <v>2190</v>
      </c>
      <c r="X381" s="97">
        <v>4.3099999999999999E-2</v>
      </c>
      <c r="Y381" s="97">
        <v>-0.50900000000000001</v>
      </c>
      <c r="Z381" s="97" t="s">
        <v>1</v>
      </c>
      <c r="AB381" s="97" t="s">
        <v>2191</v>
      </c>
      <c r="AI381" s="97" t="s">
        <v>2196</v>
      </c>
      <c r="AJ381" s="97">
        <v>2.4700000000000002</v>
      </c>
      <c r="AK381" s="97">
        <v>0.8</v>
      </c>
      <c r="AP381" s="97">
        <v>0.99</v>
      </c>
      <c r="AX381" s="97">
        <v>0</v>
      </c>
      <c r="AY381" s="97">
        <v>0</v>
      </c>
      <c r="AZ381" s="97">
        <v>0</v>
      </c>
      <c r="BA381" s="97">
        <v>1730</v>
      </c>
      <c r="BB381" s="97">
        <v>1730</v>
      </c>
      <c r="BC381" s="97">
        <v>0</v>
      </c>
      <c r="BD381" s="97">
        <v>0</v>
      </c>
      <c r="BE381" s="97">
        <v>0</v>
      </c>
      <c r="BF381" s="97">
        <v>0</v>
      </c>
      <c r="BG381" s="97">
        <v>0</v>
      </c>
      <c r="BH381" s="97">
        <v>0</v>
      </c>
      <c r="BI381" s="97">
        <v>0</v>
      </c>
      <c r="BJ381" s="97">
        <v>0</v>
      </c>
      <c r="BK381" s="97">
        <v>0</v>
      </c>
      <c r="BM381" s="97">
        <v>432.5</v>
      </c>
      <c r="BN381" s="97">
        <v>432.5</v>
      </c>
      <c r="BO381" s="97">
        <v>432.5</v>
      </c>
      <c r="BP381" s="97">
        <v>432.5</v>
      </c>
      <c r="BQ381" s="97">
        <v>432.5</v>
      </c>
      <c r="BR381" s="97">
        <v>432.5</v>
      </c>
      <c r="BS381" s="97">
        <v>432.5</v>
      </c>
      <c r="BT381" s="97">
        <v>432.5</v>
      </c>
      <c r="BY381" s="108"/>
      <c r="CA381" s="162" t="b">
        <v>1</v>
      </c>
      <c r="CB381" s="162" t="b">
        <v>1</v>
      </c>
      <c r="CC381" s="162" t="b">
        <v>1</v>
      </c>
      <c r="CD381" s="162" t="b">
        <v>1</v>
      </c>
    </row>
    <row r="382" spans="1:82" x14ac:dyDescent="0.2">
      <c r="A382" s="101">
        <v>377</v>
      </c>
      <c r="B382" s="97" t="s">
        <v>2201</v>
      </c>
      <c r="C382" s="97" t="s">
        <v>2217</v>
      </c>
      <c r="D382" s="97">
        <v>16</v>
      </c>
      <c r="E382" s="97" t="s">
        <v>781</v>
      </c>
      <c r="G382" s="97" t="s">
        <v>2189</v>
      </c>
      <c r="H382" s="97" t="s">
        <v>1</v>
      </c>
      <c r="I382" s="97" t="s">
        <v>1199</v>
      </c>
      <c r="J382" s="97" t="b">
        <v>1</v>
      </c>
      <c r="N382" s="97"/>
      <c r="O382" s="97">
        <v>12.22</v>
      </c>
      <c r="P382" s="97">
        <v>0</v>
      </c>
      <c r="Q382" s="97">
        <v>0</v>
      </c>
      <c r="R382" s="97">
        <v>5.43</v>
      </c>
      <c r="S382" s="97">
        <v>6.79</v>
      </c>
      <c r="T382" s="97">
        <v>8.8817841970012523E-16</v>
      </c>
      <c r="U382" s="97">
        <v>115</v>
      </c>
      <c r="W382" s="97" t="s">
        <v>2190</v>
      </c>
      <c r="X382" s="97">
        <v>2.4400000000000002E-2</v>
      </c>
      <c r="Y382" s="97">
        <v>-0.28799999999999998</v>
      </c>
      <c r="Z382" s="97" t="s">
        <v>1</v>
      </c>
      <c r="AB382" s="97" t="s">
        <v>2191</v>
      </c>
      <c r="AI382" s="97" t="s">
        <v>2196</v>
      </c>
      <c r="AJ382" s="97">
        <v>2.4700000000000002</v>
      </c>
      <c r="AK382" s="97">
        <v>0.8</v>
      </c>
      <c r="AP382" s="97">
        <v>0.99</v>
      </c>
      <c r="AX382" s="97">
        <v>0</v>
      </c>
      <c r="AY382" s="97">
        <v>0</v>
      </c>
      <c r="AZ382" s="97">
        <v>0</v>
      </c>
      <c r="BA382" s="97">
        <v>50</v>
      </c>
      <c r="BB382" s="97">
        <v>50</v>
      </c>
      <c r="BC382" s="97">
        <v>0</v>
      </c>
      <c r="BD382" s="97">
        <v>0</v>
      </c>
      <c r="BE382" s="97">
        <v>0</v>
      </c>
      <c r="BF382" s="97">
        <v>0</v>
      </c>
      <c r="BG382" s="97">
        <v>0</v>
      </c>
      <c r="BH382" s="97">
        <v>0</v>
      </c>
      <c r="BI382" s="97">
        <v>0</v>
      </c>
      <c r="BJ382" s="97">
        <v>0</v>
      </c>
      <c r="BK382" s="97">
        <v>0</v>
      </c>
      <c r="BM382" s="97">
        <v>12.5</v>
      </c>
      <c r="BN382" s="97">
        <v>12.5</v>
      </c>
      <c r="BO382" s="97">
        <v>12.5</v>
      </c>
      <c r="BP382" s="97">
        <v>12.5</v>
      </c>
      <c r="BQ382" s="97">
        <v>12.5</v>
      </c>
      <c r="BR382" s="97">
        <v>12.5</v>
      </c>
      <c r="BS382" s="97">
        <v>12.5</v>
      </c>
      <c r="BT382" s="97">
        <v>12.5</v>
      </c>
      <c r="BY382" s="108"/>
      <c r="CA382" s="162" t="b">
        <v>1</v>
      </c>
      <c r="CB382" s="162" t="b">
        <v>1</v>
      </c>
      <c r="CC382" s="162" t="b">
        <v>1</v>
      </c>
      <c r="CD382" s="162" t="b">
        <v>1</v>
      </c>
    </row>
    <row r="383" spans="1:82" x14ac:dyDescent="0.2">
      <c r="A383" s="101">
        <v>378</v>
      </c>
      <c r="B383" s="97" t="s">
        <v>2201</v>
      </c>
      <c r="C383" s="97" t="s">
        <v>2217</v>
      </c>
      <c r="D383" s="97">
        <v>16</v>
      </c>
      <c r="E383" s="97" t="s">
        <v>782</v>
      </c>
      <c r="G383" s="97" t="s">
        <v>2189</v>
      </c>
      <c r="H383" s="97" t="s">
        <v>1</v>
      </c>
      <c r="I383" s="97" t="s">
        <v>1199</v>
      </c>
      <c r="J383" s="97" t="b">
        <v>1</v>
      </c>
      <c r="N383" s="97"/>
      <c r="O383" s="97">
        <v>51</v>
      </c>
      <c r="P383" s="97">
        <v>0</v>
      </c>
      <c r="Q383" s="97">
        <v>0</v>
      </c>
      <c r="R383" s="97">
        <v>27</v>
      </c>
      <c r="S383" s="97">
        <v>24</v>
      </c>
      <c r="T383" s="97">
        <v>0</v>
      </c>
      <c r="U383" s="97">
        <v>248</v>
      </c>
      <c r="W383" s="97" t="s">
        <v>2190</v>
      </c>
      <c r="X383" s="97">
        <v>5.2499999999999998E-2</v>
      </c>
      <c r="Y383" s="97">
        <v>-0.62</v>
      </c>
      <c r="Z383" s="97" t="s">
        <v>1</v>
      </c>
      <c r="AB383" s="97" t="s">
        <v>2191</v>
      </c>
      <c r="AI383" s="97" t="s">
        <v>2196</v>
      </c>
      <c r="AJ383" s="97">
        <v>2.4700000000000002</v>
      </c>
      <c r="AK383" s="97">
        <v>0.85</v>
      </c>
      <c r="AX383" s="97">
        <v>0</v>
      </c>
      <c r="AY383" s="97">
        <v>0</v>
      </c>
      <c r="AZ383" s="97">
        <v>0</v>
      </c>
      <c r="BA383" s="97">
        <v>200</v>
      </c>
      <c r="BB383" s="97">
        <v>200</v>
      </c>
      <c r="BC383" s="97">
        <v>0</v>
      </c>
      <c r="BD383" s="97">
        <v>0</v>
      </c>
      <c r="BE383" s="97">
        <v>0</v>
      </c>
      <c r="BF383" s="97">
        <v>0</v>
      </c>
      <c r="BG383" s="97">
        <v>0</v>
      </c>
      <c r="BH383" s="97">
        <v>0</v>
      </c>
      <c r="BI383" s="97">
        <v>0</v>
      </c>
      <c r="BJ383" s="97">
        <v>0</v>
      </c>
      <c r="BK383" s="97">
        <v>0</v>
      </c>
      <c r="BM383" s="97">
        <v>50</v>
      </c>
      <c r="BN383" s="97">
        <v>50</v>
      </c>
      <c r="BO383" s="97">
        <v>50</v>
      </c>
      <c r="BP383" s="97">
        <v>50</v>
      </c>
      <c r="BQ383" s="97">
        <v>50</v>
      </c>
      <c r="BR383" s="97">
        <v>50</v>
      </c>
      <c r="BS383" s="97">
        <v>50</v>
      </c>
      <c r="BT383" s="97">
        <v>50</v>
      </c>
      <c r="BY383" s="108"/>
      <c r="CA383" s="162" t="b">
        <v>1</v>
      </c>
      <c r="CB383" s="162" t="b">
        <v>1</v>
      </c>
      <c r="CC383" s="162" t="b">
        <v>1</v>
      </c>
      <c r="CD383" s="162" t="b">
        <v>1</v>
      </c>
    </row>
    <row r="384" spans="1:82" x14ac:dyDescent="0.2">
      <c r="A384" s="101">
        <v>379</v>
      </c>
      <c r="B384" s="97" t="s">
        <v>2201</v>
      </c>
      <c r="C384" s="97" t="s">
        <v>2217</v>
      </c>
      <c r="D384" s="97">
        <v>16</v>
      </c>
      <c r="E384" s="97" t="s">
        <v>783</v>
      </c>
      <c r="G384" s="97" t="s">
        <v>2189</v>
      </c>
      <c r="H384" s="97" t="s">
        <v>1</v>
      </c>
      <c r="I384" s="97" t="s">
        <v>1227</v>
      </c>
      <c r="J384" s="97" t="b">
        <v>1</v>
      </c>
      <c r="N384" s="97"/>
      <c r="O384" s="97">
        <v>258</v>
      </c>
      <c r="P384" s="97">
        <v>0</v>
      </c>
      <c r="Q384" s="97">
        <v>0</v>
      </c>
      <c r="R384" s="97">
        <v>56.33</v>
      </c>
      <c r="S384" s="97">
        <v>201.67</v>
      </c>
      <c r="T384" s="97">
        <v>2.8421709430404007E-14</v>
      </c>
      <c r="U384" s="97">
        <v>227</v>
      </c>
      <c r="W384" s="97" t="s">
        <v>2190</v>
      </c>
      <c r="X384" s="97">
        <v>3.5000000000000003E-2</v>
      </c>
      <c r="Y384" s="97">
        <v>0</v>
      </c>
      <c r="Z384" s="97" t="s">
        <v>1</v>
      </c>
      <c r="AB384" s="97" t="s">
        <v>2191</v>
      </c>
      <c r="AI384" s="97" t="s">
        <v>2196</v>
      </c>
      <c r="AJ384" s="97">
        <v>11</v>
      </c>
      <c r="AK384" s="97">
        <v>0.89</v>
      </c>
      <c r="AP384" s="97">
        <v>0.91</v>
      </c>
      <c r="AX384" s="97">
        <v>0</v>
      </c>
      <c r="AY384" s="97">
        <v>0</v>
      </c>
      <c r="AZ384" s="97">
        <v>0</v>
      </c>
      <c r="BA384" s="97">
        <v>450</v>
      </c>
      <c r="BB384" s="97">
        <v>450</v>
      </c>
      <c r="BC384" s="97">
        <v>0</v>
      </c>
      <c r="BD384" s="97">
        <v>0</v>
      </c>
      <c r="BE384" s="97">
        <v>0</v>
      </c>
      <c r="BF384" s="97">
        <v>0</v>
      </c>
      <c r="BG384" s="97">
        <v>0</v>
      </c>
      <c r="BH384" s="97">
        <v>0</v>
      </c>
      <c r="BI384" s="97">
        <v>0</v>
      </c>
      <c r="BJ384" s="97">
        <v>0</v>
      </c>
      <c r="BK384" s="97">
        <v>0</v>
      </c>
      <c r="BM384" s="97">
        <v>112.5</v>
      </c>
      <c r="BN384" s="97">
        <v>112.5</v>
      </c>
      <c r="BO384" s="97">
        <v>112.5</v>
      </c>
      <c r="BP384" s="97">
        <v>112.5</v>
      </c>
      <c r="BQ384" s="97">
        <v>112.5</v>
      </c>
      <c r="BR384" s="97">
        <v>112.5</v>
      </c>
      <c r="BS384" s="97">
        <v>112.5</v>
      </c>
      <c r="BT384" s="97">
        <v>112.5</v>
      </c>
      <c r="BY384" s="108"/>
      <c r="CA384" s="162" t="b">
        <v>1</v>
      </c>
      <c r="CB384" s="162" t="b">
        <v>1</v>
      </c>
      <c r="CC384" s="162" t="b">
        <v>1</v>
      </c>
      <c r="CD384" s="162" t="b">
        <v>1</v>
      </c>
    </row>
    <row r="385" spans="1:82" x14ac:dyDescent="0.2">
      <c r="A385" s="101">
        <v>380</v>
      </c>
      <c r="B385" s="97" t="s">
        <v>2201</v>
      </c>
      <c r="C385" s="97" t="s">
        <v>2217</v>
      </c>
      <c r="D385" s="97">
        <v>16</v>
      </c>
      <c r="E385" s="97" t="s">
        <v>784</v>
      </c>
      <c r="G385" s="97" t="s">
        <v>2189</v>
      </c>
      <c r="H385" s="97" t="s">
        <v>1</v>
      </c>
      <c r="I385" s="97" t="s">
        <v>1227</v>
      </c>
      <c r="J385" s="97" t="b">
        <v>1</v>
      </c>
      <c r="N385" s="97"/>
      <c r="O385" s="97">
        <v>258</v>
      </c>
      <c r="P385" s="97">
        <v>0</v>
      </c>
      <c r="Q385" s="97">
        <v>0</v>
      </c>
      <c r="R385" s="97">
        <v>56.33</v>
      </c>
      <c r="S385" s="97">
        <v>201.67</v>
      </c>
      <c r="T385" s="97">
        <v>2.8421709430404007E-14</v>
      </c>
      <c r="U385" s="97">
        <v>463</v>
      </c>
      <c r="W385" s="97" t="s">
        <v>2190</v>
      </c>
      <c r="X385" s="97">
        <v>7.0999999999999994E-2</v>
      </c>
      <c r="Y385" s="97">
        <v>0</v>
      </c>
      <c r="Z385" s="97" t="s">
        <v>1</v>
      </c>
      <c r="AB385" s="97" t="s">
        <v>2191</v>
      </c>
      <c r="AI385" s="97" t="s">
        <v>2196</v>
      </c>
      <c r="AJ385" s="97">
        <v>11</v>
      </c>
      <c r="AK385" s="97">
        <v>0.89</v>
      </c>
      <c r="AP385" s="97">
        <v>0.91</v>
      </c>
      <c r="AX385" s="97">
        <v>0</v>
      </c>
      <c r="AY385" s="97">
        <v>0</v>
      </c>
      <c r="AZ385" s="97">
        <v>0</v>
      </c>
      <c r="BA385" s="97">
        <v>1550</v>
      </c>
      <c r="BB385" s="97">
        <v>1550</v>
      </c>
      <c r="BC385" s="97">
        <v>0</v>
      </c>
      <c r="BD385" s="97">
        <v>0</v>
      </c>
      <c r="BE385" s="97">
        <v>0</v>
      </c>
      <c r="BF385" s="97">
        <v>0</v>
      </c>
      <c r="BG385" s="97">
        <v>0</v>
      </c>
      <c r="BH385" s="97">
        <v>0</v>
      </c>
      <c r="BI385" s="97">
        <v>0</v>
      </c>
      <c r="BJ385" s="97">
        <v>0</v>
      </c>
      <c r="BK385" s="97">
        <v>0</v>
      </c>
      <c r="BM385" s="97">
        <v>387.5</v>
      </c>
      <c r="BN385" s="97">
        <v>387.5</v>
      </c>
      <c r="BO385" s="97">
        <v>387.5</v>
      </c>
      <c r="BP385" s="97">
        <v>387.5</v>
      </c>
      <c r="BQ385" s="97">
        <v>387.5</v>
      </c>
      <c r="BR385" s="97">
        <v>387.5</v>
      </c>
      <c r="BS385" s="97">
        <v>387.5</v>
      </c>
      <c r="BT385" s="97">
        <v>387.5</v>
      </c>
      <c r="BY385" s="108"/>
      <c r="CA385" s="162" t="b">
        <v>1</v>
      </c>
      <c r="CB385" s="162" t="b">
        <v>1</v>
      </c>
      <c r="CC385" s="162" t="b">
        <v>1</v>
      </c>
      <c r="CD385" s="162" t="b">
        <v>1</v>
      </c>
    </row>
    <row r="386" spans="1:82" x14ac:dyDescent="0.2">
      <c r="A386" s="101">
        <v>381</v>
      </c>
      <c r="B386" s="97" t="s">
        <v>2201</v>
      </c>
      <c r="C386" s="97" t="s">
        <v>2217</v>
      </c>
      <c r="D386" s="97">
        <v>16</v>
      </c>
      <c r="E386" s="97" t="s">
        <v>785</v>
      </c>
      <c r="G386" s="97" t="s">
        <v>2189</v>
      </c>
      <c r="H386" s="97" t="s">
        <v>1</v>
      </c>
      <c r="I386" s="97" t="s">
        <v>1199</v>
      </c>
      <c r="J386" s="97" t="b">
        <v>1</v>
      </c>
      <c r="N386" s="97"/>
      <c r="O386" s="97">
        <v>214.14</v>
      </c>
      <c r="P386" s="97">
        <v>0</v>
      </c>
      <c r="Q386" s="97">
        <v>0</v>
      </c>
      <c r="R386" s="97">
        <v>20</v>
      </c>
      <c r="S386" s="97">
        <v>194.14</v>
      </c>
      <c r="T386" s="97">
        <v>0</v>
      </c>
      <c r="U386" s="97">
        <v>303.49342068550231</v>
      </c>
      <c r="W386" s="97" t="s">
        <v>2190</v>
      </c>
      <c r="X386" s="97">
        <v>3.9186541048577793E-2</v>
      </c>
      <c r="Y386" s="97">
        <v>-3.6085455013467538</v>
      </c>
      <c r="Z386" s="97" t="s">
        <v>1</v>
      </c>
      <c r="AB386" s="97" t="s">
        <v>2191</v>
      </c>
      <c r="AI386" s="97" t="s">
        <v>2196</v>
      </c>
      <c r="AJ386" s="97">
        <v>16</v>
      </c>
      <c r="AK386" s="97">
        <v>0.85</v>
      </c>
      <c r="AX386" s="97">
        <v>0</v>
      </c>
      <c r="AY386" s="97">
        <v>0</v>
      </c>
      <c r="AZ386" s="97">
        <v>0</v>
      </c>
      <c r="BA386" s="97">
        <v>200</v>
      </c>
      <c r="BB386" s="97">
        <v>200</v>
      </c>
      <c r="BC386" s="97">
        <v>0</v>
      </c>
      <c r="BD386" s="97">
        <v>0</v>
      </c>
      <c r="BE386" s="97">
        <v>0</v>
      </c>
      <c r="BF386" s="97">
        <v>0</v>
      </c>
      <c r="BG386" s="97">
        <v>0</v>
      </c>
      <c r="BH386" s="97">
        <v>0</v>
      </c>
      <c r="BI386" s="97">
        <v>0</v>
      </c>
      <c r="BJ386" s="97">
        <v>0</v>
      </c>
      <c r="BK386" s="97">
        <v>0</v>
      </c>
      <c r="BM386" s="97">
        <v>50</v>
      </c>
      <c r="BN386" s="97">
        <v>50</v>
      </c>
      <c r="BO386" s="97">
        <v>50</v>
      </c>
      <c r="BP386" s="97">
        <v>50</v>
      </c>
      <c r="BQ386" s="97">
        <v>50</v>
      </c>
      <c r="BR386" s="97">
        <v>50</v>
      </c>
      <c r="BS386" s="97">
        <v>50</v>
      </c>
      <c r="BT386" s="97">
        <v>50</v>
      </c>
      <c r="BY386" s="108"/>
      <c r="CA386" s="162" t="b">
        <v>1</v>
      </c>
      <c r="CB386" s="162" t="b">
        <v>1</v>
      </c>
      <c r="CC386" s="162" t="b">
        <v>1</v>
      </c>
      <c r="CD386" s="162" t="b">
        <v>1</v>
      </c>
    </row>
    <row r="387" spans="1:82" x14ac:dyDescent="0.2">
      <c r="A387" s="101">
        <v>382</v>
      </c>
      <c r="B387" s="97" t="s">
        <v>2201</v>
      </c>
      <c r="C387" s="97" t="s">
        <v>2217</v>
      </c>
      <c r="D387" s="97">
        <v>16</v>
      </c>
      <c r="E387" s="97" t="s">
        <v>787</v>
      </c>
      <c r="G387" s="97" t="s">
        <v>2189</v>
      </c>
      <c r="H387" s="97" t="s">
        <v>1</v>
      </c>
      <c r="I387" s="97" t="s">
        <v>1216</v>
      </c>
      <c r="J387" s="97" t="b">
        <v>1</v>
      </c>
      <c r="N387" s="97"/>
      <c r="O387" s="97">
        <v>77.283299999999997</v>
      </c>
      <c r="P387" s="97">
        <v>0</v>
      </c>
      <c r="Q387" s="97">
        <v>0</v>
      </c>
      <c r="R387" s="97">
        <v>35</v>
      </c>
      <c r="S387" s="97">
        <v>42.283299999999997</v>
      </c>
      <c r="T387" s="97">
        <v>0</v>
      </c>
      <c r="U387" s="97">
        <v>128.2176</v>
      </c>
      <c r="W387" s="97" t="s">
        <v>2190</v>
      </c>
      <c r="X387" s="97">
        <v>3.0464639999999998E-2</v>
      </c>
      <c r="Y387" s="97">
        <v>-6.7543199999999998E-2</v>
      </c>
      <c r="Z387" s="97" t="s">
        <v>1</v>
      </c>
      <c r="AB387" s="97" t="s">
        <v>2191</v>
      </c>
      <c r="AI387" s="97" t="s">
        <v>2196</v>
      </c>
      <c r="AJ387" s="97">
        <v>15</v>
      </c>
      <c r="AK387" s="97">
        <v>0.6</v>
      </c>
      <c r="AX387" s="97">
        <v>0</v>
      </c>
      <c r="AY387" s="97">
        <v>0</v>
      </c>
      <c r="AZ387" s="97">
        <v>0</v>
      </c>
      <c r="BA387" s="97">
        <v>1535</v>
      </c>
      <c r="BB387" s="97">
        <v>1535</v>
      </c>
      <c r="BC387" s="97">
        <v>0</v>
      </c>
      <c r="BD387" s="97">
        <v>0</v>
      </c>
      <c r="BE387" s="97">
        <v>0</v>
      </c>
      <c r="BF387" s="97">
        <v>0</v>
      </c>
      <c r="BG387" s="97">
        <v>0</v>
      </c>
      <c r="BH387" s="97">
        <v>0</v>
      </c>
      <c r="BI387" s="97">
        <v>0</v>
      </c>
      <c r="BJ387" s="97">
        <v>0</v>
      </c>
      <c r="BK387" s="97">
        <v>0</v>
      </c>
      <c r="BM387" s="97">
        <v>383.75</v>
      </c>
      <c r="BN387" s="97">
        <v>383.75</v>
      </c>
      <c r="BO387" s="97">
        <v>383.75</v>
      </c>
      <c r="BP387" s="97">
        <v>383.75</v>
      </c>
      <c r="BQ387" s="97">
        <v>383.75</v>
      </c>
      <c r="BR387" s="97">
        <v>383.75</v>
      </c>
      <c r="BS387" s="97">
        <v>383.75</v>
      </c>
      <c r="BT387" s="97">
        <v>383.75</v>
      </c>
      <c r="BY387" s="108"/>
      <c r="CA387" s="162" t="b">
        <v>1</v>
      </c>
      <c r="CB387" s="162" t="b">
        <v>1</v>
      </c>
      <c r="CC387" s="162" t="b">
        <v>1</v>
      </c>
      <c r="CD387" s="162" t="b">
        <v>1</v>
      </c>
    </row>
    <row r="388" spans="1:82" x14ac:dyDescent="0.2">
      <c r="A388" s="101">
        <v>383</v>
      </c>
      <c r="B388" s="97" t="s">
        <v>2201</v>
      </c>
      <c r="C388" s="97" t="s">
        <v>2217</v>
      </c>
      <c r="D388" s="97">
        <v>16</v>
      </c>
      <c r="E388" s="97" t="s">
        <v>789</v>
      </c>
      <c r="G388" s="97" t="s">
        <v>2189</v>
      </c>
      <c r="H388" s="97" t="s">
        <v>1</v>
      </c>
      <c r="I388" s="97" t="s">
        <v>1227</v>
      </c>
      <c r="J388" s="97" t="b">
        <v>1</v>
      </c>
      <c r="N388" s="97"/>
      <c r="O388" s="97">
        <v>46.37</v>
      </c>
      <c r="P388" s="97">
        <v>0</v>
      </c>
      <c r="Q388" s="97">
        <v>0</v>
      </c>
      <c r="R388" s="97">
        <v>14.75</v>
      </c>
      <c r="S388" s="97">
        <v>31.62</v>
      </c>
      <c r="T388" s="97">
        <v>0</v>
      </c>
      <c r="U388" s="97">
        <v>78.355200000000011</v>
      </c>
      <c r="W388" s="97" t="s">
        <v>2190</v>
      </c>
      <c r="X388" s="97">
        <v>1.861728E-2</v>
      </c>
      <c r="Y388" s="97">
        <v>-0.20638199999999998</v>
      </c>
      <c r="Z388" s="97" t="s">
        <v>1</v>
      </c>
      <c r="AB388" s="97" t="s">
        <v>2191</v>
      </c>
      <c r="AI388" s="97" t="s">
        <v>2196</v>
      </c>
      <c r="AJ388" s="97">
        <v>15</v>
      </c>
      <c r="AK388" s="97">
        <v>0.89</v>
      </c>
      <c r="AP388" s="97">
        <v>0.91</v>
      </c>
      <c r="AX388" s="97">
        <v>0</v>
      </c>
      <c r="AY388" s="97">
        <v>0</v>
      </c>
      <c r="AZ388" s="97">
        <v>0</v>
      </c>
      <c r="BA388" s="97">
        <v>1200</v>
      </c>
      <c r="BB388" s="97">
        <v>1200</v>
      </c>
      <c r="BC388" s="97">
        <v>0</v>
      </c>
      <c r="BD388" s="97">
        <v>0</v>
      </c>
      <c r="BE388" s="97">
        <v>0</v>
      </c>
      <c r="BF388" s="97">
        <v>0</v>
      </c>
      <c r="BG388" s="97">
        <v>0</v>
      </c>
      <c r="BH388" s="97">
        <v>0</v>
      </c>
      <c r="BI388" s="97">
        <v>0</v>
      </c>
      <c r="BJ388" s="97">
        <v>0</v>
      </c>
      <c r="BK388" s="97">
        <v>0</v>
      </c>
      <c r="BM388" s="97">
        <v>300</v>
      </c>
      <c r="BN388" s="97">
        <v>300</v>
      </c>
      <c r="BO388" s="97">
        <v>300</v>
      </c>
      <c r="BP388" s="97">
        <v>300</v>
      </c>
      <c r="BQ388" s="97">
        <v>300</v>
      </c>
      <c r="BR388" s="97">
        <v>300</v>
      </c>
      <c r="BS388" s="97">
        <v>300</v>
      </c>
      <c r="BT388" s="97">
        <v>300</v>
      </c>
      <c r="BY388" s="108"/>
      <c r="CA388" s="162" t="b">
        <v>1</v>
      </c>
      <c r="CB388" s="162" t="b">
        <v>1</v>
      </c>
      <c r="CC388" s="162" t="b">
        <v>1</v>
      </c>
      <c r="CD388" s="162" t="b">
        <v>1</v>
      </c>
    </row>
    <row r="389" spans="1:82" x14ac:dyDescent="0.2">
      <c r="A389" s="101">
        <v>384</v>
      </c>
      <c r="B389" s="97" t="s">
        <v>2201</v>
      </c>
      <c r="C389" s="97" t="s">
        <v>2217</v>
      </c>
      <c r="D389" s="97">
        <v>16</v>
      </c>
      <c r="E389" s="97" t="s">
        <v>790</v>
      </c>
      <c r="G389" s="97" t="s">
        <v>2189</v>
      </c>
      <c r="H389" s="97" t="s">
        <v>1</v>
      </c>
      <c r="I389" s="97" t="s">
        <v>1227</v>
      </c>
      <c r="J389" s="97" t="b">
        <v>1</v>
      </c>
      <c r="N389" s="97"/>
      <c r="O389" s="97">
        <v>46.42</v>
      </c>
      <c r="P389" s="97">
        <v>0</v>
      </c>
      <c r="Q389" s="97">
        <v>0</v>
      </c>
      <c r="R389" s="97">
        <v>22.7</v>
      </c>
      <c r="S389" s="97">
        <v>23.72</v>
      </c>
      <c r="T389" s="97">
        <v>3.5527136788005009E-15</v>
      </c>
      <c r="U389" s="97">
        <v>64.108800000000002</v>
      </c>
      <c r="W389" s="97" t="s">
        <v>2190</v>
      </c>
      <c r="X389" s="97">
        <v>1.5232319999999999E-2</v>
      </c>
      <c r="Y389" s="97">
        <v>-0.16885800000000001</v>
      </c>
      <c r="Z389" s="97" t="s">
        <v>1</v>
      </c>
      <c r="AB389" s="97" t="s">
        <v>2191</v>
      </c>
      <c r="AI389" s="97" t="s">
        <v>2196</v>
      </c>
      <c r="AJ389" s="97">
        <v>15</v>
      </c>
      <c r="AK389" s="97">
        <v>0.89</v>
      </c>
      <c r="AP389" s="97">
        <v>0.91</v>
      </c>
      <c r="AX389" s="97">
        <v>0</v>
      </c>
      <c r="AY389" s="97">
        <v>0</v>
      </c>
      <c r="AZ389" s="97">
        <v>0</v>
      </c>
      <c r="BA389" s="97">
        <v>400</v>
      </c>
      <c r="BB389" s="97">
        <v>400</v>
      </c>
      <c r="BC389" s="97">
        <v>0</v>
      </c>
      <c r="BD389" s="97">
        <v>0</v>
      </c>
      <c r="BE389" s="97">
        <v>0</v>
      </c>
      <c r="BF389" s="97">
        <v>0</v>
      </c>
      <c r="BG389" s="97">
        <v>0</v>
      </c>
      <c r="BH389" s="97">
        <v>0</v>
      </c>
      <c r="BI389" s="97">
        <v>0</v>
      </c>
      <c r="BJ389" s="97">
        <v>0</v>
      </c>
      <c r="BK389" s="97">
        <v>0</v>
      </c>
      <c r="BM389" s="97">
        <v>100</v>
      </c>
      <c r="BN389" s="97">
        <v>100</v>
      </c>
      <c r="BO389" s="97">
        <v>100</v>
      </c>
      <c r="BP389" s="97">
        <v>100</v>
      </c>
      <c r="BQ389" s="97">
        <v>100</v>
      </c>
      <c r="BR389" s="97">
        <v>100</v>
      </c>
      <c r="BS389" s="97">
        <v>100</v>
      </c>
      <c r="BT389" s="97">
        <v>100</v>
      </c>
      <c r="BY389" s="108"/>
      <c r="CA389" s="162" t="b">
        <v>1</v>
      </c>
      <c r="CB389" s="162" t="b">
        <v>1</v>
      </c>
      <c r="CC389" s="162" t="b">
        <v>1</v>
      </c>
      <c r="CD389" s="162" t="b">
        <v>1</v>
      </c>
    </row>
    <row r="390" spans="1:82" x14ac:dyDescent="0.2">
      <c r="A390" s="101">
        <v>385</v>
      </c>
      <c r="B390" s="97" t="s">
        <v>2201</v>
      </c>
      <c r="C390" s="97" t="s">
        <v>2217</v>
      </c>
      <c r="D390" s="97">
        <v>16</v>
      </c>
      <c r="E390" s="97" t="s">
        <v>791</v>
      </c>
      <c r="G390" s="97" t="s">
        <v>2189</v>
      </c>
      <c r="H390" s="97" t="s">
        <v>1</v>
      </c>
      <c r="I390" s="97" t="s">
        <v>1199</v>
      </c>
      <c r="J390" s="97" t="b">
        <v>1</v>
      </c>
      <c r="N390" s="97"/>
      <c r="O390" s="97">
        <v>45.18</v>
      </c>
      <c r="P390" s="97">
        <v>0</v>
      </c>
      <c r="Q390" s="97">
        <v>0</v>
      </c>
      <c r="R390" s="97">
        <v>22.09</v>
      </c>
      <c r="S390" s="97">
        <v>23.09</v>
      </c>
      <c r="T390" s="97">
        <v>0</v>
      </c>
      <c r="U390" s="97">
        <v>74.793600000000012</v>
      </c>
      <c r="W390" s="97" t="s">
        <v>2190</v>
      </c>
      <c r="X390" s="97">
        <v>1.7771039999999998E-2</v>
      </c>
      <c r="Y390" s="97">
        <v>-0.19700100000000001</v>
      </c>
      <c r="Z390" s="97" t="s">
        <v>1</v>
      </c>
      <c r="AB390" s="97" t="s">
        <v>2191</v>
      </c>
      <c r="AC390" s="97">
        <v>15</v>
      </c>
      <c r="AD390" s="97">
        <v>6.4</v>
      </c>
      <c r="AF390" s="97">
        <v>32.054400000000001</v>
      </c>
      <c r="AG390" s="97">
        <v>7.6161599999999994E-3</v>
      </c>
      <c r="AH390" s="97">
        <v>-8.4429000000000004E-2</v>
      </c>
      <c r="AI390" s="97" t="s">
        <v>2196</v>
      </c>
      <c r="AJ390" s="97">
        <v>2.0964</v>
      </c>
      <c r="AK390" s="97">
        <v>0.89</v>
      </c>
      <c r="AP390" s="97">
        <v>0.91</v>
      </c>
      <c r="AX390" s="97">
        <v>0</v>
      </c>
      <c r="AY390" s="97">
        <v>0</v>
      </c>
      <c r="AZ390" s="97">
        <v>0</v>
      </c>
      <c r="BA390" s="97">
        <v>5500</v>
      </c>
      <c r="BB390" s="97">
        <v>5500</v>
      </c>
      <c r="BC390" s="97">
        <v>0</v>
      </c>
      <c r="BD390" s="97">
        <v>0</v>
      </c>
      <c r="BE390" s="97">
        <v>0</v>
      </c>
      <c r="BF390" s="97">
        <v>0</v>
      </c>
      <c r="BG390" s="97">
        <v>0</v>
      </c>
      <c r="BH390" s="97">
        <v>0</v>
      </c>
      <c r="BI390" s="97">
        <v>0</v>
      </c>
      <c r="BJ390" s="97">
        <v>0</v>
      </c>
      <c r="BK390" s="97">
        <v>0</v>
      </c>
      <c r="BM390" s="97">
        <v>1375</v>
      </c>
      <c r="BN390" s="97">
        <v>1375</v>
      </c>
      <c r="BO390" s="97">
        <v>1375</v>
      </c>
      <c r="BP390" s="97">
        <v>1375</v>
      </c>
      <c r="BQ390" s="97">
        <v>1375</v>
      </c>
      <c r="BR390" s="97">
        <v>1375</v>
      </c>
      <c r="BS390" s="97">
        <v>1375</v>
      </c>
      <c r="BT390" s="97">
        <v>1375</v>
      </c>
      <c r="BY390" s="108"/>
      <c r="CA390" s="162" t="b">
        <v>1</v>
      </c>
      <c r="CB390" s="162" t="b">
        <v>1</v>
      </c>
      <c r="CC390" s="162" t="b">
        <v>1</v>
      </c>
      <c r="CD390" s="162" t="b">
        <v>1</v>
      </c>
    </row>
    <row r="391" spans="1:82" x14ac:dyDescent="0.2">
      <c r="A391" s="101">
        <v>386</v>
      </c>
      <c r="B391" s="97" t="s">
        <v>2201</v>
      </c>
      <c r="C391" s="97" t="s">
        <v>2217</v>
      </c>
      <c r="D391" s="97">
        <v>16</v>
      </c>
      <c r="E391" s="97" t="s">
        <v>792</v>
      </c>
      <c r="G391" s="97" t="s">
        <v>2189</v>
      </c>
      <c r="H391" s="97" t="s">
        <v>1</v>
      </c>
      <c r="I391" s="97" t="s">
        <v>1199</v>
      </c>
      <c r="J391" s="97" t="b">
        <v>1</v>
      </c>
      <c r="N391" s="97"/>
      <c r="O391" s="97">
        <v>51.53</v>
      </c>
      <c r="P391" s="97">
        <v>0</v>
      </c>
      <c r="Q391" s="97">
        <v>0</v>
      </c>
      <c r="R391" s="97">
        <v>25.79</v>
      </c>
      <c r="S391" s="97">
        <v>25.74</v>
      </c>
      <c r="T391" s="97">
        <v>3.5527136788005009E-15</v>
      </c>
      <c r="U391" s="97">
        <v>106.84800000000001</v>
      </c>
      <c r="W391" s="97" t="s">
        <v>2190</v>
      </c>
      <c r="X391" s="97">
        <v>2.5387199999999999E-2</v>
      </c>
      <c r="Y391" s="97">
        <v>-0.28143000000000001</v>
      </c>
      <c r="Z391" s="97" t="s">
        <v>1</v>
      </c>
      <c r="AB391" s="97" t="s">
        <v>2191</v>
      </c>
      <c r="AC391" s="97">
        <v>15</v>
      </c>
      <c r="AD391" s="97">
        <v>7.2</v>
      </c>
      <c r="AF391" s="97">
        <v>60.547200000000004</v>
      </c>
      <c r="AG391" s="97">
        <v>1.4386079999999999E-2</v>
      </c>
      <c r="AH391" s="97">
        <v>-0.15947700000000001</v>
      </c>
      <c r="AI391" s="97" t="s">
        <v>2196</v>
      </c>
      <c r="AJ391" s="97">
        <v>2</v>
      </c>
      <c r="AK391" s="97">
        <v>0.89</v>
      </c>
      <c r="AP391" s="97">
        <v>0.91</v>
      </c>
      <c r="AX391" s="97">
        <v>0</v>
      </c>
      <c r="AY391" s="97">
        <v>0</v>
      </c>
      <c r="AZ391" s="97">
        <v>0</v>
      </c>
      <c r="BA391" s="97">
        <v>17000</v>
      </c>
      <c r="BB391" s="97">
        <v>17000</v>
      </c>
      <c r="BC391" s="97">
        <v>0</v>
      </c>
      <c r="BD391" s="97">
        <v>0</v>
      </c>
      <c r="BE391" s="97">
        <v>0</v>
      </c>
      <c r="BF391" s="97">
        <v>0</v>
      </c>
      <c r="BG391" s="97">
        <v>0</v>
      </c>
      <c r="BH391" s="97">
        <v>0</v>
      </c>
      <c r="BI391" s="97">
        <v>0</v>
      </c>
      <c r="BJ391" s="97">
        <v>0</v>
      </c>
      <c r="BK391" s="97">
        <v>0</v>
      </c>
      <c r="BM391" s="97">
        <v>4250</v>
      </c>
      <c r="BN391" s="97">
        <v>4250</v>
      </c>
      <c r="BO391" s="97">
        <v>4250</v>
      </c>
      <c r="BP391" s="97">
        <v>4250</v>
      </c>
      <c r="BQ391" s="97">
        <v>4250</v>
      </c>
      <c r="BR391" s="97">
        <v>4250</v>
      </c>
      <c r="BS391" s="97">
        <v>4250</v>
      </c>
      <c r="BT391" s="97">
        <v>4250</v>
      </c>
      <c r="BY391" s="108"/>
      <c r="CA391" s="162" t="b">
        <v>1</v>
      </c>
      <c r="CB391" s="162" t="b">
        <v>1</v>
      </c>
      <c r="CC391" s="162" t="b">
        <v>1</v>
      </c>
      <c r="CD391" s="162" t="b">
        <v>1</v>
      </c>
    </row>
    <row r="392" spans="1:82" x14ac:dyDescent="0.2">
      <c r="A392" s="101">
        <v>387</v>
      </c>
      <c r="B392" s="97" t="s">
        <v>2201</v>
      </c>
      <c r="C392" s="97" t="s">
        <v>2217</v>
      </c>
      <c r="D392" s="97">
        <v>16</v>
      </c>
      <c r="E392" s="97" t="s">
        <v>793</v>
      </c>
      <c r="G392" s="97" t="s">
        <v>2189</v>
      </c>
      <c r="H392" s="97" t="s">
        <v>1</v>
      </c>
      <c r="I392" s="97" t="s">
        <v>1199</v>
      </c>
      <c r="J392" s="97" t="b">
        <v>1</v>
      </c>
      <c r="N392" s="97"/>
      <c r="O392" s="97">
        <v>51.63</v>
      </c>
      <c r="P392" s="97">
        <v>0</v>
      </c>
      <c r="Q392" s="97">
        <v>0</v>
      </c>
      <c r="R392" s="97">
        <v>26.39</v>
      </c>
      <c r="S392" s="97">
        <v>25.24</v>
      </c>
      <c r="T392" s="97">
        <v>3.5527136788005009E-15</v>
      </c>
      <c r="U392" s="97">
        <v>85.5</v>
      </c>
      <c r="W392" s="97" t="s">
        <v>2190</v>
      </c>
      <c r="X392" s="97">
        <v>2.01E-2</v>
      </c>
      <c r="Y392" s="97">
        <v>-0.221</v>
      </c>
      <c r="Z392" s="97" t="s">
        <v>1</v>
      </c>
      <c r="AB392" s="97" t="s">
        <v>2191</v>
      </c>
      <c r="AF392" s="97">
        <v>53.4</v>
      </c>
      <c r="AG392" s="97">
        <v>1.26E-2</v>
      </c>
      <c r="AH392" s="97">
        <v>-0.13800000000000001</v>
      </c>
      <c r="AI392" s="97" t="s">
        <v>2196</v>
      </c>
      <c r="AJ392" s="97">
        <v>15</v>
      </c>
      <c r="AK392" s="97">
        <v>0.89</v>
      </c>
      <c r="AP392" s="97">
        <v>0.91</v>
      </c>
      <c r="AX392" s="97">
        <v>0</v>
      </c>
      <c r="AY392" s="97">
        <v>0</v>
      </c>
      <c r="AZ392" s="97">
        <v>0</v>
      </c>
      <c r="BA392" s="97">
        <v>5500</v>
      </c>
      <c r="BB392" s="97">
        <v>5500</v>
      </c>
      <c r="BC392" s="97">
        <v>0</v>
      </c>
      <c r="BD392" s="97">
        <v>0</v>
      </c>
      <c r="BE392" s="97">
        <v>0</v>
      </c>
      <c r="BF392" s="97">
        <v>0</v>
      </c>
      <c r="BG392" s="97">
        <v>0</v>
      </c>
      <c r="BH392" s="97">
        <v>0</v>
      </c>
      <c r="BI392" s="97">
        <v>0</v>
      </c>
      <c r="BJ392" s="97">
        <v>0</v>
      </c>
      <c r="BK392" s="97">
        <v>0</v>
      </c>
      <c r="BM392" s="97">
        <v>1375</v>
      </c>
      <c r="BN392" s="97">
        <v>1375</v>
      </c>
      <c r="BO392" s="97">
        <v>1375</v>
      </c>
      <c r="BP392" s="97">
        <v>1375</v>
      </c>
      <c r="BQ392" s="97">
        <v>1375</v>
      </c>
      <c r="BR392" s="97">
        <v>1375</v>
      </c>
      <c r="BS392" s="97">
        <v>1375</v>
      </c>
      <c r="BT392" s="97">
        <v>1375</v>
      </c>
      <c r="BY392" s="108"/>
      <c r="CA392" s="162" t="b">
        <v>1</v>
      </c>
      <c r="CB392" s="162" t="b">
        <v>1</v>
      </c>
      <c r="CC392" s="162" t="b">
        <v>1</v>
      </c>
      <c r="CD392" s="162" t="b">
        <v>1</v>
      </c>
    </row>
    <row r="393" spans="1:82" x14ac:dyDescent="0.2">
      <c r="A393" s="101">
        <v>388</v>
      </c>
      <c r="B393" s="97" t="s">
        <v>2201</v>
      </c>
      <c r="C393" s="97" t="s">
        <v>2217</v>
      </c>
      <c r="D393" s="97">
        <v>16</v>
      </c>
      <c r="E393" s="97" t="s">
        <v>795</v>
      </c>
      <c r="G393" s="97" t="s">
        <v>2189</v>
      </c>
      <c r="H393" s="97" t="s">
        <v>1</v>
      </c>
      <c r="I393" s="97" t="s">
        <v>1199</v>
      </c>
      <c r="J393" s="97" t="b">
        <v>1</v>
      </c>
      <c r="N393" s="97"/>
      <c r="O393" s="97">
        <v>58.9</v>
      </c>
      <c r="P393" s="97">
        <v>0</v>
      </c>
      <c r="Q393" s="97">
        <v>0</v>
      </c>
      <c r="R393" s="97">
        <v>29.87</v>
      </c>
      <c r="S393" s="97">
        <v>29.03</v>
      </c>
      <c r="T393" s="97">
        <v>0</v>
      </c>
      <c r="U393" s="97">
        <v>150</v>
      </c>
      <c r="W393" s="97" t="s">
        <v>2190</v>
      </c>
      <c r="X393" s="97">
        <v>3.5200000000000002E-2</v>
      </c>
      <c r="Y393" s="97">
        <v>-0.38700000000000001</v>
      </c>
      <c r="Z393" s="97" t="s">
        <v>1</v>
      </c>
      <c r="AB393" s="97" t="s">
        <v>2191</v>
      </c>
      <c r="AF393" s="97">
        <v>57</v>
      </c>
      <c r="AG393" s="97">
        <v>1.34E-2</v>
      </c>
      <c r="AH393" s="97">
        <v>-0.14799999999999999</v>
      </c>
      <c r="AI393" s="97" t="s">
        <v>2196</v>
      </c>
      <c r="AJ393" s="97">
        <v>15</v>
      </c>
      <c r="AK393" s="97">
        <v>0.89</v>
      </c>
      <c r="AP393" s="97">
        <v>0.91</v>
      </c>
      <c r="AX393" s="97">
        <v>0</v>
      </c>
      <c r="AY393" s="97">
        <v>0</v>
      </c>
      <c r="AZ393" s="97">
        <v>0</v>
      </c>
      <c r="BA393" s="97">
        <v>8000</v>
      </c>
      <c r="BB393" s="97">
        <v>8000</v>
      </c>
      <c r="BC393" s="97">
        <v>0</v>
      </c>
      <c r="BD393" s="97">
        <v>0</v>
      </c>
      <c r="BE393" s="97">
        <v>0</v>
      </c>
      <c r="BF393" s="97">
        <v>0</v>
      </c>
      <c r="BG393" s="97">
        <v>0</v>
      </c>
      <c r="BH393" s="97">
        <v>0</v>
      </c>
      <c r="BI393" s="97">
        <v>0</v>
      </c>
      <c r="BJ393" s="97">
        <v>0</v>
      </c>
      <c r="BK393" s="97">
        <v>0</v>
      </c>
      <c r="BM393" s="97">
        <v>2000</v>
      </c>
      <c r="BN393" s="97">
        <v>2000</v>
      </c>
      <c r="BO393" s="97">
        <v>2000</v>
      </c>
      <c r="BP393" s="97">
        <v>2000</v>
      </c>
      <c r="BQ393" s="97">
        <v>2000</v>
      </c>
      <c r="BR393" s="97">
        <v>2000</v>
      </c>
      <c r="BS393" s="97">
        <v>2000</v>
      </c>
      <c r="BT393" s="97">
        <v>2000</v>
      </c>
      <c r="BY393" s="108"/>
      <c r="CA393" s="162" t="b">
        <v>1</v>
      </c>
      <c r="CB393" s="162" t="b">
        <v>1</v>
      </c>
      <c r="CC393" s="162" t="b">
        <v>1</v>
      </c>
      <c r="CD393" s="162" t="b">
        <v>1</v>
      </c>
    </row>
    <row r="394" spans="1:82" x14ac:dyDescent="0.2">
      <c r="A394" s="101">
        <v>389</v>
      </c>
      <c r="B394" s="97" t="s">
        <v>2201</v>
      </c>
      <c r="C394" s="97" t="s">
        <v>2217</v>
      </c>
      <c r="D394" s="97">
        <v>16</v>
      </c>
      <c r="E394" s="97" t="s">
        <v>797</v>
      </c>
      <c r="G394" s="97" t="s">
        <v>2189</v>
      </c>
      <c r="H394" s="97" t="s">
        <v>1</v>
      </c>
      <c r="I394" s="97" t="s">
        <v>1227</v>
      </c>
      <c r="J394" s="97" t="b">
        <v>1</v>
      </c>
      <c r="N394" s="97"/>
      <c r="O394" s="97">
        <v>45.18</v>
      </c>
      <c r="P394" s="97">
        <v>0</v>
      </c>
      <c r="Q394" s="97">
        <v>0</v>
      </c>
      <c r="R394" s="97">
        <v>22.09</v>
      </c>
      <c r="S394" s="97">
        <v>23.09</v>
      </c>
      <c r="T394" s="97">
        <v>0</v>
      </c>
      <c r="U394" s="97">
        <v>32.054400000000001</v>
      </c>
      <c r="W394" s="97" t="s">
        <v>2190</v>
      </c>
      <c r="X394" s="97">
        <v>7.6161599999999994E-3</v>
      </c>
      <c r="Y394" s="97">
        <v>-8.4429000000000004E-2</v>
      </c>
      <c r="Z394" s="97" t="s">
        <v>1</v>
      </c>
      <c r="AB394" s="97" t="s">
        <v>2191</v>
      </c>
      <c r="AI394" s="97" t="s">
        <v>2196</v>
      </c>
      <c r="AJ394" s="97">
        <v>15</v>
      </c>
      <c r="AK394" s="97">
        <v>0.89</v>
      </c>
      <c r="AP394" s="97">
        <v>0.91</v>
      </c>
      <c r="AX394" s="97">
        <v>0</v>
      </c>
      <c r="AY394" s="97">
        <v>0</v>
      </c>
      <c r="AZ394" s="97">
        <v>0</v>
      </c>
      <c r="BA394" s="97">
        <v>10000</v>
      </c>
      <c r="BB394" s="97">
        <v>10000</v>
      </c>
      <c r="BC394" s="97">
        <v>0</v>
      </c>
      <c r="BD394" s="97">
        <v>0</v>
      </c>
      <c r="BE394" s="97">
        <v>0</v>
      </c>
      <c r="BF394" s="97">
        <v>0</v>
      </c>
      <c r="BG394" s="97">
        <v>0</v>
      </c>
      <c r="BH394" s="97">
        <v>0</v>
      </c>
      <c r="BI394" s="97">
        <v>0</v>
      </c>
      <c r="BJ394" s="97">
        <v>0</v>
      </c>
      <c r="BK394" s="97">
        <v>0</v>
      </c>
      <c r="BM394" s="97">
        <v>2500</v>
      </c>
      <c r="BN394" s="97">
        <v>2500</v>
      </c>
      <c r="BO394" s="97">
        <v>2500</v>
      </c>
      <c r="BP394" s="97">
        <v>2500</v>
      </c>
      <c r="BQ394" s="97">
        <v>2500</v>
      </c>
      <c r="BR394" s="97">
        <v>2500</v>
      </c>
      <c r="BS394" s="97">
        <v>2500</v>
      </c>
      <c r="BT394" s="97">
        <v>2500</v>
      </c>
      <c r="BY394" s="108"/>
      <c r="CA394" s="162" t="b">
        <v>1</v>
      </c>
      <c r="CB394" s="162" t="b">
        <v>1</v>
      </c>
      <c r="CC394" s="162" t="b">
        <v>1</v>
      </c>
      <c r="CD394" s="162" t="b">
        <v>1</v>
      </c>
    </row>
    <row r="395" spans="1:82" x14ac:dyDescent="0.2">
      <c r="A395" s="101">
        <v>390</v>
      </c>
      <c r="B395" s="97" t="s">
        <v>2201</v>
      </c>
      <c r="C395" s="97" t="s">
        <v>2217</v>
      </c>
      <c r="D395" s="97">
        <v>16</v>
      </c>
      <c r="E395" s="97" t="s">
        <v>799</v>
      </c>
      <c r="G395" s="97" t="s">
        <v>2189</v>
      </c>
      <c r="H395" s="97" t="s">
        <v>1</v>
      </c>
      <c r="I395" s="97" t="s">
        <v>1227</v>
      </c>
      <c r="J395" s="97" t="b">
        <v>1</v>
      </c>
      <c r="N395" s="97"/>
      <c r="O395" s="97">
        <v>51.53</v>
      </c>
      <c r="P395" s="97">
        <v>0</v>
      </c>
      <c r="Q395" s="97">
        <v>0</v>
      </c>
      <c r="R395" s="97">
        <v>25.79</v>
      </c>
      <c r="S395" s="97">
        <v>25.74</v>
      </c>
      <c r="T395" s="97">
        <v>3.5527136788005009E-15</v>
      </c>
      <c r="U395" s="97">
        <v>60.547200000000004</v>
      </c>
      <c r="W395" s="97" t="s">
        <v>2190</v>
      </c>
      <c r="X395" s="97">
        <v>1.4386079999999999E-2</v>
      </c>
      <c r="Y395" s="97">
        <v>-0.15947700000000001</v>
      </c>
      <c r="Z395" s="97" t="s">
        <v>1</v>
      </c>
      <c r="AB395" s="97" t="s">
        <v>2191</v>
      </c>
      <c r="AI395" s="97" t="s">
        <v>2194</v>
      </c>
      <c r="AJ395" s="97">
        <v>15</v>
      </c>
      <c r="AK395" s="97">
        <v>0.89</v>
      </c>
      <c r="AP395" s="97">
        <v>0.91</v>
      </c>
      <c r="AX395" s="97">
        <v>0</v>
      </c>
      <c r="AY395" s="97">
        <v>0</v>
      </c>
      <c r="AZ395" s="97">
        <v>0</v>
      </c>
      <c r="BA395" s="97">
        <v>25000</v>
      </c>
      <c r="BB395" s="97">
        <v>25000</v>
      </c>
      <c r="BC395" s="97">
        <v>0</v>
      </c>
      <c r="BD395" s="97">
        <v>0</v>
      </c>
      <c r="BE395" s="97">
        <v>0</v>
      </c>
      <c r="BF395" s="97">
        <v>0</v>
      </c>
      <c r="BG395" s="97">
        <v>0</v>
      </c>
      <c r="BH395" s="97">
        <v>0</v>
      </c>
      <c r="BI395" s="97">
        <v>0</v>
      </c>
      <c r="BJ395" s="97">
        <v>0</v>
      </c>
      <c r="BK395" s="97">
        <v>0</v>
      </c>
      <c r="BM395" s="97">
        <v>6250</v>
      </c>
      <c r="BN395" s="97">
        <v>6250</v>
      </c>
      <c r="BO395" s="97">
        <v>6250</v>
      </c>
      <c r="BP395" s="97">
        <v>6250</v>
      </c>
      <c r="BQ395" s="97">
        <v>6250</v>
      </c>
      <c r="BR395" s="97">
        <v>6250</v>
      </c>
      <c r="BS395" s="97">
        <v>6250</v>
      </c>
      <c r="BT395" s="97">
        <v>6250</v>
      </c>
      <c r="BY395" s="108"/>
      <c r="CA395" s="162" t="b">
        <v>1</v>
      </c>
      <c r="CB395" s="162" t="b">
        <v>1</v>
      </c>
      <c r="CC395" s="162" t="b">
        <v>1</v>
      </c>
      <c r="CD395" s="162" t="b">
        <v>1</v>
      </c>
    </row>
    <row r="396" spans="1:82" x14ac:dyDescent="0.2">
      <c r="A396" s="101">
        <v>391</v>
      </c>
      <c r="B396" s="97" t="s">
        <v>2201</v>
      </c>
      <c r="C396" s="97" t="s">
        <v>2217</v>
      </c>
      <c r="D396" s="97">
        <v>16</v>
      </c>
      <c r="E396" s="97" t="s">
        <v>801</v>
      </c>
      <c r="G396" s="97" t="s">
        <v>2189</v>
      </c>
      <c r="H396" s="97" t="s">
        <v>1</v>
      </c>
      <c r="I396" s="97" t="s">
        <v>1227</v>
      </c>
      <c r="J396" s="97" t="b">
        <v>1</v>
      </c>
      <c r="N396" s="97"/>
      <c r="O396" s="97">
        <v>51.63</v>
      </c>
      <c r="P396" s="97">
        <v>0</v>
      </c>
      <c r="Q396" s="97">
        <v>0</v>
      </c>
      <c r="R396" s="97">
        <v>26.39</v>
      </c>
      <c r="S396" s="97">
        <v>25.24</v>
      </c>
      <c r="T396" s="97">
        <v>3.5527136788005009E-15</v>
      </c>
      <c r="U396" s="97">
        <v>106.84800000000001</v>
      </c>
      <c r="W396" s="97" t="s">
        <v>2190</v>
      </c>
      <c r="X396" s="97">
        <v>2.5387199999999999E-2</v>
      </c>
      <c r="Y396" s="97">
        <v>-0.28143000000000001</v>
      </c>
      <c r="Z396" s="97" t="s">
        <v>1</v>
      </c>
      <c r="AB396" s="97" t="s">
        <v>2191</v>
      </c>
      <c r="AI396" s="97" t="s">
        <v>2194</v>
      </c>
      <c r="AJ396" s="97">
        <v>15</v>
      </c>
      <c r="AK396" s="97">
        <v>0.89</v>
      </c>
      <c r="AP396" s="97">
        <v>0.91</v>
      </c>
      <c r="AX396" s="97">
        <v>0</v>
      </c>
      <c r="AY396" s="97">
        <v>0</v>
      </c>
      <c r="AZ396" s="97">
        <v>0</v>
      </c>
      <c r="BA396" s="97">
        <v>10000</v>
      </c>
      <c r="BB396" s="97">
        <v>10000</v>
      </c>
      <c r="BC396" s="97">
        <v>0</v>
      </c>
      <c r="BD396" s="97">
        <v>0</v>
      </c>
      <c r="BE396" s="97">
        <v>0</v>
      </c>
      <c r="BF396" s="97">
        <v>0</v>
      </c>
      <c r="BG396" s="97">
        <v>0</v>
      </c>
      <c r="BH396" s="97">
        <v>0</v>
      </c>
      <c r="BI396" s="97">
        <v>0</v>
      </c>
      <c r="BJ396" s="97">
        <v>0</v>
      </c>
      <c r="BK396" s="97">
        <v>0</v>
      </c>
      <c r="BM396" s="97">
        <v>2500</v>
      </c>
      <c r="BN396" s="97">
        <v>2500</v>
      </c>
      <c r="BO396" s="97">
        <v>2500</v>
      </c>
      <c r="BP396" s="97">
        <v>2500</v>
      </c>
      <c r="BQ396" s="97">
        <v>2500</v>
      </c>
      <c r="BR396" s="97">
        <v>2500</v>
      </c>
      <c r="BS396" s="97">
        <v>2500</v>
      </c>
      <c r="BT396" s="97">
        <v>2500</v>
      </c>
      <c r="BY396" s="108"/>
      <c r="CA396" s="162" t="b">
        <v>1</v>
      </c>
      <c r="CB396" s="162" t="b">
        <v>1</v>
      </c>
      <c r="CC396" s="162" t="b">
        <v>1</v>
      </c>
      <c r="CD396" s="162" t="b">
        <v>1</v>
      </c>
    </row>
    <row r="397" spans="1:82" x14ac:dyDescent="0.2">
      <c r="A397" s="101">
        <v>392</v>
      </c>
      <c r="B397" s="97" t="s">
        <v>2201</v>
      </c>
      <c r="C397" s="97" t="s">
        <v>2217</v>
      </c>
      <c r="D397" s="97">
        <v>16</v>
      </c>
      <c r="E397" s="97" t="s">
        <v>803</v>
      </c>
      <c r="G397" s="97" t="s">
        <v>2189</v>
      </c>
      <c r="H397" s="97" t="s">
        <v>1</v>
      </c>
      <c r="I397" s="97" t="s">
        <v>1227</v>
      </c>
      <c r="J397" s="97" t="b">
        <v>1</v>
      </c>
      <c r="N397" s="97"/>
      <c r="O397" s="97">
        <v>58.9</v>
      </c>
      <c r="P397" s="97">
        <v>0</v>
      </c>
      <c r="Q397" s="97">
        <v>0</v>
      </c>
      <c r="R397" s="97">
        <v>29.87</v>
      </c>
      <c r="S397" s="97">
        <v>29.03</v>
      </c>
      <c r="T397" s="97">
        <v>0</v>
      </c>
      <c r="U397" s="97">
        <v>121.09440000000001</v>
      </c>
      <c r="W397" s="97" t="s">
        <v>2190</v>
      </c>
      <c r="X397" s="97">
        <v>2.8772159999999998E-2</v>
      </c>
      <c r="Y397" s="97">
        <v>-0.31895400000000002</v>
      </c>
      <c r="Z397" s="97" t="s">
        <v>1</v>
      </c>
      <c r="AB397" s="97" t="s">
        <v>2191</v>
      </c>
      <c r="AI397" s="97" t="s">
        <v>2194</v>
      </c>
      <c r="AJ397" s="97">
        <v>15</v>
      </c>
      <c r="AK397" s="97">
        <v>0.89</v>
      </c>
      <c r="AP397" s="97">
        <v>0.91</v>
      </c>
      <c r="AX397" s="97">
        <v>0</v>
      </c>
      <c r="AY397" s="97">
        <v>0</v>
      </c>
      <c r="AZ397" s="97">
        <v>0</v>
      </c>
      <c r="BA397" s="97">
        <v>15000</v>
      </c>
      <c r="BB397" s="97">
        <v>15000</v>
      </c>
      <c r="BC397" s="97">
        <v>0</v>
      </c>
      <c r="BD397" s="97">
        <v>0</v>
      </c>
      <c r="BE397" s="97">
        <v>0</v>
      </c>
      <c r="BF397" s="97">
        <v>0</v>
      </c>
      <c r="BG397" s="97">
        <v>0</v>
      </c>
      <c r="BH397" s="97">
        <v>0</v>
      </c>
      <c r="BI397" s="97">
        <v>0</v>
      </c>
      <c r="BJ397" s="97">
        <v>0</v>
      </c>
      <c r="BK397" s="97">
        <v>0</v>
      </c>
      <c r="BM397" s="97">
        <v>3750</v>
      </c>
      <c r="BN397" s="97">
        <v>3750</v>
      </c>
      <c r="BO397" s="97">
        <v>3750</v>
      </c>
      <c r="BP397" s="97">
        <v>3750</v>
      </c>
      <c r="BQ397" s="97">
        <v>3750</v>
      </c>
      <c r="BR397" s="97">
        <v>3750</v>
      </c>
      <c r="BS397" s="97">
        <v>3750</v>
      </c>
      <c r="BT397" s="97">
        <v>3750</v>
      </c>
      <c r="BY397" s="108"/>
      <c r="CA397" s="162" t="b">
        <v>1</v>
      </c>
      <c r="CB397" s="162" t="b">
        <v>1</v>
      </c>
      <c r="CC397" s="162" t="b">
        <v>1</v>
      </c>
      <c r="CD397" s="162" t="b">
        <v>1</v>
      </c>
    </row>
    <row r="398" spans="1:82" x14ac:dyDescent="0.2">
      <c r="A398" s="101">
        <v>393</v>
      </c>
      <c r="B398" s="97" t="s">
        <v>2201</v>
      </c>
      <c r="C398" s="97" t="s">
        <v>2217</v>
      </c>
      <c r="D398" s="97">
        <v>16</v>
      </c>
      <c r="E398" s="97" t="s">
        <v>805</v>
      </c>
      <c r="G398" s="97" t="s">
        <v>2189</v>
      </c>
      <c r="H398" s="97" t="s">
        <v>1</v>
      </c>
      <c r="I398" s="97" t="s">
        <v>1199</v>
      </c>
      <c r="J398" s="97" t="b">
        <v>1</v>
      </c>
      <c r="N398" s="97"/>
      <c r="O398" s="97">
        <v>58.9</v>
      </c>
      <c r="P398" s="97">
        <v>0</v>
      </c>
      <c r="Q398" s="97">
        <v>0</v>
      </c>
      <c r="R398" s="97">
        <v>29.87</v>
      </c>
      <c r="S398" s="97">
        <v>29.03</v>
      </c>
      <c r="T398" s="97">
        <v>0</v>
      </c>
      <c r="U398" s="97">
        <v>232</v>
      </c>
      <c r="W398" s="97" t="s">
        <v>2190</v>
      </c>
      <c r="X398" s="97">
        <v>5.45E-2</v>
      </c>
      <c r="Y398" s="97">
        <v>-0.6</v>
      </c>
      <c r="Z398" s="97" t="s">
        <v>1</v>
      </c>
      <c r="AB398" s="97" t="s">
        <v>2191</v>
      </c>
      <c r="AF398" s="97">
        <v>49.9</v>
      </c>
      <c r="AG398" s="97">
        <v>1.17E-2</v>
      </c>
      <c r="AH398" s="97">
        <v>-0.129</v>
      </c>
      <c r="AI398" s="97" t="s">
        <v>2194</v>
      </c>
      <c r="AJ398" s="97">
        <v>15</v>
      </c>
      <c r="AK398" s="97">
        <v>0.89</v>
      </c>
      <c r="AP398" s="97">
        <v>0.91</v>
      </c>
      <c r="AX398" s="97">
        <v>0</v>
      </c>
      <c r="AY398" s="97">
        <v>0</v>
      </c>
      <c r="AZ398" s="97">
        <v>0</v>
      </c>
      <c r="BA398" s="97">
        <v>1200</v>
      </c>
      <c r="BB398" s="97">
        <v>1200</v>
      </c>
      <c r="BC398" s="97">
        <v>0</v>
      </c>
      <c r="BD398" s="97">
        <v>0</v>
      </c>
      <c r="BE398" s="97">
        <v>0</v>
      </c>
      <c r="BF398" s="97">
        <v>0</v>
      </c>
      <c r="BG398" s="97">
        <v>0</v>
      </c>
      <c r="BH398" s="97">
        <v>0</v>
      </c>
      <c r="BI398" s="97">
        <v>0</v>
      </c>
      <c r="BJ398" s="97">
        <v>0</v>
      </c>
      <c r="BK398" s="97">
        <v>0</v>
      </c>
      <c r="BM398" s="97">
        <v>300</v>
      </c>
      <c r="BN398" s="97">
        <v>300</v>
      </c>
      <c r="BO398" s="97">
        <v>300</v>
      </c>
      <c r="BP398" s="97">
        <v>300</v>
      </c>
      <c r="BQ398" s="97">
        <v>300</v>
      </c>
      <c r="BR398" s="97">
        <v>300</v>
      </c>
      <c r="BS398" s="97">
        <v>300</v>
      </c>
      <c r="BT398" s="97">
        <v>300</v>
      </c>
      <c r="BY398" s="108"/>
      <c r="CA398" s="162" t="b">
        <v>1</v>
      </c>
      <c r="CB398" s="162" t="b">
        <v>1</v>
      </c>
      <c r="CC398" s="162" t="b">
        <v>1</v>
      </c>
      <c r="CD398" s="162" t="b">
        <v>1</v>
      </c>
    </row>
    <row r="399" spans="1:82" x14ac:dyDescent="0.2">
      <c r="A399" s="101">
        <v>394</v>
      </c>
      <c r="B399" s="97" t="s">
        <v>2201</v>
      </c>
      <c r="C399" s="97" t="s">
        <v>2217</v>
      </c>
      <c r="D399" s="97">
        <v>16</v>
      </c>
      <c r="E399" s="97" t="s">
        <v>807</v>
      </c>
      <c r="G399" s="97" t="s">
        <v>2189</v>
      </c>
      <c r="H399" s="97" t="s">
        <v>1</v>
      </c>
      <c r="I399" s="97" t="s">
        <v>1199</v>
      </c>
      <c r="J399" s="97" t="b">
        <v>1</v>
      </c>
      <c r="N399" s="97"/>
      <c r="O399" s="97">
        <v>97.07</v>
      </c>
      <c r="P399" s="97">
        <v>0</v>
      </c>
      <c r="Q399" s="97">
        <v>0</v>
      </c>
      <c r="R399" s="97">
        <v>34.619999999999997</v>
      </c>
      <c r="S399" s="97">
        <v>62.45</v>
      </c>
      <c r="T399" s="97">
        <v>0</v>
      </c>
      <c r="U399" s="97">
        <v>192</v>
      </c>
      <c r="W399" s="97" t="s">
        <v>2190</v>
      </c>
      <c r="X399" s="97">
        <v>4.53E-2</v>
      </c>
      <c r="Y399" s="97">
        <v>-0.498</v>
      </c>
      <c r="Z399" s="97" t="s">
        <v>1</v>
      </c>
      <c r="AB399" s="97" t="s">
        <v>2191</v>
      </c>
      <c r="AF399" s="97">
        <v>92.6</v>
      </c>
      <c r="AG399" s="97">
        <v>2.18E-2</v>
      </c>
      <c r="AH399" s="97">
        <v>-0.24</v>
      </c>
      <c r="AI399" s="97" t="s">
        <v>2194</v>
      </c>
      <c r="AJ399" s="97">
        <v>15</v>
      </c>
      <c r="AK399" s="97">
        <v>0.89</v>
      </c>
      <c r="AP399" s="97">
        <v>0.97</v>
      </c>
      <c r="AX399" s="97">
        <v>0</v>
      </c>
      <c r="AY399" s="97">
        <v>0</v>
      </c>
      <c r="AZ399" s="97">
        <v>0</v>
      </c>
      <c r="BA399" s="97">
        <v>300</v>
      </c>
      <c r="BB399" s="97">
        <v>300</v>
      </c>
      <c r="BC399" s="97">
        <v>0</v>
      </c>
      <c r="BD399" s="97">
        <v>0</v>
      </c>
      <c r="BE399" s="97">
        <v>0</v>
      </c>
      <c r="BF399" s="97">
        <v>0</v>
      </c>
      <c r="BG399" s="97">
        <v>0</v>
      </c>
      <c r="BH399" s="97">
        <v>0</v>
      </c>
      <c r="BI399" s="97">
        <v>0</v>
      </c>
      <c r="BJ399" s="97">
        <v>0</v>
      </c>
      <c r="BK399" s="97">
        <v>0</v>
      </c>
      <c r="BM399" s="97">
        <v>75</v>
      </c>
      <c r="BN399" s="97">
        <v>75</v>
      </c>
      <c r="BO399" s="97">
        <v>75</v>
      </c>
      <c r="BP399" s="97">
        <v>75</v>
      </c>
      <c r="BQ399" s="97">
        <v>75</v>
      </c>
      <c r="BR399" s="97">
        <v>75</v>
      </c>
      <c r="BS399" s="97">
        <v>75</v>
      </c>
      <c r="BT399" s="97">
        <v>75</v>
      </c>
      <c r="BY399" s="108"/>
      <c r="CA399" s="162" t="b">
        <v>1</v>
      </c>
      <c r="CB399" s="162" t="b">
        <v>1</v>
      </c>
      <c r="CC399" s="162" t="b">
        <v>1</v>
      </c>
      <c r="CD399" s="162" t="b">
        <v>1</v>
      </c>
    </row>
    <row r="400" spans="1:82" x14ac:dyDescent="0.2">
      <c r="A400" s="101">
        <v>395</v>
      </c>
      <c r="B400" s="97" t="s">
        <v>2201</v>
      </c>
      <c r="C400" s="97" t="s">
        <v>2217</v>
      </c>
      <c r="D400" s="97">
        <v>16</v>
      </c>
      <c r="E400" s="97" t="s">
        <v>809</v>
      </c>
      <c r="G400" s="97" t="s">
        <v>2189</v>
      </c>
      <c r="H400" s="97" t="s">
        <v>1</v>
      </c>
      <c r="I400" s="97" t="s">
        <v>1199</v>
      </c>
      <c r="J400" s="97" t="b">
        <v>1</v>
      </c>
      <c r="N400" s="97"/>
      <c r="O400" s="97">
        <v>57.52</v>
      </c>
      <c r="P400" s="97">
        <v>0</v>
      </c>
      <c r="Q400" s="97">
        <v>0</v>
      </c>
      <c r="R400" s="97">
        <v>23.56</v>
      </c>
      <c r="S400" s="97">
        <v>33.96</v>
      </c>
      <c r="T400" s="97">
        <v>7.1054273576010019E-15</v>
      </c>
      <c r="U400" s="97">
        <v>46.3</v>
      </c>
      <c r="W400" s="97" t="s">
        <v>2190</v>
      </c>
      <c r="X400" s="97">
        <v>1.09E-2</v>
      </c>
      <c r="Y400" s="97">
        <v>-0.12</v>
      </c>
      <c r="Z400" s="97" t="s">
        <v>1</v>
      </c>
      <c r="AB400" s="97" t="s">
        <v>2191</v>
      </c>
      <c r="AF400" s="97">
        <v>21.4</v>
      </c>
      <c r="AG400" s="97">
        <v>5.0299999999999997E-3</v>
      </c>
      <c r="AH400" s="97">
        <v>-5.5399999999999998E-2</v>
      </c>
      <c r="AI400" s="97" t="s">
        <v>2194</v>
      </c>
      <c r="AJ400" s="97">
        <v>15</v>
      </c>
      <c r="AK400" s="97">
        <v>0.89</v>
      </c>
      <c r="AP400" s="97">
        <v>0.91</v>
      </c>
      <c r="AX400" s="97">
        <v>0</v>
      </c>
      <c r="AY400" s="97">
        <v>0</v>
      </c>
      <c r="AZ400" s="97">
        <v>0</v>
      </c>
      <c r="BA400" s="97">
        <v>900</v>
      </c>
      <c r="BB400" s="97">
        <v>900</v>
      </c>
      <c r="BC400" s="97">
        <v>0</v>
      </c>
      <c r="BD400" s="97">
        <v>0</v>
      </c>
      <c r="BE400" s="97">
        <v>0</v>
      </c>
      <c r="BF400" s="97">
        <v>0</v>
      </c>
      <c r="BG400" s="97">
        <v>0</v>
      </c>
      <c r="BH400" s="97">
        <v>0</v>
      </c>
      <c r="BI400" s="97">
        <v>0</v>
      </c>
      <c r="BJ400" s="97">
        <v>0</v>
      </c>
      <c r="BK400" s="97">
        <v>0</v>
      </c>
      <c r="BM400" s="97">
        <v>225</v>
      </c>
      <c r="BN400" s="97">
        <v>225</v>
      </c>
      <c r="BO400" s="97">
        <v>225</v>
      </c>
      <c r="BP400" s="97">
        <v>225</v>
      </c>
      <c r="BQ400" s="97">
        <v>225</v>
      </c>
      <c r="BR400" s="97">
        <v>225</v>
      </c>
      <c r="BS400" s="97">
        <v>225</v>
      </c>
      <c r="BT400" s="97">
        <v>225</v>
      </c>
      <c r="BY400" s="108"/>
      <c r="CA400" s="162" t="b">
        <v>1</v>
      </c>
      <c r="CB400" s="162" t="b">
        <v>1</v>
      </c>
      <c r="CC400" s="162" t="b">
        <v>1</v>
      </c>
      <c r="CD400" s="162" t="b">
        <v>1</v>
      </c>
    </row>
    <row r="401" spans="1:82" x14ac:dyDescent="0.2">
      <c r="A401" s="101">
        <v>396</v>
      </c>
      <c r="B401" s="97" t="s">
        <v>2201</v>
      </c>
      <c r="C401" s="97" t="s">
        <v>2217</v>
      </c>
      <c r="D401" s="97">
        <v>16</v>
      </c>
      <c r="E401" s="97" t="s">
        <v>811</v>
      </c>
      <c r="G401" s="97" t="s">
        <v>2189</v>
      </c>
      <c r="H401" s="97" t="s">
        <v>1</v>
      </c>
      <c r="I401" s="97" t="s">
        <v>1199</v>
      </c>
      <c r="J401" s="97" t="b">
        <v>1</v>
      </c>
      <c r="N401" s="97"/>
      <c r="O401" s="97">
        <v>66.19</v>
      </c>
      <c r="P401" s="97">
        <v>0</v>
      </c>
      <c r="Q401" s="97">
        <v>0</v>
      </c>
      <c r="R401" s="97">
        <v>25.79</v>
      </c>
      <c r="S401" s="97">
        <v>40.4</v>
      </c>
      <c r="T401" s="97">
        <v>0</v>
      </c>
      <c r="U401" s="97">
        <v>89.1</v>
      </c>
      <c r="W401" s="97" t="s">
        <v>2190</v>
      </c>
      <c r="X401" s="97">
        <v>2.1000000000000001E-2</v>
      </c>
      <c r="Y401" s="97">
        <v>-0.23100000000000001</v>
      </c>
      <c r="Z401" s="97" t="s">
        <v>1</v>
      </c>
      <c r="AB401" s="97" t="s">
        <v>2191</v>
      </c>
      <c r="AF401" s="97">
        <v>39.200000000000003</v>
      </c>
      <c r="AG401" s="97">
        <v>9.2300000000000004E-3</v>
      </c>
      <c r="AH401" s="97">
        <v>-0.10100000000000001</v>
      </c>
      <c r="AI401" s="97" t="s">
        <v>2194</v>
      </c>
      <c r="AJ401" s="97">
        <v>15</v>
      </c>
      <c r="AK401" s="97">
        <v>0.89</v>
      </c>
      <c r="AP401" s="97">
        <v>0.91</v>
      </c>
      <c r="AX401" s="97">
        <v>0</v>
      </c>
      <c r="AY401" s="97">
        <v>0</v>
      </c>
      <c r="AZ401" s="97">
        <v>0</v>
      </c>
      <c r="BA401" s="97">
        <v>8000</v>
      </c>
      <c r="BB401" s="97">
        <v>8000</v>
      </c>
      <c r="BC401" s="97">
        <v>0</v>
      </c>
      <c r="BD401" s="97">
        <v>0</v>
      </c>
      <c r="BE401" s="97">
        <v>0</v>
      </c>
      <c r="BF401" s="97">
        <v>0</v>
      </c>
      <c r="BG401" s="97">
        <v>0</v>
      </c>
      <c r="BH401" s="97">
        <v>0</v>
      </c>
      <c r="BI401" s="97">
        <v>0</v>
      </c>
      <c r="BJ401" s="97">
        <v>0</v>
      </c>
      <c r="BK401" s="97">
        <v>0</v>
      </c>
      <c r="BM401" s="97">
        <v>2000</v>
      </c>
      <c r="BN401" s="97">
        <v>2000</v>
      </c>
      <c r="BO401" s="97">
        <v>2000</v>
      </c>
      <c r="BP401" s="97">
        <v>2000</v>
      </c>
      <c r="BQ401" s="97">
        <v>2000</v>
      </c>
      <c r="BR401" s="97">
        <v>2000</v>
      </c>
      <c r="BS401" s="97">
        <v>2000</v>
      </c>
      <c r="BT401" s="97">
        <v>2000</v>
      </c>
      <c r="BY401" s="108"/>
      <c r="CA401" s="162" t="b">
        <v>1</v>
      </c>
      <c r="CB401" s="162" t="b">
        <v>1</v>
      </c>
      <c r="CC401" s="162" t="b">
        <v>1</v>
      </c>
      <c r="CD401" s="162" t="b">
        <v>1</v>
      </c>
    </row>
    <row r="402" spans="1:82" x14ac:dyDescent="0.2">
      <c r="A402" s="101">
        <v>397</v>
      </c>
      <c r="B402" s="97" t="s">
        <v>2201</v>
      </c>
      <c r="C402" s="97" t="s">
        <v>2217</v>
      </c>
      <c r="D402" s="97">
        <v>16</v>
      </c>
      <c r="E402" s="97" t="s">
        <v>813</v>
      </c>
      <c r="G402" s="97" t="s">
        <v>2189</v>
      </c>
      <c r="H402" s="97" t="s">
        <v>1</v>
      </c>
      <c r="I402" s="97" t="s">
        <v>1199</v>
      </c>
      <c r="J402" s="97" t="b">
        <v>1</v>
      </c>
      <c r="N402" s="97"/>
      <c r="O402" s="97">
        <v>158</v>
      </c>
      <c r="P402" s="97">
        <v>0</v>
      </c>
      <c r="Q402" s="97">
        <v>0</v>
      </c>
      <c r="R402" s="97">
        <v>66</v>
      </c>
      <c r="S402" s="97">
        <v>92</v>
      </c>
      <c r="T402" s="97">
        <v>0</v>
      </c>
      <c r="U402" s="97">
        <v>467</v>
      </c>
      <c r="W402" s="97" t="s">
        <v>2190</v>
      </c>
      <c r="X402" s="97">
        <v>0.11</v>
      </c>
      <c r="Y402" s="97">
        <v>-1.21</v>
      </c>
      <c r="Z402" s="97" t="s">
        <v>1</v>
      </c>
      <c r="AB402" s="97" t="s">
        <v>2191</v>
      </c>
      <c r="AF402" s="97">
        <v>467</v>
      </c>
      <c r="AG402" s="97">
        <v>0.11</v>
      </c>
      <c r="AH402" s="97">
        <v>-1.21</v>
      </c>
      <c r="AI402" s="97" t="s">
        <v>2194</v>
      </c>
      <c r="AJ402" s="97">
        <v>15</v>
      </c>
      <c r="AK402" s="97">
        <v>0.89</v>
      </c>
      <c r="AP402" s="97">
        <v>0.97</v>
      </c>
      <c r="AX402" s="97">
        <v>0</v>
      </c>
      <c r="AY402" s="97">
        <v>0</v>
      </c>
      <c r="AZ402" s="97">
        <v>0</v>
      </c>
      <c r="BA402" s="97">
        <v>300</v>
      </c>
      <c r="BB402" s="97">
        <v>300</v>
      </c>
      <c r="BC402" s="97">
        <v>0</v>
      </c>
      <c r="BD402" s="97">
        <v>0</v>
      </c>
      <c r="BE402" s="97">
        <v>0</v>
      </c>
      <c r="BF402" s="97">
        <v>0</v>
      </c>
      <c r="BG402" s="97">
        <v>0</v>
      </c>
      <c r="BH402" s="97">
        <v>0</v>
      </c>
      <c r="BI402" s="97">
        <v>0</v>
      </c>
      <c r="BJ402" s="97">
        <v>0</v>
      </c>
      <c r="BK402" s="97">
        <v>0</v>
      </c>
      <c r="BM402" s="97">
        <v>75</v>
      </c>
      <c r="BN402" s="97">
        <v>75</v>
      </c>
      <c r="BO402" s="97">
        <v>75</v>
      </c>
      <c r="BP402" s="97">
        <v>75</v>
      </c>
      <c r="BQ402" s="97">
        <v>75</v>
      </c>
      <c r="BR402" s="97">
        <v>75</v>
      </c>
      <c r="BS402" s="97">
        <v>75</v>
      </c>
      <c r="BT402" s="97">
        <v>75</v>
      </c>
      <c r="BY402" s="108"/>
      <c r="CA402" s="162" t="b">
        <v>1</v>
      </c>
      <c r="CB402" s="162" t="b">
        <v>1</v>
      </c>
      <c r="CC402" s="162" t="b">
        <v>1</v>
      </c>
      <c r="CD402" s="162" t="b">
        <v>1</v>
      </c>
    </row>
    <row r="403" spans="1:82" x14ac:dyDescent="0.2">
      <c r="A403" s="101">
        <v>398</v>
      </c>
      <c r="B403" s="97" t="s">
        <v>2201</v>
      </c>
      <c r="C403" s="97" t="s">
        <v>2217</v>
      </c>
      <c r="D403" s="97">
        <v>16</v>
      </c>
      <c r="E403" s="97" t="s">
        <v>814</v>
      </c>
      <c r="G403" s="97" t="s">
        <v>2189</v>
      </c>
      <c r="H403" s="97" t="s">
        <v>1</v>
      </c>
      <c r="I403" s="97" t="s">
        <v>1199</v>
      </c>
      <c r="J403" s="97" t="b">
        <v>1</v>
      </c>
      <c r="N403" s="97"/>
      <c r="O403" s="97">
        <v>165</v>
      </c>
      <c r="P403" s="97">
        <v>0</v>
      </c>
      <c r="Q403" s="97">
        <v>0</v>
      </c>
      <c r="R403" s="97">
        <v>71</v>
      </c>
      <c r="S403" s="97">
        <v>94</v>
      </c>
      <c r="T403" s="97">
        <v>0</v>
      </c>
      <c r="U403" s="97">
        <v>374</v>
      </c>
      <c r="W403" s="97" t="s">
        <v>2190</v>
      </c>
      <c r="X403" s="97">
        <v>8.8099999999999998E-2</v>
      </c>
      <c r="Y403" s="97">
        <v>-0.96899999999999997</v>
      </c>
      <c r="Z403" s="97" t="s">
        <v>1</v>
      </c>
      <c r="AB403" s="97" t="s">
        <v>2191</v>
      </c>
      <c r="AF403" s="97">
        <v>374</v>
      </c>
      <c r="AG403" s="97">
        <v>8.8099999999999998E-2</v>
      </c>
      <c r="AH403" s="97">
        <v>-0.96899999999999997</v>
      </c>
      <c r="AI403" s="97" t="s">
        <v>2194</v>
      </c>
      <c r="AJ403" s="97">
        <v>15</v>
      </c>
      <c r="AK403" s="97">
        <v>0.89</v>
      </c>
      <c r="AP403" s="97">
        <v>0.97</v>
      </c>
      <c r="AX403" s="97">
        <v>0</v>
      </c>
      <c r="AY403" s="97">
        <v>0</v>
      </c>
      <c r="AZ403" s="97">
        <v>0</v>
      </c>
      <c r="BA403" s="97">
        <v>375</v>
      </c>
      <c r="BB403" s="97">
        <v>375</v>
      </c>
      <c r="BC403" s="97">
        <v>0</v>
      </c>
      <c r="BD403" s="97">
        <v>0</v>
      </c>
      <c r="BE403" s="97">
        <v>0</v>
      </c>
      <c r="BF403" s="97">
        <v>0</v>
      </c>
      <c r="BG403" s="97">
        <v>0</v>
      </c>
      <c r="BH403" s="97">
        <v>0</v>
      </c>
      <c r="BI403" s="97">
        <v>0</v>
      </c>
      <c r="BJ403" s="97">
        <v>0</v>
      </c>
      <c r="BK403" s="97">
        <v>0</v>
      </c>
      <c r="BM403" s="97">
        <v>93.75</v>
      </c>
      <c r="BN403" s="97">
        <v>93.75</v>
      </c>
      <c r="BO403" s="97">
        <v>93.75</v>
      </c>
      <c r="BP403" s="97">
        <v>93.75</v>
      </c>
      <c r="BQ403" s="97">
        <v>93.75</v>
      </c>
      <c r="BR403" s="97">
        <v>93.75</v>
      </c>
      <c r="BS403" s="97">
        <v>93.75</v>
      </c>
      <c r="BT403" s="97">
        <v>93.75</v>
      </c>
      <c r="BY403" s="108"/>
      <c r="CA403" s="162" t="b">
        <v>1</v>
      </c>
      <c r="CB403" s="162" t="b">
        <v>1</v>
      </c>
      <c r="CC403" s="162" t="b">
        <v>1</v>
      </c>
      <c r="CD403" s="162" t="b">
        <v>1</v>
      </c>
    </row>
    <row r="404" spans="1:82" x14ac:dyDescent="0.2">
      <c r="A404" s="101">
        <v>399</v>
      </c>
      <c r="B404" s="97" t="s">
        <v>2201</v>
      </c>
      <c r="C404" s="97" t="s">
        <v>2217</v>
      </c>
      <c r="D404" s="97">
        <v>16</v>
      </c>
      <c r="E404" s="97" t="s">
        <v>816</v>
      </c>
      <c r="G404" s="97" t="s">
        <v>2189</v>
      </c>
      <c r="H404" s="97" t="s">
        <v>1</v>
      </c>
      <c r="I404" s="97" t="s">
        <v>1222</v>
      </c>
      <c r="J404" s="97" t="b">
        <v>1</v>
      </c>
      <c r="N404" s="97"/>
      <c r="O404" s="97">
        <v>32.479999999999997</v>
      </c>
      <c r="P404" s="97">
        <v>0</v>
      </c>
      <c r="Q404" s="97">
        <v>0</v>
      </c>
      <c r="R404" s="97">
        <v>25</v>
      </c>
      <c r="S404" s="97">
        <v>7.48</v>
      </c>
      <c r="T404" s="97">
        <v>0</v>
      </c>
      <c r="U404" s="97">
        <v>175.3</v>
      </c>
      <c r="W404" s="97" t="s">
        <v>2190</v>
      </c>
      <c r="X404" s="97">
        <v>2.3E-2</v>
      </c>
      <c r="Y404" s="97">
        <v>0</v>
      </c>
      <c r="Z404" s="97" t="s">
        <v>1</v>
      </c>
      <c r="AB404" s="97" t="s">
        <v>2191</v>
      </c>
      <c r="AJ404" s="97">
        <v>11</v>
      </c>
      <c r="AK404" s="97">
        <v>0.73</v>
      </c>
      <c r="AX404" s="97">
        <v>0</v>
      </c>
      <c r="AY404" s="97">
        <v>0</v>
      </c>
      <c r="AZ404" s="97">
        <v>0</v>
      </c>
      <c r="BA404" s="97">
        <v>15</v>
      </c>
      <c r="BB404" s="97">
        <v>15</v>
      </c>
      <c r="BC404" s="97">
        <v>0</v>
      </c>
      <c r="BD404" s="97">
        <v>0</v>
      </c>
      <c r="BE404" s="97">
        <v>0</v>
      </c>
      <c r="BF404" s="97">
        <v>0</v>
      </c>
      <c r="BG404" s="97">
        <v>0</v>
      </c>
      <c r="BH404" s="97">
        <v>0</v>
      </c>
      <c r="BI404" s="97">
        <v>0</v>
      </c>
      <c r="BJ404" s="97">
        <v>0</v>
      </c>
      <c r="BK404" s="97">
        <v>0</v>
      </c>
      <c r="BM404" s="97">
        <v>3.75</v>
      </c>
      <c r="BN404" s="97">
        <v>3.75</v>
      </c>
      <c r="BO404" s="97">
        <v>3.75</v>
      </c>
      <c r="BP404" s="97">
        <v>3.75</v>
      </c>
      <c r="BQ404" s="97">
        <v>3.75</v>
      </c>
      <c r="BR404" s="97">
        <v>3.75</v>
      </c>
      <c r="BS404" s="97">
        <v>3.75</v>
      </c>
      <c r="BT404" s="97">
        <v>3.75</v>
      </c>
      <c r="BY404" s="108"/>
      <c r="CA404" s="162" t="b">
        <v>1</v>
      </c>
      <c r="CB404" s="162" t="b">
        <v>1</v>
      </c>
      <c r="CC404" s="162" t="b">
        <v>1</v>
      </c>
      <c r="CD404" s="162" t="b">
        <v>1</v>
      </c>
    </row>
    <row r="405" spans="1:82" x14ac:dyDescent="0.2">
      <c r="A405" s="101">
        <v>400</v>
      </c>
      <c r="B405" s="97" t="s">
        <v>2201</v>
      </c>
      <c r="C405" s="97" t="s">
        <v>2217</v>
      </c>
      <c r="D405" s="97">
        <v>16</v>
      </c>
      <c r="E405" s="97" t="s">
        <v>817</v>
      </c>
      <c r="G405" s="97" t="s">
        <v>2189</v>
      </c>
      <c r="H405" s="97" t="s">
        <v>1</v>
      </c>
      <c r="I405" s="97" t="s">
        <v>1227</v>
      </c>
      <c r="J405" s="97" t="b">
        <v>1</v>
      </c>
      <c r="N405" s="97"/>
      <c r="O405" s="97">
        <v>51.53</v>
      </c>
      <c r="P405" s="97">
        <v>0</v>
      </c>
      <c r="Q405" s="97">
        <v>0</v>
      </c>
      <c r="R405" s="97">
        <v>25.79</v>
      </c>
      <c r="S405" s="97">
        <v>25.74</v>
      </c>
      <c r="T405" s="97">
        <v>3.5527136788005009E-15</v>
      </c>
      <c r="U405" s="97">
        <v>71.232000000000014</v>
      </c>
      <c r="W405" s="97" t="s">
        <v>2190</v>
      </c>
      <c r="X405" s="97">
        <v>1.6924799999999997E-2</v>
      </c>
      <c r="Y405" s="97">
        <v>-0.18762000000000001</v>
      </c>
      <c r="Z405" s="97" t="s">
        <v>1</v>
      </c>
      <c r="AB405" s="97" t="s">
        <v>2191</v>
      </c>
      <c r="AI405" s="97" t="s">
        <v>2194</v>
      </c>
      <c r="AJ405" s="97">
        <v>15</v>
      </c>
      <c r="AK405" s="97">
        <v>0.89</v>
      </c>
      <c r="AP405" s="97">
        <v>0.91</v>
      </c>
      <c r="AX405" s="97">
        <v>0</v>
      </c>
      <c r="AY405" s="97">
        <v>0</v>
      </c>
      <c r="AZ405" s="97">
        <v>0</v>
      </c>
      <c r="BA405" s="97">
        <v>12000</v>
      </c>
      <c r="BB405" s="97">
        <v>12000</v>
      </c>
      <c r="BC405" s="97">
        <v>0</v>
      </c>
      <c r="BD405" s="97">
        <v>0</v>
      </c>
      <c r="BE405" s="97">
        <v>0</v>
      </c>
      <c r="BF405" s="97">
        <v>0</v>
      </c>
      <c r="BG405" s="97">
        <v>0</v>
      </c>
      <c r="BH405" s="97">
        <v>0</v>
      </c>
      <c r="BI405" s="97">
        <v>0</v>
      </c>
      <c r="BJ405" s="97">
        <v>0</v>
      </c>
      <c r="BK405" s="97">
        <v>0</v>
      </c>
      <c r="BM405" s="97">
        <v>3000</v>
      </c>
      <c r="BN405" s="97">
        <v>3000</v>
      </c>
      <c r="BO405" s="97">
        <v>3000</v>
      </c>
      <c r="BP405" s="97">
        <v>3000</v>
      </c>
      <c r="BQ405" s="97">
        <v>3000</v>
      </c>
      <c r="BR405" s="97">
        <v>3000</v>
      </c>
      <c r="BS405" s="97">
        <v>3000</v>
      </c>
      <c r="BT405" s="97">
        <v>3000</v>
      </c>
      <c r="BY405" s="108"/>
      <c r="CA405" s="162" t="b">
        <v>1</v>
      </c>
      <c r="CB405" s="162" t="b">
        <v>1</v>
      </c>
      <c r="CC405" s="162" t="b">
        <v>1</v>
      </c>
      <c r="CD405" s="162" t="b">
        <v>1</v>
      </c>
    </row>
    <row r="406" spans="1:82" x14ac:dyDescent="0.2">
      <c r="A406" s="101">
        <v>401</v>
      </c>
      <c r="B406" s="97" t="s">
        <v>2201</v>
      </c>
      <c r="C406" s="97" t="s">
        <v>2217</v>
      </c>
      <c r="D406" s="97">
        <v>16</v>
      </c>
      <c r="E406" s="97" t="s">
        <v>819</v>
      </c>
      <c r="G406" s="97" t="s">
        <v>2189</v>
      </c>
      <c r="H406" s="97" t="s">
        <v>1</v>
      </c>
      <c r="I406" s="97" t="s">
        <v>1227</v>
      </c>
      <c r="J406" s="97" t="b">
        <v>1</v>
      </c>
      <c r="N406" s="97"/>
      <c r="O406" s="97">
        <v>58.9</v>
      </c>
      <c r="P406" s="97">
        <v>0</v>
      </c>
      <c r="Q406" s="97">
        <v>0</v>
      </c>
      <c r="R406" s="97">
        <v>29.87</v>
      </c>
      <c r="S406" s="97">
        <v>29.03</v>
      </c>
      <c r="T406" s="97">
        <v>0</v>
      </c>
      <c r="U406" s="97">
        <v>138.9024</v>
      </c>
      <c r="W406" s="97" t="s">
        <v>2190</v>
      </c>
      <c r="X406" s="97">
        <v>3.3003359999999995E-2</v>
      </c>
      <c r="Y406" s="97">
        <v>-0.36585899999999999</v>
      </c>
      <c r="Z406" s="97" t="s">
        <v>1</v>
      </c>
      <c r="AB406" s="97" t="s">
        <v>2191</v>
      </c>
      <c r="AI406" s="97" t="s">
        <v>2194</v>
      </c>
      <c r="AJ406" s="97">
        <v>15</v>
      </c>
      <c r="AK406" s="97">
        <v>0.89</v>
      </c>
      <c r="AP406" s="97">
        <v>0.91</v>
      </c>
      <c r="AX406" s="97">
        <v>0</v>
      </c>
      <c r="AY406" s="97">
        <v>0</v>
      </c>
      <c r="AZ406" s="97">
        <v>0</v>
      </c>
      <c r="BA406" s="97">
        <v>3000</v>
      </c>
      <c r="BB406" s="97">
        <v>3000</v>
      </c>
      <c r="BC406" s="97">
        <v>0</v>
      </c>
      <c r="BD406" s="97">
        <v>0</v>
      </c>
      <c r="BE406" s="97">
        <v>0</v>
      </c>
      <c r="BF406" s="97">
        <v>0</v>
      </c>
      <c r="BG406" s="97">
        <v>0</v>
      </c>
      <c r="BH406" s="97">
        <v>0</v>
      </c>
      <c r="BI406" s="97">
        <v>0</v>
      </c>
      <c r="BJ406" s="97">
        <v>0</v>
      </c>
      <c r="BK406" s="97">
        <v>0</v>
      </c>
      <c r="BM406" s="97">
        <v>750</v>
      </c>
      <c r="BN406" s="97">
        <v>750</v>
      </c>
      <c r="BO406" s="97">
        <v>750</v>
      </c>
      <c r="BP406" s="97">
        <v>750</v>
      </c>
      <c r="BQ406" s="97">
        <v>750</v>
      </c>
      <c r="BR406" s="97">
        <v>750</v>
      </c>
      <c r="BS406" s="97">
        <v>750</v>
      </c>
      <c r="BT406" s="97">
        <v>750</v>
      </c>
      <c r="BY406" s="108"/>
      <c r="CA406" s="162" t="b">
        <v>1</v>
      </c>
      <c r="CB406" s="162" t="b">
        <v>1</v>
      </c>
      <c r="CC406" s="162" t="b">
        <v>1</v>
      </c>
      <c r="CD406" s="162" t="b">
        <v>1</v>
      </c>
    </row>
    <row r="407" spans="1:82" x14ac:dyDescent="0.2">
      <c r="A407" s="101">
        <v>402</v>
      </c>
      <c r="B407" s="97" t="s">
        <v>2201</v>
      </c>
      <c r="C407" s="97" t="s">
        <v>2217</v>
      </c>
      <c r="D407" s="97">
        <v>16</v>
      </c>
      <c r="E407" s="97" t="s">
        <v>821</v>
      </c>
      <c r="G407" s="97" t="s">
        <v>2189</v>
      </c>
      <c r="H407" s="97" t="s">
        <v>1</v>
      </c>
      <c r="I407" s="97" t="s">
        <v>1199</v>
      </c>
      <c r="J407" s="97" t="b">
        <v>1</v>
      </c>
      <c r="N407" s="97"/>
      <c r="O407" s="97">
        <v>51.63</v>
      </c>
      <c r="P407" s="97">
        <v>0</v>
      </c>
      <c r="Q407" s="97">
        <v>0</v>
      </c>
      <c r="R407" s="97">
        <v>26.39</v>
      </c>
      <c r="S407" s="97">
        <v>25.24</v>
      </c>
      <c r="T407" s="97">
        <v>3.5527136788005009E-15</v>
      </c>
      <c r="U407" s="97">
        <v>103.28640000000001</v>
      </c>
      <c r="W407" s="97" t="s">
        <v>2190</v>
      </c>
      <c r="X407" s="97">
        <v>2.4540959999999997E-2</v>
      </c>
      <c r="Y407" s="97">
        <v>-0.27204899999999999</v>
      </c>
      <c r="Z407" s="97" t="s">
        <v>1</v>
      </c>
      <c r="AB407" s="97" t="s">
        <v>2191</v>
      </c>
      <c r="AI407" s="97" t="s">
        <v>2194</v>
      </c>
      <c r="AJ407" s="97">
        <v>15</v>
      </c>
      <c r="AK407" s="97">
        <v>0.89</v>
      </c>
      <c r="AP407" s="97">
        <v>0.91</v>
      </c>
      <c r="AX407" s="97">
        <v>0</v>
      </c>
      <c r="AY407" s="97">
        <v>0</v>
      </c>
      <c r="AZ407" s="97">
        <v>0</v>
      </c>
      <c r="BA407" s="97">
        <v>1400</v>
      </c>
      <c r="BB407" s="97">
        <v>1400</v>
      </c>
      <c r="BC407" s="97">
        <v>0</v>
      </c>
      <c r="BD407" s="97">
        <v>0</v>
      </c>
      <c r="BE407" s="97">
        <v>0</v>
      </c>
      <c r="BF407" s="97">
        <v>0</v>
      </c>
      <c r="BG407" s="97">
        <v>0</v>
      </c>
      <c r="BH407" s="97">
        <v>0</v>
      </c>
      <c r="BI407" s="97">
        <v>0</v>
      </c>
      <c r="BJ407" s="97">
        <v>0</v>
      </c>
      <c r="BK407" s="97">
        <v>0</v>
      </c>
      <c r="BM407" s="97">
        <v>350</v>
      </c>
      <c r="BN407" s="97">
        <v>350</v>
      </c>
      <c r="BO407" s="97">
        <v>350</v>
      </c>
      <c r="BP407" s="97">
        <v>350</v>
      </c>
      <c r="BQ407" s="97">
        <v>350</v>
      </c>
      <c r="BR407" s="97">
        <v>350</v>
      </c>
      <c r="BS407" s="97">
        <v>350</v>
      </c>
      <c r="BT407" s="97">
        <v>350</v>
      </c>
      <c r="BY407" s="108"/>
      <c r="CA407" s="162" t="b">
        <v>1</v>
      </c>
      <c r="CB407" s="162" t="b">
        <v>1</v>
      </c>
      <c r="CC407" s="162" t="b">
        <v>1</v>
      </c>
      <c r="CD407" s="162" t="b">
        <v>1</v>
      </c>
    </row>
    <row r="408" spans="1:82" x14ac:dyDescent="0.2">
      <c r="A408" s="101">
        <v>403</v>
      </c>
      <c r="B408" s="97" t="s">
        <v>2201</v>
      </c>
      <c r="C408" s="97" t="s">
        <v>2217</v>
      </c>
      <c r="D408" s="97">
        <v>16</v>
      </c>
      <c r="E408" s="97" t="s">
        <v>822</v>
      </c>
      <c r="G408" s="97" t="s">
        <v>2189</v>
      </c>
      <c r="H408" s="97" t="s">
        <v>1</v>
      </c>
      <c r="I408" s="97" t="s">
        <v>1199</v>
      </c>
      <c r="J408" s="97" t="b">
        <v>1</v>
      </c>
      <c r="N408" s="97"/>
      <c r="O408" s="97">
        <v>58.9</v>
      </c>
      <c r="P408" s="97">
        <v>0</v>
      </c>
      <c r="Q408" s="97">
        <v>0</v>
      </c>
      <c r="R408" s="97">
        <v>29.87</v>
      </c>
      <c r="S408" s="97">
        <v>29.03</v>
      </c>
      <c r="T408" s="97">
        <v>0</v>
      </c>
      <c r="U408" s="97">
        <v>232</v>
      </c>
      <c r="W408" s="97" t="s">
        <v>2190</v>
      </c>
      <c r="X408" s="97">
        <v>5.45E-2</v>
      </c>
      <c r="Y408" s="97">
        <v>-0.6</v>
      </c>
      <c r="Z408" s="97" t="s">
        <v>1</v>
      </c>
      <c r="AB408" s="97" t="s">
        <v>2191</v>
      </c>
      <c r="AF408" s="97">
        <v>49.9</v>
      </c>
      <c r="AG408" s="97">
        <v>1.17E-2</v>
      </c>
      <c r="AH408" s="97">
        <v>-0.129</v>
      </c>
      <c r="AI408" s="97" t="s">
        <v>2194</v>
      </c>
      <c r="AJ408" s="97">
        <v>15</v>
      </c>
      <c r="AK408" s="97">
        <v>0.89</v>
      </c>
      <c r="AP408" s="97">
        <v>0.91</v>
      </c>
      <c r="AX408" s="97">
        <v>0</v>
      </c>
      <c r="AY408" s="97">
        <v>0</v>
      </c>
      <c r="AZ408" s="97">
        <v>0</v>
      </c>
      <c r="BA408" s="97">
        <v>500</v>
      </c>
      <c r="BB408" s="97">
        <v>500</v>
      </c>
      <c r="BC408" s="97">
        <v>0</v>
      </c>
      <c r="BD408" s="97">
        <v>0</v>
      </c>
      <c r="BE408" s="97">
        <v>0</v>
      </c>
      <c r="BF408" s="97">
        <v>0</v>
      </c>
      <c r="BG408" s="97">
        <v>0</v>
      </c>
      <c r="BH408" s="97">
        <v>0</v>
      </c>
      <c r="BI408" s="97">
        <v>0</v>
      </c>
      <c r="BJ408" s="97">
        <v>0</v>
      </c>
      <c r="BK408" s="97">
        <v>0</v>
      </c>
      <c r="BM408" s="97">
        <v>125</v>
      </c>
      <c r="BN408" s="97">
        <v>125</v>
      </c>
      <c r="BO408" s="97">
        <v>125</v>
      </c>
      <c r="BP408" s="97">
        <v>125</v>
      </c>
      <c r="BQ408" s="97">
        <v>125</v>
      </c>
      <c r="BR408" s="97">
        <v>125</v>
      </c>
      <c r="BS408" s="97">
        <v>125</v>
      </c>
      <c r="BT408" s="97">
        <v>125</v>
      </c>
      <c r="BY408" s="108"/>
      <c r="CA408" s="162" t="b">
        <v>1</v>
      </c>
      <c r="CB408" s="162" t="b">
        <v>1</v>
      </c>
      <c r="CC408" s="162" t="b">
        <v>1</v>
      </c>
      <c r="CD408" s="162" t="b">
        <v>1</v>
      </c>
    </row>
    <row r="409" spans="1:82" x14ac:dyDescent="0.2">
      <c r="A409" s="101">
        <v>404</v>
      </c>
      <c r="B409" s="97" t="s">
        <v>2201</v>
      </c>
      <c r="C409" s="97" t="s">
        <v>2218</v>
      </c>
      <c r="D409" s="97">
        <v>17</v>
      </c>
      <c r="E409" s="97" t="s">
        <v>823</v>
      </c>
      <c r="G409" s="97" t="s">
        <v>2189</v>
      </c>
      <c r="H409" s="97" t="s">
        <v>1</v>
      </c>
      <c r="I409" s="97" t="s">
        <v>1215</v>
      </c>
      <c r="J409" s="97" t="b">
        <v>1</v>
      </c>
      <c r="N409" s="97"/>
      <c r="O409" s="97">
        <v>0.33100000000000002</v>
      </c>
      <c r="P409" s="97">
        <v>6.25E-2</v>
      </c>
      <c r="Q409" s="97">
        <v>0</v>
      </c>
      <c r="R409" s="97">
        <v>0</v>
      </c>
      <c r="S409" s="97">
        <v>0</v>
      </c>
      <c r="T409" s="97">
        <v>0.26850000000000002</v>
      </c>
      <c r="U409" s="97">
        <v>1</v>
      </c>
      <c r="W409" s="97" t="s">
        <v>2190</v>
      </c>
      <c r="X409" s="97">
        <v>8.368456036257189E-5</v>
      </c>
      <c r="Y409" s="97">
        <v>0</v>
      </c>
      <c r="Z409" s="97" t="s">
        <v>1</v>
      </c>
      <c r="AB409" s="97" t="s">
        <v>2191</v>
      </c>
      <c r="AI409" s="97" t="s">
        <v>2194</v>
      </c>
      <c r="AJ409" s="97">
        <v>15</v>
      </c>
      <c r="AK409" s="97">
        <v>0.6</v>
      </c>
      <c r="AQ409" s="97">
        <v>0.9</v>
      </c>
      <c r="AX409" s="97">
        <v>0</v>
      </c>
      <c r="AY409" s="97">
        <v>0</v>
      </c>
      <c r="AZ409" s="97">
        <v>0</v>
      </c>
      <c r="BA409" s="97">
        <v>12151.1</v>
      </c>
      <c r="BB409" s="97">
        <v>11701.1</v>
      </c>
      <c r="BC409" s="97">
        <v>0</v>
      </c>
      <c r="BD409" s="97">
        <v>0</v>
      </c>
      <c r="BE409" s="97">
        <v>0</v>
      </c>
      <c r="BF409" s="97">
        <v>0</v>
      </c>
      <c r="BG409" s="97">
        <v>0</v>
      </c>
      <c r="BH409" s="97">
        <v>0</v>
      </c>
      <c r="BI409" s="97">
        <v>0</v>
      </c>
      <c r="BJ409" s="97">
        <v>0</v>
      </c>
      <c r="BK409" s="97">
        <v>0</v>
      </c>
      <c r="BM409" s="97">
        <v>3037.7750000000001</v>
      </c>
      <c r="BN409" s="97">
        <v>3037.7750000000001</v>
      </c>
      <c r="BO409" s="97">
        <v>3037.7750000000001</v>
      </c>
      <c r="BP409" s="97">
        <v>3037.7750000000001</v>
      </c>
      <c r="BQ409" s="97">
        <v>2925.2750000000001</v>
      </c>
      <c r="BR409" s="97">
        <v>2925.2750000000001</v>
      </c>
      <c r="BS409" s="97">
        <v>2925.2750000000001</v>
      </c>
      <c r="BT409" s="97">
        <v>2925.2750000000001</v>
      </c>
      <c r="BY409" s="108"/>
      <c r="CA409" s="162" t="b">
        <v>1</v>
      </c>
      <c r="CB409" s="162" t="b">
        <v>1</v>
      </c>
      <c r="CC409" s="162" t="b">
        <v>1</v>
      </c>
      <c r="CD409" s="162" t="b">
        <v>1</v>
      </c>
    </row>
    <row r="410" spans="1:82" x14ac:dyDescent="0.2">
      <c r="A410" s="101">
        <v>405</v>
      </c>
      <c r="B410" s="97" t="s">
        <v>2201</v>
      </c>
      <c r="C410" s="97" t="s">
        <v>2218</v>
      </c>
      <c r="D410" s="97">
        <v>17</v>
      </c>
      <c r="E410" s="97" t="s">
        <v>824</v>
      </c>
      <c r="G410" s="97" t="s">
        <v>2189</v>
      </c>
      <c r="H410" s="97" t="s">
        <v>1</v>
      </c>
      <c r="I410" s="97" t="s">
        <v>1215</v>
      </c>
      <c r="J410" s="97" t="b">
        <v>1</v>
      </c>
      <c r="N410" s="97"/>
      <c r="O410" s="97">
        <v>0.33</v>
      </c>
      <c r="P410" s="97">
        <v>6.25E-2</v>
      </c>
      <c r="Q410" s="97">
        <v>0</v>
      </c>
      <c r="R410" s="97">
        <v>0</v>
      </c>
      <c r="S410" s="97">
        <v>0</v>
      </c>
      <c r="T410" s="97">
        <v>0.26750000000000002</v>
      </c>
      <c r="U410" s="97">
        <v>1</v>
      </c>
      <c r="W410" s="97" t="s">
        <v>2190</v>
      </c>
      <c r="X410" s="97">
        <v>0</v>
      </c>
      <c r="Y410" s="97">
        <v>0</v>
      </c>
      <c r="Z410" s="97" t="s">
        <v>1</v>
      </c>
      <c r="AB410" s="97" t="s">
        <v>2191</v>
      </c>
      <c r="AI410" s="97" t="s">
        <v>2194</v>
      </c>
      <c r="AJ410" s="97">
        <v>15</v>
      </c>
      <c r="AK410" s="97">
        <v>0.6</v>
      </c>
      <c r="AQ410" s="97">
        <v>0.9</v>
      </c>
      <c r="AX410" s="97">
        <v>0</v>
      </c>
      <c r="AY410" s="97">
        <v>0</v>
      </c>
      <c r="AZ410" s="97">
        <v>0</v>
      </c>
      <c r="BA410" s="97">
        <v>5485.9000000000005</v>
      </c>
      <c r="BB410" s="97">
        <v>5282.7000000000007</v>
      </c>
      <c r="BC410" s="97">
        <v>0</v>
      </c>
      <c r="BD410" s="97">
        <v>0</v>
      </c>
      <c r="BE410" s="97">
        <v>0</v>
      </c>
      <c r="BF410" s="97">
        <v>0</v>
      </c>
      <c r="BG410" s="97">
        <v>0</v>
      </c>
      <c r="BH410" s="97">
        <v>0</v>
      </c>
      <c r="BI410" s="97">
        <v>0</v>
      </c>
      <c r="BJ410" s="97">
        <v>0</v>
      </c>
      <c r="BK410" s="97">
        <v>0</v>
      </c>
      <c r="BM410" s="97">
        <v>1371.4750000000001</v>
      </c>
      <c r="BN410" s="97">
        <v>1371.4750000000001</v>
      </c>
      <c r="BO410" s="97">
        <v>1371.4750000000001</v>
      </c>
      <c r="BP410" s="97">
        <v>1371.4750000000001</v>
      </c>
      <c r="BQ410" s="97">
        <v>1320.6750000000002</v>
      </c>
      <c r="BR410" s="97">
        <v>1320.6750000000002</v>
      </c>
      <c r="BS410" s="97">
        <v>1320.6750000000002</v>
      </c>
      <c r="BT410" s="97">
        <v>1320.6750000000002</v>
      </c>
      <c r="BY410" s="108"/>
      <c r="CA410" s="162" t="b">
        <v>1</v>
      </c>
      <c r="CB410" s="162" t="b">
        <v>1</v>
      </c>
      <c r="CC410" s="162" t="b">
        <v>1</v>
      </c>
      <c r="CD410" s="162" t="b">
        <v>1</v>
      </c>
    </row>
    <row r="411" spans="1:82" x14ac:dyDescent="0.2">
      <c r="A411" s="101">
        <v>406</v>
      </c>
      <c r="B411" s="97" t="s">
        <v>2201</v>
      </c>
      <c r="C411" s="97" t="s">
        <v>2218</v>
      </c>
      <c r="D411" s="97">
        <v>17</v>
      </c>
      <c r="E411" s="97" t="s">
        <v>825</v>
      </c>
      <c r="G411" s="97" t="s">
        <v>2189</v>
      </c>
      <c r="H411" s="97" t="s">
        <v>1</v>
      </c>
      <c r="I411" s="97" t="s">
        <v>1215</v>
      </c>
      <c r="J411" s="97" t="b">
        <v>1</v>
      </c>
      <c r="N411" s="97"/>
      <c r="O411" s="97">
        <v>0.87</v>
      </c>
      <c r="P411" s="97">
        <v>6.25E-2</v>
      </c>
      <c r="Q411" s="97">
        <v>0</v>
      </c>
      <c r="R411" s="97">
        <v>0</v>
      </c>
      <c r="S411" s="97">
        <v>0</v>
      </c>
      <c r="T411" s="97">
        <v>0.8075</v>
      </c>
      <c r="U411" s="97">
        <v>1</v>
      </c>
      <c r="W411" s="97" t="s">
        <v>2190</v>
      </c>
      <c r="X411" s="97">
        <v>0</v>
      </c>
      <c r="Y411" s="97">
        <v>0</v>
      </c>
      <c r="Z411" s="97" t="s">
        <v>1</v>
      </c>
      <c r="AB411" s="97" t="s">
        <v>2191</v>
      </c>
      <c r="AI411" s="97" t="s">
        <v>2194</v>
      </c>
      <c r="AJ411" s="97">
        <v>15</v>
      </c>
      <c r="AK411" s="97">
        <v>0.6</v>
      </c>
      <c r="AQ411" s="97">
        <v>0.9</v>
      </c>
      <c r="AX411" s="97">
        <v>0</v>
      </c>
      <c r="AY411" s="97">
        <v>0</v>
      </c>
      <c r="AZ411" s="97">
        <v>0</v>
      </c>
      <c r="BA411" s="97">
        <v>10789.1</v>
      </c>
      <c r="BB411" s="97">
        <v>10389.5</v>
      </c>
      <c r="BC411" s="97">
        <v>0</v>
      </c>
      <c r="BD411" s="97">
        <v>0</v>
      </c>
      <c r="BE411" s="97">
        <v>0</v>
      </c>
      <c r="BF411" s="97">
        <v>0</v>
      </c>
      <c r="BG411" s="97">
        <v>0</v>
      </c>
      <c r="BH411" s="97">
        <v>0</v>
      </c>
      <c r="BI411" s="97">
        <v>0</v>
      </c>
      <c r="BJ411" s="97">
        <v>0</v>
      </c>
      <c r="BK411" s="97">
        <v>0</v>
      </c>
      <c r="BM411" s="97">
        <v>2697.2750000000001</v>
      </c>
      <c r="BN411" s="97">
        <v>2697.2750000000001</v>
      </c>
      <c r="BO411" s="97">
        <v>2697.2750000000001</v>
      </c>
      <c r="BP411" s="97">
        <v>2697.2750000000001</v>
      </c>
      <c r="BQ411" s="97">
        <v>2597.375</v>
      </c>
      <c r="BR411" s="97">
        <v>2597.375</v>
      </c>
      <c r="BS411" s="97">
        <v>2597.375</v>
      </c>
      <c r="BT411" s="97">
        <v>2597.375</v>
      </c>
      <c r="BY411" s="108"/>
      <c r="CA411" s="162" t="b">
        <v>1</v>
      </c>
      <c r="CB411" s="162" t="b">
        <v>1</v>
      </c>
      <c r="CC411" s="162" t="b">
        <v>1</v>
      </c>
      <c r="CD411" s="162" t="b">
        <v>1</v>
      </c>
    </row>
    <row r="412" spans="1:82" x14ac:dyDescent="0.2">
      <c r="A412" s="101">
        <v>407</v>
      </c>
      <c r="B412" s="97" t="s">
        <v>2201</v>
      </c>
      <c r="C412" s="97" t="s">
        <v>2218</v>
      </c>
      <c r="D412" s="97">
        <v>17</v>
      </c>
      <c r="E412" s="97" t="s">
        <v>826</v>
      </c>
      <c r="G412" s="97" t="s">
        <v>2189</v>
      </c>
      <c r="H412" s="97" t="s">
        <v>1</v>
      </c>
      <c r="I412" s="97" t="s">
        <v>1215</v>
      </c>
      <c r="J412" s="97" t="b">
        <v>1</v>
      </c>
      <c r="N412" s="97"/>
      <c r="O412" s="97">
        <v>0.53</v>
      </c>
      <c r="P412" s="97">
        <v>6.25E-2</v>
      </c>
      <c r="Q412" s="97">
        <v>0</v>
      </c>
      <c r="R412" s="97">
        <v>0</v>
      </c>
      <c r="S412" s="97">
        <v>0</v>
      </c>
      <c r="T412" s="97">
        <v>0.46750000000000003</v>
      </c>
      <c r="U412" s="97">
        <v>1</v>
      </c>
      <c r="W412" s="97" t="s">
        <v>2190</v>
      </c>
      <c r="X412" s="97">
        <v>1.8176094747503751E-5</v>
      </c>
      <c r="Y412" s="97">
        <v>0</v>
      </c>
      <c r="Z412" s="97" t="s">
        <v>1</v>
      </c>
      <c r="AB412" s="97" t="s">
        <v>2191</v>
      </c>
      <c r="AC412" s="97">
        <v>15</v>
      </c>
      <c r="AD412" s="97">
        <v>0.26500000000000001</v>
      </c>
      <c r="AF412" s="97">
        <v>0.63</v>
      </c>
      <c r="AG412" s="97">
        <v>1.1450939690927395E-5</v>
      </c>
      <c r="AH412" s="97">
        <v>0</v>
      </c>
      <c r="AI412" s="97" t="s">
        <v>2194</v>
      </c>
      <c r="AJ412" s="97">
        <v>5</v>
      </c>
      <c r="AK412" s="97">
        <v>0.6</v>
      </c>
      <c r="AQ412" s="97">
        <v>0.9</v>
      </c>
      <c r="AX412" s="97">
        <v>0</v>
      </c>
      <c r="AY412" s="97">
        <v>0</v>
      </c>
      <c r="AZ412" s="97">
        <v>0</v>
      </c>
      <c r="BA412" s="97">
        <v>6057</v>
      </c>
      <c r="BB412" s="97">
        <v>5819.9</v>
      </c>
      <c r="BC412" s="97">
        <v>0</v>
      </c>
      <c r="BD412" s="97">
        <v>0</v>
      </c>
      <c r="BE412" s="97">
        <v>0</v>
      </c>
      <c r="BF412" s="97">
        <v>0</v>
      </c>
      <c r="BG412" s="97">
        <v>0</v>
      </c>
      <c r="BH412" s="97">
        <v>0</v>
      </c>
      <c r="BI412" s="97">
        <v>0</v>
      </c>
      <c r="BJ412" s="97">
        <v>0</v>
      </c>
      <c r="BK412" s="97">
        <v>0</v>
      </c>
      <c r="BM412" s="97">
        <v>1514.25</v>
      </c>
      <c r="BN412" s="97">
        <v>1514.25</v>
      </c>
      <c r="BO412" s="97">
        <v>1514.25</v>
      </c>
      <c r="BP412" s="97">
        <v>1514.25</v>
      </c>
      <c r="BQ412" s="97">
        <v>1454.9749999999999</v>
      </c>
      <c r="BR412" s="97">
        <v>1454.9749999999999</v>
      </c>
      <c r="BS412" s="97">
        <v>1454.9749999999999</v>
      </c>
      <c r="BT412" s="97">
        <v>1454.9749999999999</v>
      </c>
      <c r="BY412" s="108"/>
      <c r="CA412" s="162" t="b">
        <v>1</v>
      </c>
      <c r="CB412" s="162" t="b">
        <v>1</v>
      </c>
      <c r="CC412" s="162" t="b">
        <v>1</v>
      </c>
      <c r="CD412" s="162" t="b">
        <v>1</v>
      </c>
    </row>
    <row r="413" spans="1:82" x14ac:dyDescent="0.2">
      <c r="A413" s="101">
        <v>408</v>
      </c>
      <c r="B413" s="97" t="s">
        <v>2201</v>
      </c>
      <c r="C413" s="97" t="s">
        <v>2218</v>
      </c>
      <c r="D413" s="97">
        <v>17</v>
      </c>
      <c r="E413" s="97" t="s">
        <v>827</v>
      </c>
      <c r="G413" s="97" t="s">
        <v>2189</v>
      </c>
      <c r="H413" s="97" t="s">
        <v>1</v>
      </c>
      <c r="I413" s="97" t="s">
        <v>1216</v>
      </c>
      <c r="J413" s="97" t="b">
        <v>1</v>
      </c>
      <c r="N413" s="97"/>
      <c r="O413" s="97">
        <v>0.28189999999999998</v>
      </c>
      <c r="P413" s="97">
        <v>6.25E-2</v>
      </c>
      <c r="Q413" s="97">
        <v>0</v>
      </c>
      <c r="R413" s="97">
        <v>0</v>
      </c>
      <c r="S413" s="97">
        <v>0</v>
      </c>
      <c r="T413" s="97">
        <v>0.21939999999999998</v>
      </c>
      <c r="U413" s="97">
        <v>1</v>
      </c>
      <c r="W413" s="97" t="s">
        <v>2190</v>
      </c>
      <c r="X413" s="97">
        <v>1.9211790832814981E-4</v>
      </c>
      <c r="Y413" s="97">
        <v>0</v>
      </c>
      <c r="Z413" s="97" t="s">
        <v>1</v>
      </c>
      <c r="AB413" s="97" t="s">
        <v>2191</v>
      </c>
      <c r="AI413" s="97" t="s">
        <v>2199</v>
      </c>
      <c r="AJ413" s="97">
        <v>15</v>
      </c>
      <c r="AK413" s="97">
        <v>0.6</v>
      </c>
      <c r="AQ413" s="97">
        <v>0.9</v>
      </c>
      <c r="AX413" s="97">
        <v>0</v>
      </c>
      <c r="AY413" s="97">
        <v>0</v>
      </c>
      <c r="AZ413" s="97">
        <v>0</v>
      </c>
      <c r="BA413" s="97">
        <v>69195.400000000009</v>
      </c>
      <c r="BB413" s="97">
        <v>66632.600000000006</v>
      </c>
      <c r="BC413" s="97">
        <v>0</v>
      </c>
      <c r="BD413" s="97">
        <v>0</v>
      </c>
      <c r="BE413" s="97">
        <v>0</v>
      </c>
      <c r="BF413" s="97">
        <v>0</v>
      </c>
      <c r="BG413" s="97">
        <v>0</v>
      </c>
      <c r="BH413" s="97">
        <v>0</v>
      </c>
      <c r="BI413" s="97">
        <v>0</v>
      </c>
      <c r="BJ413" s="97">
        <v>0</v>
      </c>
      <c r="BK413" s="97">
        <v>0</v>
      </c>
      <c r="BM413" s="97">
        <v>17298.850000000002</v>
      </c>
      <c r="BN413" s="97">
        <v>17298.850000000002</v>
      </c>
      <c r="BO413" s="97">
        <v>17298.850000000002</v>
      </c>
      <c r="BP413" s="97">
        <v>17298.850000000002</v>
      </c>
      <c r="BQ413" s="97">
        <v>16658.150000000001</v>
      </c>
      <c r="BR413" s="97">
        <v>16658.150000000001</v>
      </c>
      <c r="BS413" s="97">
        <v>16658.150000000001</v>
      </c>
      <c r="BT413" s="97">
        <v>16658.150000000001</v>
      </c>
      <c r="BY413" s="108"/>
      <c r="CA413" s="162" t="b">
        <v>1</v>
      </c>
      <c r="CB413" s="162" t="b">
        <v>1</v>
      </c>
      <c r="CC413" s="162" t="b">
        <v>1</v>
      </c>
      <c r="CD413" s="162" t="b">
        <v>1</v>
      </c>
    </row>
    <row r="414" spans="1:82" x14ac:dyDescent="0.2">
      <c r="A414" s="101">
        <v>409</v>
      </c>
      <c r="B414" s="97" t="s">
        <v>2201</v>
      </c>
      <c r="C414" s="97" t="s">
        <v>2218</v>
      </c>
      <c r="D414" s="97">
        <v>17</v>
      </c>
      <c r="E414" s="97" t="s">
        <v>828</v>
      </c>
      <c r="G414" s="97" t="s">
        <v>2189</v>
      </c>
      <c r="H414" s="97" t="s">
        <v>1</v>
      </c>
      <c r="I414" s="97" t="s">
        <v>1216</v>
      </c>
      <c r="J414" s="97" t="b">
        <v>1</v>
      </c>
      <c r="N414" s="97"/>
      <c r="O414" s="97">
        <v>0.27500000000000002</v>
      </c>
      <c r="P414" s="97">
        <v>6.25E-2</v>
      </c>
      <c r="Q414" s="97">
        <v>0</v>
      </c>
      <c r="R414" s="97">
        <v>0</v>
      </c>
      <c r="S414" s="97">
        <v>0</v>
      </c>
      <c r="T414" s="97">
        <v>0.21250000000000002</v>
      </c>
      <c r="U414" s="97">
        <v>1</v>
      </c>
      <c r="W414" s="97" t="s">
        <v>2190</v>
      </c>
      <c r="X414" s="97">
        <v>1.2280279552998478E-4</v>
      </c>
      <c r="Y414" s="97">
        <v>0</v>
      </c>
      <c r="Z414" s="97" t="s">
        <v>1</v>
      </c>
      <c r="AB414" s="97" t="s">
        <v>2191</v>
      </c>
      <c r="AC414" s="97">
        <v>16</v>
      </c>
      <c r="AD414" s="97">
        <v>0.224</v>
      </c>
      <c r="AF414" s="97">
        <v>0.63</v>
      </c>
      <c r="AG414" s="97">
        <v>7.7365761183890552E-5</v>
      </c>
      <c r="AH414" s="97">
        <v>0</v>
      </c>
      <c r="AI414" s="97" t="s">
        <v>2199</v>
      </c>
      <c r="AJ414" s="97">
        <v>3.1446540880503147</v>
      </c>
      <c r="AK414" s="97">
        <v>0.6</v>
      </c>
      <c r="AQ414" s="97">
        <v>0.9</v>
      </c>
      <c r="AX414" s="97">
        <v>0</v>
      </c>
      <c r="AY414" s="97">
        <v>0</v>
      </c>
      <c r="AZ414" s="97">
        <v>0</v>
      </c>
      <c r="BA414" s="97">
        <v>12166</v>
      </c>
      <c r="BB414" s="97">
        <v>11689.8</v>
      </c>
      <c r="BC414" s="97">
        <v>0</v>
      </c>
      <c r="BD414" s="97">
        <v>0</v>
      </c>
      <c r="BE414" s="97">
        <v>0</v>
      </c>
      <c r="BF414" s="97">
        <v>0</v>
      </c>
      <c r="BG414" s="97">
        <v>0</v>
      </c>
      <c r="BH414" s="97">
        <v>0</v>
      </c>
      <c r="BI414" s="97">
        <v>0</v>
      </c>
      <c r="BJ414" s="97">
        <v>0</v>
      </c>
      <c r="BK414" s="97">
        <v>0</v>
      </c>
      <c r="BM414" s="97">
        <v>3041.5</v>
      </c>
      <c r="BN414" s="97">
        <v>3041.5</v>
      </c>
      <c r="BO414" s="97">
        <v>3041.5</v>
      </c>
      <c r="BP414" s="97">
        <v>3041.5</v>
      </c>
      <c r="BQ414" s="97">
        <v>2922.45</v>
      </c>
      <c r="BR414" s="97">
        <v>2922.45</v>
      </c>
      <c r="BS414" s="97">
        <v>2922.45</v>
      </c>
      <c r="BT414" s="97">
        <v>2922.45</v>
      </c>
      <c r="BY414" s="108"/>
      <c r="CA414" s="162" t="b">
        <v>1</v>
      </c>
      <c r="CB414" s="162" t="b">
        <v>1</v>
      </c>
      <c r="CC414" s="162" t="b">
        <v>1</v>
      </c>
      <c r="CD414" s="162" t="b">
        <v>1</v>
      </c>
    </row>
    <row r="415" spans="1:82" x14ac:dyDescent="0.2">
      <c r="A415" s="101">
        <v>410</v>
      </c>
      <c r="B415" s="97" t="s">
        <v>2201</v>
      </c>
      <c r="C415" s="97" t="s">
        <v>2218</v>
      </c>
      <c r="D415" s="97">
        <v>17</v>
      </c>
      <c r="E415" s="97" t="s">
        <v>829</v>
      </c>
      <c r="G415" s="97" t="s">
        <v>2189</v>
      </c>
      <c r="H415" s="97" t="s">
        <v>1</v>
      </c>
      <c r="I415" s="97" t="s">
        <v>1217</v>
      </c>
      <c r="J415" s="97" t="b">
        <v>1</v>
      </c>
      <c r="N415" s="97"/>
      <c r="O415" s="97">
        <v>0.43</v>
      </c>
      <c r="P415" s="97">
        <v>2.5000000000000001E-2</v>
      </c>
      <c r="Q415" s="97">
        <v>0</v>
      </c>
      <c r="R415" s="97">
        <v>0</v>
      </c>
      <c r="S415" s="97">
        <v>0</v>
      </c>
      <c r="T415" s="97">
        <v>0.40499999999999997</v>
      </c>
      <c r="U415" s="97">
        <v>1</v>
      </c>
      <c r="W415" s="97" t="s">
        <v>2190</v>
      </c>
      <c r="X415" s="97">
        <v>5.573437921760901E-4</v>
      </c>
      <c r="Y415" s="97">
        <v>0</v>
      </c>
      <c r="Z415" s="97" t="s">
        <v>1</v>
      </c>
      <c r="AB415" s="97" t="s">
        <v>2191</v>
      </c>
      <c r="AI415" s="97" t="s">
        <v>2199</v>
      </c>
      <c r="AJ415" s="97">
        <v>15</v>
      </c>
      <c r="AK415" s="97">
        <v>0.6</v>
      </c>
      <c r="AQ415" s="97">
        <v>0.9</v>
      </c>
      <c r="AX415" s="97">
        <v>0</v>
      </c>
      <c r="AY415" s="97">
        <v>0</v>
      </c>
      <c r="AZ415" s="97">
        <v>0</v>
      </c>
      <c r="BA415" s="97">
        <v>8237.1</v>
      </c>
      <c r="BB415" s="97">
        <v>7932.1</v>
      </c>
      <c r="BC415" s="97">
        <v>0</v>
      </c>
      <c r="BD415" s="97">
        <v>0</v>
      </c>
      <c r="BE415" s="97">
        <v>0</v>
      </c>
      <c r="BF415" s="97">
        <v>0</v>
      </c>
      <c r="BG415" s="97">
        <v>0</v>
      </c>
      <c r="BH415" s="97">
        <v>0</v>
      </c>
      <c r="BI415" s="97">
        <v>0</v>
      </c>
      <c r="BJ415" s="97">
        <v>0</v>
      </c>
      <c r="BK415" s="97">
        <v>0</v>
      </c>
      <c r="BM415" s="97">
        <v>2059.2750000000001</v>
      </c>
      <c r="BN415" s="97">
        <v>2059.2750000000001</v>
      </c>
      <c r="BO415" s="97">
        <v>2059.2750000000001</v>
      </c>
      <c r="BP415" s="97">
        <v>2059.2750000000001</v>
      </c>
      <c r="BQ415" s="97">
        <v>1983.0250000000001</v>
      </c>
      <c r="BR415" s="97">
        <v>1983.0250000000001</v>
      </c>
      <c r="BS415" s="97">
        <v>1983.0250000000001</v>
      </c>
      <c r="BT415" s="97">
        <v>1983.0250000000001</v>
      </c>
      <c r="BY415" s="108"/>
      <c r="CA415" s="162" t="b">
        <v>1</v>
      </c>
      <c r="CB415" s="162" t="b">
        <v>1</v>
      </c>
      <c r="CC415" s="162" t="b">
        <v>1</v>
      </c>
      <c r="CD415" s="162" t="b">
        <v>1</v>
      </c>
    </row>
    <row r="416" spans="1:82" x14ac:dyDescent="0.2">
      <c r="A416" s="101">
        <v>411</v>
      </c>
      <c r="B416" s="97" t="s">
        <v>2201</v>
      </c>
      <c r="C416" s="97" t="s">
        <v>2218</v>
      </c>
      <c r="D416" s="97">
        <v>17</v>
      </c>
      <c r="E416" s="97" t="s">
        <v>830</v>
      </c>
      <c r="G416" s="97" t="s">
        <v>2189</v>
      </c>
      <c r="H416" s="97" t="s">
        <v>1</v>
      </c>
      <c r="I416" s="97" t="s">
        <v>1217</v>
      </c>
      <c r="J416" s="97" t="b">
        <v>1</v>
      </c>
      <c r="N416" s="97"/>
      <c r="O416" s="97">
        <v>0.8</v>
      </c>
      <c r="P416" s="97">
        <v>0.25</v>
      </c>
      <c r="Q416" s="97">
        <v>0</v>
      </c>
      <c r="R416" s="97">
        <v>0</v>
      </c>
      <c r="S416" s="97">
        <v>0</v>
      </c>
      <c r="T416" s="97">
        <v>0.55000000000000004</v>
      </c>
      <c r="U416" s="97">
        <v>1</v>
      </c>
      <c r="W416" s="97" t="s">
        <v>2190</v>
      </c>
      <c r="X416" s="97">
        <v>1.1307999360295048E-4</v>
      </c>
      <c r="Y416" s="97">
        <v>4.209553159823433E-4</v>
      </c>
      <c r="Z416" s="97" t="s">
        <v>1</v>
      </c>
      <c r="AB416" s="97" t="s">
        <v>2191</v>
      </c>
      <c r="AC416" s="97">
        <v>20</v>
      </c>
      <c r="AD416" s="97">
        <v>0.16</v>
      </c>
      <c r="AF416" s="97">
        <v>0.43</v>
      </c>
      <c r="AG416" s="97">
        <v>4.8624397249268501E-5</v>
      </c>
      <c r="AH416" s="97">
        <v>1.8101078587240749E-4</v>
      </c>
      <c r="AI416" s="97" t="s">
        <v>2199</v>
      </c>
      <c r="AJ416" s="97">
        <v>6.666666666666667</v>
      </c>
      <c r="AK416" s="97">
        <v>0.6</v>
      </c>
      <c r="AL416" s="97">
        <v>0.5</v>
      </c>
      <c r="AQ416" s="97">
        <v>0.9</v>
      </c>
      <c r="AX416" s="97">
        <v>0</v>
      </c>
      <c r="AY416" s="97">
        <v>0</v>
      </c>
      <c r="AZ416" s="97">
        <v>0</v>
      </c>
      <c r="BA416" s="97">
        <v>563065</v>
      </c>
      <c r="BB416" s="97">
        <v>540984.30000000005</v>
      </c>
      <c r="BC416" s="97">
        <v>0</v>
      </c>
      <c r="BD416" s="97">
        <v>0</v>
      </c>
      <c r="BE416" s="97">
        <v>0</v>
      </c>
      <c r="BF416" s="97">
        <v>0</v>
      </c>
      <c r="BG416" s="97">
        <v>0</v>
      </c>
      <c r="BH416" s="97">
        <v>0</v>
      </c>
      <c r="BI416" s="97">
        <v>0</v>
      </c>
      <c r="BJ416" s="97">
        <v>0</v>
      </c>
      <c r="BK416" s="97">
        <v>0</v>
      </c>
      <c r="BM416" s="97">
        <v>140766.25</v>
      </c>
      <c r="BN416" s="97">
        <v>140766.25</v>
      </c>
      <c r="BO416" s="97">
        <v>140766.25</v>
      </c>
      <c r="BP416" s="97">
        <v>140766.25</v>
      </c>
      <c r="BQ416" s="97">
        <v>135246.07500000001</v>
      </c>
      <c r="BR416" s="97">
        <v>135246.07500000001</v>
      </c>
      <c r="BS416" s="97">
        <v>135246.07500000001</v>
      </c>
      <c r="BT416" s="97">
        <v>135246.07500000001</v>
      </c>
      <c r="BY416" s="108"/>
      <c r="CA416" s="162" t="b">
        <v>1</v>
      </c>
      <c r="CB416" s="162" t="b">
        <v>1</v>
      </c>
      <c r="CC416" s="162" t="b">
        <v>1</v>
      </c>
      <c r="CD416" s="162" t="b">
        <v>1</v>
      </c>
    </row>
    <row r="417" spans="1:82" x14ac:dyDescent="0.2">
      <c r="A417" s="101">
        <v>412</v>
      </c>
      <c r="B417" s="97" t="s">
        <v>2201</v>
      </c>
      <c r="C417" s="97" t="s">
        <v>2218</v>
      </c>
      <c r="D417" s="97">
        <v>17</v>
      </c>
      <c r="E417" s="97" t="s">
        <v>831</v>
      </c>
      <c r="G417" s="97" t="s">
        <v>2189</v>
      </c>
      <c r="H417" s="97" t="s">
        <v>1</v>
      </c>
      <c r="I417" s="97" t="s">
        <v>1217</v>
      </c>
      <c r="J417" s="97" t="b">
        <v>1</v>
      </c>
      <c r="N417" s="97"/>
      <c r="O417" s="97">
        <v>0.32</v>
      </c>
      <c r="P417" s="97">
        <v>0.125</v>
      </c>
      <c r="Q417" s="97">
        <v>0</v>
      </c>
      <c r="R417" s="97">
        <v>0</v>
      </c>
      <c r="S417" s="97">
        <v>0</v>
      </c>
      <c r="T417" s="97">
        <v>0.19500000000000001</v>
      </c>
      <c r="U417" s="97">
        <v>1</v>
      </c>
      <c r="W417" s="97" t="s">
        <v>2190</v>
      </c>
      <c r="X417" s="97">
        <v>5.6118106264087428E-5</v>
      </c>
      <c r="Y417" s="97">
        <v>1.7541005800252361E-3</v>
      </c>
      <c r="Z417" s="97" t="s">
        <v>1</v>
      </c>
      <c r="AB417" s="97" t="s">
        <v>2191</v>
      </c>
      <c r="AI417" s="97" t="s">
        <v>2199</v>
      </c>
      <c r="AJ417" s="97">
        <v>10</v>
      </c>
      <c r="AK417" s="97">
        <v>0.6</v>
      </c>
      <c r="AL417" s="97">
        <v>0.5</v>
      </c>
      <c r="AQ417" s="97">
        <v>0.9</v>
      </c>
      <c r="AX417" s="97">
        <v>0</v>
      </c>
      <c r="AY417" s="97">
        <v>0</v>
      </c>
      <c r="AZ417" s="97">
        <v>0</v>
      </c>
      <c r="BA417" s="97">
        <v>320126.5</v>
      </c>
      <c r="BB417" s="97">
        <v>308270</v>
      </c>
      <c r="BC417" s="97">
        <v>0</v>
      </c>
      <c r="BD417" s="97">
        <v>0</v>
      </c>
      <c r="BE417" s="97">
        <v>0</v>
      </c>
      <c r="BF417" s="97">
        <v>0</v>
      </c>
      <c r="BG417" s="97">
        <v>0</v>
      </c>
      <c r="BH417" s="97">
        <v>0</v>
      </c>
      <c r="BI417" s="97">
        <v>0</v>
      </c>
      <c r="BJ417" s="97">
        <v>0</v>
      </c>
      <c r="BK417" s="97">
        <v>0</v>
      </c>
      <c r="BM417" s="97">
        <v>80031.625</v>
      </c>
      <c r="BN417" s="97">
        <v>80031.625</v>
      </c>
      <c r="BO417" s="97">
        <v>80031.625</v>
      </c>
      <c r="BP417" s="97">
        <v>80031.625</v>
      </c>
      <c r="BQ417" s="97">
        <v>77067.5</v>
      </c>
      <c r="BR417" s="97">
        <v>77067.5</v>
      </c>
      <c r="BS417" s="97">
        <v>77067.5</v>
      </c>
      <c r="BT417" s="97">
        <v>77067.5</v>
      </c>
      <c r="BY417" s="108"/>
      <c r="CA417" s="162" t="b">
        <v>1</v>
      </c>
      <c r="CB417" s="162" t="b">
        <v>1</v>
      </c>
      <c r="CC417" s="162" t="b">
        <v>1</v>
      </c>
      <c r="CD417" s="162" t="b">
        <v>1</v>
      </c>
    </row>
    <row r="418" spans="1:82" x14ac:dyDescent="0.2">
      <c r="A418" s="101">
        <v>413</v>
      </c>
      <c r="B418" s="97" t="s">
        <v>2201</v>
      </c>
      <c r="C418" s="97" t="s">
        <v>2218</v>
      </c>
      <c r="D418" s="97">
        <v>17</v>
      </c>
      <c r="E418" s="97" t="s">
        <v>832</v>
      </c>
      <c r="G418" s="97" t="s">
        <v>2189</v>
      </c>
      <c r="H418" s="97" t="s">
        <v>1</v>
      </c>
      <c r="I418" s="97" t="s">
        <v>1218</v>
      </c>
      <c r="J418" s="97" t="b">
        <v>1</v>
      </c>
      <c r="N418" s="97"/>
      <c r="O418" s="97">
        <v>0.13</v>
      </c>
      <c r="P418" s="97">
        <v>0.125</v>
      </c>
      <c r="Q418" s="97">
        <v>0</v>
      </c>
      <c r="R418" s="97">
        <v>0</v>
      </c>
      <c r="S418" s="97">
        <v>0</v>
      </c>
      <c r="T418" s="97">
        <v>5.0000000000000044E-3</v>
      </c>
      <c r="U418" s="97">
        <v>1</v>
      </c>
      <c r="W418" s="97" t="s">
        <v>2190</v>
      </c>
      <c r="X418" s="97">
        <v>9.7399321081440631E-5</v>
      </c>
      <c r="Y418" s="97">
        <v>0</v>
      </c>
      <c r="Z418" s="97" t="s">
        <v>1</v>
      </c>
      <c r="AB418" s="97" t="s">
        <v>2193</v>
      </c>
      <c r="AI418" s="97" t="s">
        <v>2199</v>
      </c>
      <c r="AJ418" s="97">
        <v>10</v>
      </c>
      <c r="AK418" s="97">
        <v>0.6</v>
      </c>
      <c r="AQ418" s="97">
        <v>0.9</v>
      </c>
      <c r="AX418" s="97">
        <v>0</v>
      </c>
      <c r="AY418" s="97">
        <v>0</v>
      </c>
      <c r="AZ418" s="97">
        <v>0</v>
      </c>
      <c r="BA418" s="97">
        <v>272817.3</v>
      </c>
      <c r="BB418" s="97">
        <v>262713</v>
      </c>
      <c r="BC418" s="97">
        <v>0</v>
      </c>
      <c r="BD418" s="97">
        <v>0</v>
      </c>
      <c r="BE418" s="97">
        <v>0</v>
      </c>
      <c r="BF418" s="97">
        <v>0</v>
      </c>
      <c r="BG418" s="97">
        <v>0</v>
      </c>
      <c r="BH418" s="97">
        <v>0</v>
      </c>
      <c r="BI418" s="97">
        <v>0</v>
      </c>
      <c r="BJ418" s="97">
        <v>0</v>
      </c>
      <c r="BK418" s="97">
        <v>0</v>
      </c>
      <c r="BM418" s="97">
        <v>68204.324999999997</v>
      </c>
      <c r="BN418" s="97">
        <v>68204.324999999997</v>
      </c>
      <c r="BO418" s="97">
        <v>68204.324999999997</v>
      </c>
      <c r="BP418" s="97">
        <v>68204.324999999997</v>
      </c>
      <c r="BQ418" s="97">
        <v>65678.25</v>
      </c>
      <c r="BR418" s="97">
        <v>65678.25</v>
      </c>
      <c r="BS418" s="97">
        <v>65678.25</v>
      </c>
      <c r="BT418" s="97">
        <v>65678.25</v>
      </c>
      <c r="BY418" s="108"/>
      <c r="CA418" s="162" t="b">
        <v>1</v>
      </c>
      <c r="CB418" s="162" t="b">
        <v>1</v>
      </c>
      <c r="CC418" s="162" t="b">
        <v>1</v>
      </c>
      <c r="CD418" s="162" t="b">
        <v>1</v>
      </c>
    </row>
    <row r="419" spans="1:82" x14ac:dyDescent="0.2">
      <c r="A419" s="101">
        <v>414</v>
      </c>
      <c r="B419" s="97" t="s">
        <v>2201</v>
      </c>
      <c r="C419" s="97" t="s">
        <v>2218</v>
      </c>
      <c r="D419" s="97">
        <v>17</v>
      </c>
      <c r="E419" s="97" t="s">
        <v>833</v>
      </c>
      <c r="G419" s="97" t="s">
        <v>2189</v>
      </c>
      <c r="H419" s="97" t="s">
        <v>1</v>
      </c>
      <c r="I419" s="97" t="s">
        <v>1217</v>
      </c>
      <c r="J419" s="97" t="b">
        <v>1</v>
      </c>
      <c r="N419" s="97"/>
      <c r="O419" s="97">
        <v>0.45</v>
      </c>
      <c r="P419" s="97">
        <v>0.1875</v>
      </c>
      <c r="Q419" s="97">
        <v>0</v>
      </c>
      <c r="R419" s="97">
        <v>0</v>
      </c>
      <c r="S419" s="97">
        <v>0</v>
      </c>
      <c r="T419" s="97">
        <v>0.26250000000000001</v>
      </c>
      <c r="U419" s="97">
        <v>1</v>
      </c>
      <c r="W419" s="97" t="s">
        <v>2190</v>
      </c>
      <c r="X419" s="97">
        <v>8.5195304380926605E-5</v>
      </c>
      <c r="Y419" s="97">
        <v>1.1264010549649199E-2</v>
      </c>
      <c r="Z419" s="97" t="s">
        <v>1</v>
      </c>
      <c r="AB419" s="97" t="s">
        <v>2191</v>
      </c>
      <c r="AI419" s="97" t="s">
        <v>2199</v>
      </c>
      <c r="AJ419" s="97">
        <v>11</v>
      </c>
      <c r="AK419" s="97">
        <v>0.6</v>
      </c>
      <c r="AL419" s="97">
        <v>0.5</v>
      </c>
      <c r="AQ419" s="97">
        <v>0.9</v>
      </c>
      <c r="AX419" s="97">
        <v>0</v>
      </c>
      <c r="AY419" s="97">
        <v>0</v>
      </c>
      <c r="AZ419" s="97">
        <v>0</v>
      </c>
      <c r="BA419" s="97">
        <v>626325.70000000007</v>
      </c>
      <c r="BB419" s="97">
        <v>603128.5</v>
      </c>
      <c r="BC419" s="97">
        <v>0</v>
      </c>
      <c r="BD419" s="97">
        <v>0</v>
      </c>
      <c r="BE419" s="97">
        <v>0</v>
      </c>
      <c r="BF419" s="97">
        <v>0</v>
      </c>
      <c r="BG419" s="97">
        <v>0</v>
      </c>
      <c r="BH419" s="97">
        <v>0</v>
      </c>
      <c r="BI419" s="97">
        <v>0</v>
      </c>
      <c r="BJ419" s="97">
        <v>0</v>
      </c>
      <c r="BK419" s="97">
        <v>0</v>
      </c>
      <c r="BM419" s="97">
        <v>156581.42500000002</v>
      </c>
      <c r="BN419" s="97">
        <v>156581.42500000002</v>
      </c>
      <c r="BO419" s="97">
        <v>156581.42500000002</v>
      </c>
      <c r="BP419" s="97">
        <v>156581.42500000002</v>
      </c>
      <c r="BQ419" s="97">
        <v>150782.125</v>
      </c>
      <c r="BR419" s="97">
        <v>150782.125</v>
      </c>
      <c r="BS419" s="97">
        <v>150782.125</v>
      </c>
      <c r="BT419" s="97">
        <v>150782.125</v>
      </c>
      <c r="BY419" s="108"/>
      <c r="CA419" s="162" t="b">
        <v>1</v>
      </c>
      <c r="CB419" s="162" t="b">
        <v>1</v>
      </c>
      <c r="CC419" s="162" t="b">
        <v>1</v>
      </c>
      <c r="CD419" s="162" t="b">
        <v>1</v>
      </c>
    </row>
    <row r="420" spans="1:82" x14ac:dyDescent="0.2">
      <c r="A420" s="101">
        <v>415</v>
      </c>
      <c r="B420" s="97" t="s">
        <v>2201</v>
      </c>
      <c r="C420" s="97" t="s">
        <v>2218</v>
      </c>
      <c r="D420" s="97">
        <v>17</v>
      </c>
      <c r="E420" s="97" t="s">
        <v>834</v>
      </c>
      <c r="G420" s="97" t="s">
        <v>2189</v>
      </c>
      <c r="H420" s="97" t="s">
        <v>1</v>
      </c>
      <c r="I420" s="97" t="s">
        <v>1217</v>
      </c>
      <c r="J420" s="97" t="b">
        <v>1</v>
      </c>
      <c r="N420" s="97"/>
      <c r="O420" s="97">
        <v>0.23</v>
      </c>
      <c r="P420" s="97">
        <v>0.125</v>
      </c>
      <c r="Q420" s="97">
        <v>0</v>
      </c>
      <c r="R420" s="97">
        <v>0</v>
      </c>
      <c r="S420" s="97">
        <v>0</v>
      </c>
      <c r="T420" s="97">
        <v>0.10500000000000001</v>
      </c>
      <c r="U420" s="97">
        <v>1</v>
      </c>
      <c r="W420" s="97" t="s">
        <v>2190</v>
      </c>
      <c r="X420" s="97">
        <v>7.1576804375822074E-6</v>
      </c>
      <c r="Y420" s="97">
        <v>1.3509424649270419E-2</v>
      </c>
      <c r="Z420" s="97" t="s">
        <v>1</v>
      </c>
      <c r="AB420" s="97" t="s">
        <v>2191</v>
      </c>
      <c r="AI420" s="97" t="s">
        <v>2199</v>
      </c>
      <c r="AJ420" s="97">
        <v>15</v>
      </c>
      <c r="AK420" s="97">
        <v>0.6</v>
      </c>
      <c r="AL420" s="97">
        <v>0.5</v>
      </c>
      <c r="AQ420" s="97">
        <v>0.9</v>
      </c>
      <c r="AX420" s="97">
        <v>0</v>
      </c>
      <c r="AY420" s="97">
        <v>0</v>
      </c>
      <c r="AZ420" s="97">
        <v>0</v>
      </c>
      <c r="BA420" s="97">
        <v>42864.600000000006</v>
      </c>
      <c r="BB420" s="97">
        <v>41277</v>
      </c>
      <c r="BC420" s="97">
        <v>0</v>
      </c>
      <c r="BD420" s="97">
        <v>0</v>
      </c>
      <c r="BE420" s="97">
        <v>0</v>
      </c>
      <c r="BF420" s="97">
        <v>0</v>
      </c>
      <c r="BG420" s="97">
        <v>0</v>
      </c>
      <c r="BH420" s="97">
        <v>0</v>
      </c>
      <c r="BI420" s="97">
        <v>0</v>
      </c>
      <c r="BJ420" s="97">
        <v>0</v>
      </c>
      <c r="BK420" s="97">
        <v>0</v>
      </c>
      <c r="BM420" s="97">
        <v>10716.150000000001</v>
      </c>
      <c r="BN420" s="97">
        <v>10716.150000000001</v>
      </c>
      <c r="BO420" s="97">
        <v>10716.150000000001</v>
      </c>
      <c r="BP420" s="97">
        <v>10716.150000000001</v>
      </c>
      <c r="BQ420" s="97">
        <v>10319.25</v>
      </c>
      <c r="BR420" s="97">
        <v>10319.25</v>
      </c>
      <c r="BS420" s="97">
        <v>10319.25</v>
      </c>
      <c r="BT420" s="97">
        <v>10319.25</v>
      </c>
      <c r="BY420" s="108"/>
      <c r="CA420" s="162" t="b">
        <v>1</v>
      </c>
      <c r="CB420" s="162" t="b">
        <v>1</v>
      </c>
      <c r="CC420" s="162" t="b">
        <v>1</v>
      </c>
      <c r="CD420" s="162" t="b">
        <v>1</v>
      </c>
    </row>
    <row r="421" spans="1:82" x14ac:dyDescent="0.2">
      <c r="A421" s="101">
        <v>416</v>
      </c>
      <c r="B421" s="97" t="s">
        <v>2201</v>
      </c>
      <c r="C421" s="97" t="s">
        <v>2218</v>
      </c>
      <c r="D421" s="97">
        <v>17</v>
      </c>
      <c r="E421" s="97" t="s">
        <v>835</v>
      </c>
      <c r="G421" s="97" t="s">
        <v>2189</v>
      </c>
      <c r="H421" s="97" t="s">
        <v>1</v>
      </c>
      <c r="I421" s="97" t="s">
        <v>1217</v>
      </c>
      <c r="J421" s="97" t="b">
        <v>1</v>
      </c>
      <c r="N421" s="97"/>
      <c r="O421" s="97">
        <v>0.65</v>
      </c>
      <c r="P421" s="97">
        <v>0.125</v>
      </c>
      <c r="Q421" s="97">
        <v>0</v>
      </c>
      <c r="R421" s="97">
        <v>0</v>
      </c>
      <c r="S421" s="97">
        <v>0</v>
      </c>
      <c r="T421" s="97">
        <v>0.52500000000000002</v>
      </c>
      <c r="U421" s="97">
        <v>1</v>
      </c>
      <c r="W421" s="97" t="s">
        <v>2190</v>
      </c>
      <c r="X421" s="97">
        <v>8.1713918630494273E-5</v>
      </c>
      <c r="Y421" s="97">
        <v>7.4151434848024203E-3</v>
      </c>
      <c r="Z421" s="97" t="s">
        <v>1</v>
      </c>
      <c r="AB421" s="97" t="s">
        <v>2191</v>
      </c>
      <c r="AC421" s="97">
        <v>15</v>
      </c>
      <c r="AD421" s="97">
        <v>0.13</v>
      </c>
      <c r="AF421" s="97">
        <v>0.43</v>
      </c>
      <c r="AG421" s="97">
        <v>3.5136985011112549E-5</v>
      </c>
      <c r="AH421" s="97">
        <v>3.1885116984650408E-3</v>
      </c>
      <c r="AI421" s="97" t="s">
        <v>2199</v>
      </c>
      <c r="AJ421" s="97">
        <v>5</v>
      </c>
      <c r="AK421" s="97">
        <v>0.6</v>
      </c>
      <c r="AL421" s="97">
        <v>0.5</v>
      </c>
      <c r="AQ421" s="97">
        <v>0.9</v>
      </c>
      <c r="AX421" s="97">
        <v>0</v>
      </c>
      <c r="AY421" s="97">
        <v>0</v>
      </c>
      <c r="AZ421" s="97">
        <v>0</v>
      </c>
      <c r="BA421" s="97">
        <v>341886</v>
      </c>
      <c r="BB421" s="97">
        <v>328479.2</v>
      </c>
      <c r="BC421" s="97">
        <v>0</v>
      </c>
      <c r="BD421" s="97">
        <v>0</v>
      </c>
      <c r="BE421" s="97">
        <v>0</v>
      </c>
      <c r="BF421" s="97">
        <v>0</v>
      </c>
      <c r="BG421" s="97">
        <v>0</v>
      </c>
      <c r="BH421" s="97">
        <v>0</v>
      </c>
      <c r="BI421" s="97">
        <v>0</v>
      </c>
      <c r="BJ421" s="97">
        <v>0</v>
      </c>
      <c r="BK421" s="97">
        <v>0</v>
      </c>
      <c r="BM421" s="97">
        <v>85471.5</v>
      </c>
      <c r="BN421" s="97">
        <v>85471.5</v>
      </c>
      <c r="BO421" s="97">
        <v>85471.5</v>
      </c>
      <c r="BP421" s="97">
        <v>85471.5</v>
      </c>
      <c r="BQ421" s="97">
        <v>82119.8</v>
      </c>
      <c r="BR421" s="97">
        <v>82119.8</v>
      </c>
      <c r="BS421" s="97">
        <v>82119.8</v>
      </c>
      <c r="BT421" s="97">
        <v>82119.8</v>
      </c>
      <c r="BY421" s="108"/>
      <c r="CA421" s="162" t="b">
        <v>1</v>
      </c>
      <c r="CB421" s="162" t="b">
        <v>1</v>
      </c>
      <c r="CC421" s="162" t="b">
        <v>1</v>
      </c>
      <c r="CD421" s="162" t="b">
        <v>1</v>
      </c>
    </row>
    <row r="422" spans="1:82" x14ac:dyDescent="0.2">
      <c r="A422" s="101">
        <v>417</v>
      </c>
      <c r="B422" s="97" t="s">
        <v>2201</v>
      </c>
      <c r="C422" s="97" t="s">
        <v>2218</v>
      </c>
      <c r="D422" s="97">
        <v>17</v>
      </c>
      <c r="E422" s="97" t="s">
        <v>836</v>
      </c>
      <c r="G422" s="97" t="s">
        <v>2189</v>
      </c>
      <c r="H422" s="97" t="s">
        <v>1</v>
      </c>
      <c r="I422" s="97" t="s">
        <v>1219</v>
      </c>
      <c r="J422" s="97" t="b">
        <v>1</v>
      </c>
      <c r="N422" s="97"/>
      <c r="O422" s="97">
        <v>0.63800000000000001</v>
      </c>
      <c r="P422" s="97">
        <v>0.25</v>
      </c>
      <c r="Q422" s="97">
        <v>0</v>
      </c>
      <c r="R422" s="97">
        <v>0</v>
      </c>
      <c r="S422" s="97">
        <v>0</v>
      </c>
      <c r="T422" s="97">
        <v>0.38800000000000001</v>
      </c>
      <c r="U422" s="97">
        <v>1</v>
      </c>
      <c r="W422" s="97" t="s">
        <v>2190</v>
      </c>
      <c r="X422" s="97">
        <v>1.0568272035504239E-4</v>
      </c>
      <c r="Y422" s="97">
        <v>0</v>
      </c>
      <c r="Z422" s="97" t="s">
        <v>1</v>
      </c>
      <c r="AB422" s="97" t="s">
        <v>2191</v>
      </c>
      <c r="AI422" s="97" t="s">
        <v>2199</v>
      </c>
      <c r="AJ422" s="97">
        <v>15</v>
      </c>
      <c r="AK422" s="97">
        <v>0.6</v>
      </c>
      <c r="AQ422" s="97">
        <v>0.9</v>
      </c>
      <c r="AX422" s="97">
        <v>0</v>
      </c>
      <c r="AY422" s="97">
        <v>0</v>
      </c>
      <c r="AZ422" s="97">
        <v>0</v>
      </c>
      <c r="BA422" s="97">
        <v>3337.3</v>
      </c>
      <c r="BB422" s="97">
        <v>3213.7000000000003</v>
      </c>
      <c r="BC422" s="97">
        <v>0</v>
      </c>
      <c r="BD422" s="97">
        <v>0</v>
      </c>
      <c r="BE422" s="97">
        <v>0</v>
      </c>
      <c r="BF422" s="97">
        <v>0</v>
      </c>
      <c r="BG422" s="97">
        <v>0</v>
      </c>
      <c r="BH422" s="97">
        <v>0</v>
      </c>
      <c r="BI422" s="97">
        <v>0</v>
      </c>
      <c r="BJ422" s="97">
        <v>0</v>
      </c>
      <c r="BK422" s="97">
        <v>0</v>
      </c>
      <c r="BM422" s="97">
        <v>834.32500000000005</v>
      </c>
      <c r="BN422" s="97">
        <v>834.32500000000005</v>
      </c>
      <c r="BO422" s="97">
        <v>834.32500000000005</v>
      </c>
      <c r="BP422" s="97">
        <v>834.32500000000005</v>
      </c>
      <c r="BQ422" s="97">
        <v>803.42500000000007</v>
      </c>
      <c r="BR422" s="97">
        <v>803.42500000000007</v>
      </c>
      <c r="BS422" s="97">
        <v>803.42500000000007</v>
      </c>
      <c r="BT422" s="97">
        <v>803.42500000000007</v>
      </c>
      <c r="BY422" s="108"/>
      <c r="CA422" s="162" t="b">
        <v>1</v>
      </c>
      <c r="CB422" s="162" t="b">
        <v>1</v>
      </c>
      <c r="CC422" s="162" t="b">
        <v>1</v>
      </c>
      <c r="CD422" s="162" t="b">
        <v>1</v>
      </c>
    </row>
    <row r="423" spans="1:82" x14ac:dyDescent="0.2">
      <c r="A423" s="101">
        <v>418</v>
      </c>
      <c r="B423" s="97" t="s">
        <v>2201</v>
      </c>
      <c r="C423" s="97" t="s">
        <v>2218</v>
      </c>
      <c r="D423" s="97">
        <v>17</v>
      </c>
      <c r="E423" s="97" t="s">
        <v>837</v>
      </c>
      <c r="G423" s="97" t="s">
        <v>2189</v>
      </c>
      <c r="H423" s="97" t="s">
        <v>1</v>
      </c>
      <c r="I423" s="97" t="s">
        <v>1219</v>
      </c>
      <c r="J423" s="97" t="b">
        <v>1</v>
      </c>
      <c r="N423" s="97"/>
      <c r="O423" s="97">
        <v>0.63800000000000001</v>
      </c>
      <c r="P423" s="97">
        <v>0.125</v>
      </c>
      <c r="Q423" s="97">
        <v>0</v>
      </c>
      <c r="R423" s="97">
        <v>0</v>
      </c>
      <c r="S423" s="97">
        <v>0</v>
      </c>
      <c r="T423" s="97">
        <v>0.51300000000000001</v>
      </c>
      <c r="U423" s="97">
        <v>1</v>
      </c>
      <c r="W423" s="97" t="s">
        <v>2190</v>
      </c>
      <c r="X423" s="97">
        <v>1.1394265017070563E-4</v>
      </c>
      <c r="Y423" s="97">
        <v>0</v>
      </c>
      <c r="Z423" s="97" t="s">
        <v>1</v>
      </c>
      <c r="AB423" s="97" t="s">
        <v>2191</v>
      </c>
      <c r="AI423" s="97" t="s">
        <v>2199</v>
      </c>
      <c r="AJ423" s="97">
        <v>11</v>
      </c>
      <c r="AK423" s="97">
        <v>0.6</v>
      </c>
      <c r="AQ423" s="97">
        <v>0.9</v>
      </c>
      <c r="AX423" s="97">
        <v>0</v>
      </c>
      <c r="AY423" s="97">
        <v>0</v>
      </c>
      <c r="AZ423" s="97">
        <v>0</v>
      </c>
      <c r="BA423" s="97">
        <v>1080.6000000000001</v>
      </c>
      <c r="BB423" s="97">
        <v>1040.5</v>
      </c>
      <c r="BC423" s="97">
        <v>0</v>
      </c>
      <c r="BD423" s="97">
        <v>0</v>
      </c>
      <c r="BE423" s="97">
        <v>0</v>
      </c>
      <c r="BF423" s="97">
        <v>0</v>
      </c>
      <c r="BG423" s="97">
        <v>0</v>
      </c>
      <c r="BH423" s="97">
        <v>0</v>
      </c>
      <c r="BI423" s="97">
        <v>0</v>
      </c>
      <c r="BJ423" s="97">
        <v>0</v>
      </c>
      <c r="BK423" s="97">
        <v>0</v>
      </c>
      <c r="BM423" s="97">
        <v>270.15000000000003</v>
      </c>
      <c r="BN423" s="97">
        <v>270.15000000000003</v>
      </c>
      <c r="BO423" s="97">
        <v>270.15000000000003</v>
      </c>
      <c r="BP423" s="97">
        <v>270.15000000000003</v>
      </c>
      <c r="BQ423" s="97">
        <v>260.125</v>
      </c>
      <c r="BR423" s="97">
        <v>260.125</v>
      </c>
      <c r="BS423" s="97">
        <v>260.125</v>
      </c>
      <c r="BT423" s="97">
        <v>260.125</v>
      </c>
      <c r="BY423" s="108"/>
      <c r="CA423" s="162" t="b">
        <v>1</v>
      </c>
      <c r="CB423" s="162" t="b">
        <v>1</v>
      </c>
      <c r="CC423" s="162" t="b">
        <v>1</v>
      </c>
      <c r="CD423" s="162" t="b">
        <v>1</v>
      </c>
    </row>
    <row r="424" spans="1:82" x14ac:dyDescent="0.2">
      <c r="A424" s="101">
        <v>419</v>
      </c>
      <c r="B424" s="97" t="s">
        <v>2201</v>
      </c>
      <c r="C424" s="97" t="s">
        <v>2218</v>
      </c>
      <c r="D424" s="97">
        <v>17</v>
      </c>
      <c r="E424" s="97" t="s">
        <v>838</v>
      </c>
      <c r="G424" s="97" t="s">
        <v>2189</v>
      </c>
      <c r="H424" s="97" t="s">
        <v>1</v>
      </c>
      <c r="I424" s="97" t="s">
        <v>1219</v>
      </c>
      <c r="J424" s="97" t="b">
        <v>1</v>
      </c>
      <c r="N424" s="97"/>
      <c r="O424" s="97">
        <v>0.2</v>
      </c>
      <c r="P424" s="97">
        <v>1.2500000000000001E-2</v>
      </c>
      <c r="Q424" s="97">
        <v>0</v>
      </c>
      <c r="R424" s="97">
        <v>0</v>
      </c>
      <c r="S424" s="97">
        <v>0</v>
      </c>
      <c r="T424" s="97">
        <v>0.1875</v>
      </c>
      <c r="U424" s="97">
        <v>1</v>
      </c>
      <c r="W424" s="97" t="s">
        <v>2190</v>
      </c>
      <c r="X424" s="97">
        <v>1.1056536598224777E-4</v>
      </c>
      <c r="Y424" s="97">
        <v>1.2306597665299888E-6</v>
      </c>
      <c r="Z424" s="97" t="s">
        <v>1</v>
      </c>
      <c r="AB424" s="97" t="s">
        <v>2191</v>
      </c>
      <c r="AI424" s="97" t="s">
        <v>2199</v>
      </c>
      <c r="AJ424" s="97">
        <v>5</v>
      </c>
      <c r="AK424" s="97">
        <v>0.6</v>
      </c>
      <c r="AL424" s="97">
        <v>0.5</v>
      </c>
      <c r="AQ424" s="97">
        <v>0.9</v>
      </c>
      <c r="AX424" s="97">
        <v>0</v>
      </c>
      <c r="AY424" s="97">
        <v>0</v>
      </c>
      <c r="AZ424" s="97">
        <v>0</v>
      </c>
      <c r="BA424" s="97">
        <v>550416.1</v>
      </c>
      <c r="BB424" s="97">
        <v>530030.30000000005</v>
      </c>
      <c r="BC424" s="97">
        <v>0</v>
      </c>
      <c r="BD424" s="97">
        <v>0</v>
      </c>
      <c r="BE424" s="97">
        <v>0</v>
      </c>
      <c r="BF424" s="97">
        <v>0</v>
      </c>
      <c r="BG424" s="97">
        <v>0</v>
      </c>
      <c r="BH424" s="97">
        <v>0</v>
      </c>
      <c r="BI424" s="97">
        <v>0</v>
      </c>
      <c r="BJ424" s="97">
        <v>0</v>
      </c>
      <c r="BK424" s="97">
        <v>0</v>
      </c>
      <c r="BM424" s="97">
        <v>137604.02499999999</v>
      </c>
      <c r="BN424" s="97">
        <v>137604.02499999999</v>
      </c>
      <c r="BO424" s="97">
        <v>137604.02499999999</v>
      </c>
      <c r="BP424" s="97">
        <v>137604.02499999999</v>
      </c>
      <c r="BQ424" s="97">
        <v>132507.57500000001</v>
      </c>
      <c r="BR424" s="97">
        <v>132507.57500000001</v>
      </c>
      <c r="BS424" s="97">
        <v>132507.57500000001</v>
      </c>
      <c r="BT424" s="97">
        <v>132507.57500000001</v>
      </c>
      <c r="BY424" s="108"/>
      <c r="CA424" s="162" t="b">
        <v>1</v>
      </c>
      <c r="CB424" s="162" t="b">
        <v>1</v>
      </c>
      <c r="CC424" s="162" t="b">
        <v>1</v>
      </c>
      <c r="CD424" s="162" t="b">
        <v>1</v>
      </c>
    </row>
    <row r="425" spans="1:82" x14ac:dyDescent="0.2">
      <c r="A425" s="101">
        <v>420</v>
      </c>
      <c r="B425" s="97" t="s">
        <v>2201</v>
      </c>
      <c r="C425" s="97" t="s">
        <v>2218</v>
      </c>
      <c r="D425" s="97">
        <v>17</v>
      </c>
      <c r="E425" s="97" t="s">
        <v>839</v>
      </c>
      <c r="G425" s="97" t="s">
        <v>2189</v>
      </c>
      <c r="H425" s="97" t="s">
        <v>1</v>
      </c>
      <c r="I425" s="97" t="s">
        <v>1220</v>
      </c>
      <c r="J425" s="97" t="b">
        <v>1</v>
      </c>
      <c r="N425" s="97"/>
      <c r="O425" s="97">
        <v>0.15</v>
      </c>
      <c r="P425" s="97">
        <v>0.125</v>
      </c>
      <c r="Q425" s="97">
        <v>0</v>
      </c>
      <c r="R425" s="97">
        <v>0</v>
      </c>
      <c r="S425" s="97">
        <v>0</v>
      </c>
      <c r="T425" s="97">
        <v>2.4999999999999994E-2</v>
      </c>
      <c r="U425" s="97">
        <v>1</v>
      </c>
      <c r="W425" s="97" t="s">
        <v>2190</v>
      </c>
      <c r="X425" s="97">
        <v>9.8591229767653558E-5</v>
      </c>
      <c r="Y425" s="97">
        <v>4.4867000721949228E-4</v>
      </c>
      <c r="Z425" s="97" t="s">
        <v>1</v>
      </c>
      <c r="AB425" s="97" t="s">
        <v>2193</v>
      </c>
      <c r="AI425" s="97" t="s">
        <v>2199</v>
      </c>
      <c r="AJ425" s="97">
        <v>15</v>
      </c>
      <c r="AK425" s="97">
        <v>0.6</v>
      </c>
      <c r="AL425" s="97">
        <v>0.5</v>
      </c>
      <c r="AQ425" s="97">
        <v>0.9</v>
      </c>
      <c r="AX425" s="97">
        <v>0</v>
      </c>
      <c r="AY425" s="97">
        <v>0</v>
      </c>
      <c r="AZ425" s="97">
        <v>0</v>
      </c>
      <c r="BA425" s="97">
        <v>193929</v>
      </c>
      <c r="BB425" s="97">
        <v>186746.40000000002</v>
      </c>
      <c r="BC425" s="97">
        <v>0</v>
      </c>
      <c r="BD425" s="97">
        <v>0</v>
      </c>
      <c r="BE425" s="97">
        <v>0</v>
      </c>
      <c r="BF425" s="97">
        <v>0</v>
      </c>
      <c r="BG425" s="97">
        <v>0</v>
      </c>
      <c r="BH425" s="97">
        <v>0</v>
      </c>
      <c r="BI425" s="97">
        <v>0</v>
      </c>
      <c r="BJ425" s="97">
        <v>0</v>
      </c>
      <c r="BK425" s="97">
        <v>0</v>
      </c>
      <c r="BM425" s="97">
        <v>48482.25</v>
      </c>
      <c r="BN425" s="97">
        <v>48482.25</v>
      </c>
      <c r="BO425" s="97">
        <v>48482.25</v>
      </c>
      <c r="BP425" s="97">
        <v>48482.25</v>
      </c>
      <c r="BQ425" s="97">
        <v>46686.600000000006</v>
      </c>
      <c r="BR425" s="97">
        <v>46686.600000000006</v>
      </c>
      <c r="BS425" s="97">
        <v>46686.600000000006</v>
      </c>
      <c r="BT425" s="97">
        <v>46686.600000000006</v>
      </c>
      <c r="BY425" s="108"/>
      <c r="CA425" s="162" t="b">
        <v>1</v>
      </c>
      <c r="CB425" s="162" t="b">
        <v>1</v>
      </c>
      <c r="CC425" s="162" t="b">
        <v>1</v>
      </c>
      <c r="CD425" s="162" t="b">
        <v>1</v>
      </c>
    </row>
    <row r="426" spans="1:82" x14ac:dyDescent="0.2">
      <c r="A426" s="101">
        <v>421</v>
      </c>
      <c r="B426" s="97" t="s">
        <v>2201</v>
      </c>
      <c r="C426" s="97" t="s">
        <v>2218</v>
      </c>
      <c r="D426" s="97">
        <v>17</v>
      </c>
      <c r="E426" s="97" t="s">
        <v>840</v>
      </c>
      <c r="G426" s="97" t="s">
        <v>2189</v>
      </c>
      <c r="H426" s="97" t="s">
        <v>1</v>
      </c>
      <c r="I426" s="97" t="s">
        <v>1216</v>
      </c>
      <c r="J426" s="97" t="b">
        <v>1</v>
      </c>
      <c r="N426" s="97"/>
      <c r="O426" s="97">
        <v>0.21</v>
      </c>
      <c r="P426" s="97">
        <v>0.125</v>
      </c>
      <c r="Q426" s="97">
        <v>0</v>
      </c>
      <c r="R426" s="97">
        <v>0</v>
      </c>
      <c r="S426" s="97">
        <v>0</v>
      </c>
      <c r="T426" s="97">
        <v>8.4999999999999992E-2</v>
      </c>
      <c r="U426" s="97">
        <v>1</v>
      </c>
      <c r="W426" s="97" t="s">
        <v>2190</v>
      </c>
      <c r="X426" s="97">
        <v>1.6869522768967745E-4</v>
      </c>
      <c r="Y426" s="97">
        <v>1.2907790561995628E-5</v>
      </c>
      <c r="Z426" s="97" t="s">
        <v>1</v>
      </c>
      <c r="AB426" s="97" t="s">
        <v>2191</v>
      </c>
      <c r="AC426" s="97">
        <v>15</v>
      </c>
      <c r="AD426" s="97">
        <v>5.6000000000000001E-2</v>
      </c>
      <c r="AF426" s="97">
        <v>0.47898163686341033</v>
      </c>
      <c r="AG426" s="97">
        <v>8.0801916289847194E-5</v>
      </c>
      <c r="AH426" s="97">
        <v>6.1825946516747313E-6</v>
      </c>
      <c r="AI426" s="97" t="s">
        <v>2199</v>
      </c>
      <c r="AJ426" s="97">
        <v>2.0964360587002098</v>
      </c>
      <c r="AK426" s="97">
        <v>0.6</v>
      </c>
      <c r="AL426" s="97">
        <v>0.5</v>
      </c>
      <c r="AQ426" s="97">
        <v>0.9</v>
      </c>
      <c r="AX426" s="97">
        <v>0</v>
      </c>
      <c r="AY426" s="97">
        <v>0</v>
      </c>
      <c r="AZ426" s="97">
        <v>0</v>
      </c>
      <c r="BA426" s="97">
        <v>1332722</v>
      </c>
      <c r="BB426" s="97">
        <v>1280459.05</v>
      </c>
      <c r="BC426" s="97">
        <v>0</v>
      </c>
      <c r="BD426" s="97">
        <v>0</v>
      </c>
      <c r="BE426" s="97">
        <v>0</v>
      </c>
      <c r="BF426" s="97">
        <v>0</v>
      </c>
      <c r="BG426" s="97">
        <v>0</v>
      </c>
      <c r="BH426" s="97">
        <v>0</v>
      </c>
      <c r="BI426" s="97">
        <v>0</v>
      </c>
      <c r="BJ426" s="97">
        <v>0</v>
      </c>
      <c r="BK426" s="97">
        <v>0</v>
      </c>
      <c r="BM426" s="97">
        <v>333180.5</v>
      </c>
      <c r="BN426" s="97">
        <v>333180.5</v>
      </c>
      <c r="BO426" s="97">
        <v>333180.5</v>
      </c>
      <c r="BP426" s="97">
        <v>333180.5</v>
      </c>
      <c r="BQ426" s="97">
        <v>320114.76250000001</v>
      </c>
      <c r="BR426" s="97">
        <v>320114.76250000001</v>
      </c>
      <c r="BS426" s="97">
        <v>320114.76250000001</v>
      </c>
      <c r="BT426" s="97">
        <v>320114.76250000001</v>
      </c>
      <c r="BY426" s="108"/>
      <c r="CA426" s="162" t="b">
        <v>1</v>
      </c>
      <c r="CB426" s="162" t="b">
        <v>1</v>
      </c>
      <c r="CC426" s="162" t="b">
        <v>1</v>
      </c>
      <c r="CD426" s="162" t="b">
        <v>1</v>
      </c>
    </row>
    <row r="427" spans="1:82" x14ac:dyDescent="0.2">
      <c r="A427" s="101">
        <v>422</v>
      </c>
      <c r="B427" s="97" t="s">
        <v>2201</v>
      </c>
      <c r="C427" s="97" t="s">
        <v>2218</v>
      </c>
      <c r="D427" s="97">
        <v>17</v>
      </c>
      <c r="E427" s="97" t="s">
        <v>841</v>
      </c>
      <c r="G427" s="97" t="s">
        <v>2189</v>
      </c>
      <c r="H427" s="97" t="s">
        <v>1</v>
      </c>
      <c r="I427" s="97" t="s">
        <v>1216</v>
      </c>
      <c r="J427" s="97" t="b">
        <v>1</v>
      </c>
      <c r="N427" s="97"/>
      <c r="O427" s="97">
        <v>0.28189999999999998</v>
      </c>
      <c r="P427" s="97">
        <v>0.125</v>
      </c>
      <c r="Q427" s="97">
        <v>0</v>
      </c>
      <c r="R427" s="97">
        <v>0</v>
      </c>
      <c r="S427" s="97">
        <v>0</v>
      </c>
      <c r="T427" s="97">
        <v>0.15689999999999998</v>
      </c>
      <c r="U427" s="97">
        <v>1</v>
      </c>
      <c r="W427" s="97" t="s">
        <v>2190</v>
      </c>
      <c r="X427" s="97">
        <v>2.1622289491567308E-4</v>
      </c>
      <c r="Y427" s="97">
        <v>0</v>
      </c>
      <c r="Z427" s="97" t="s">
        <v>1</v>
      </c>
      <c r="AB427" s="97" t="s">
        <v>2191</v>
      </c>
      <c r="AI427" s="97" t="s">
        <v>2199</v>
      </c>
      <c r="AJ427" s="97">
        <v>15</v>
      </c>
      <c r="AK427" s="97">
        <v>0.6</v>
      </c>
      <c r="AQ427" s="97">
        <v>0.9</v>
      </c>
      <c r="AX427" s="97">
        <v>0</v>
      </c>
      <c r="AY427" s="97">
        <v>0</v>
      </c>
      <c r="AZ427" s="97">
        <v>0</v>
      </c>
      <c r="BA427" s="97">
        <v>2579.9</v>
      </c>
      <c r="BB427" s="97">
        <v>2484.4</v>
      </c>
      <c r="BC427" s="97">
        <v>0</v>
      </c>
      <c r="BD427" s="97">
        <v>0</v>
      </c>
      <c r="BE427" s="97">
        <v>0</v>
      </c>
      <c r="BF427" s="97">
        <v>0</v>
      </c>
      <c r="BG427" s="97">
        <v>0</v>
      </c>
      <c r="BH427" s="97">
        <v>0</v>
      </c>
      <c r="BI427" s="97">
        <v>0</v>
      </c>
      <c r="BJ427" s="97">
        <v>0</v>
      </c>
      <c r="BK427" s="97">
        <v>0</v>
      </c>
      <c r="BM427" s="97">
        <v>644.97500000000002</v>
      </c>
      <c r="BN427" s="97">
        <v>644.97500000000002</v>
      </c>
      <c r="BO427" s="97">
        <v>644.97500000000002</v>
      </c>
      <c r="BP427" s="97">
        <v>644.97500000000002</v>
      </c>
      <c r="BQ427" s="97">
        <v>621.1</v>
      </c>
      <c r="BR427" s="97">
        <v>621.1</v>
      </c>
      <c r="BS427" s="97">
        <v>621.1</v>
      </c>
      <c r="BT427" s="97">
        <v>621.1</v>
      </c>
      <c r="BY427" s="108"/>
      <c r="CA427" s="162" t="b">
        <v>1</v>
      </c>
      <c r="CB427" s="162" t="b">
        <v>1</v>
      </c>
      <c r="CC427" s="162" t="b">
        <v>1</v>
      </c>
      <c r="CD427" s="162" t="b">
        <v>1</v>
      </c>
    </row>
    <row r="428" spans="1:82" x14ac:dyDescent="0.2">
      <c r="A428" s="101">
        <v>423</v>
      </c>
      <c r="B428" s="97" t="s">
        <v>2201</v>
      </c>
      <c r="C428" s="97" t="s">
        <v>2218</v>
      </c>
      <c r="D428" s="97">
        <v>17</v>
      </c>
      <c r="E428" s="97" t="s">
        <v>842</v>
      </c>
      <c r="G428" s="97" t="s">
        <v>2189</v>
      </c>
      <c r="H428" s="97" t="s">
        <v>1</v>
      </c>
      <c r="I428" s="97" t="s">
        <v>1216</v>
      </c>
      <c r="J428" s="97" t="b">
        <v>1</v>
      </c>
      <c r="N428" s="97"/>
      <c r="O428" s="97">
        <v>0.28189999999999998</v>
      </c>
      <c r="P428" s="97">
        <v>0</v>
      </c>
      <c r="Q428" s="97">
        <v>0</v>
      </c>
      <c r="R428" s="97">
        <v>0</v>
      </c>
      <c r="S428" s="97">
        <v>0</v>
      </c>
      <c r="T428" s="97">
        <v>0.28189999999999998</v>
      </c>
      <c r="U428" s="97">
        <v>1</v>
      </c>
      <c r="W428" s="97" t="s">
        <v>2190</v>
      </c>
      <c r="X428" s="97">
        <v>1.4483193365835437E-4</v>
      </c>
      <c r="Y428" s="97">
        <v>0</v>
      </c>
      <c r="Z428" s="97" t="s">
        <v>1</v>
      </c>
      <c r="AB428" s="97" t="s">
        <v>2191</v>
      </c>
      <c r="AI428" s="97" t="s">
        <v>2199</v>
      </c>
      <c r="AJ428" s="97">
        <v>3</v>
      </c>
      <c r="AK428" s="97">
        <v>0.6</v>
      </c>
      <c r="AQ428" s="97">
        <v>0.9</v>
      </c>
      <c r="AX428" s="97">
        <v>0</v>
      </c>
      <c r="AY428" s="97">
        <v>0</v>
      </c>
      <c r="AZ428" s="97">
        <v>0</v>
      </c>
      <c r="BA428" s="97">
        <v>14872.7</v>
      </c>
      <c r="BB428" s="97">
        <v>14321.800000000001</v>
      </c>
      <c r="BC428" s="97">
        <v>0</v>
      </c>
      <c r="BD428" s="97">
        <v>0</v>
      </c>
      <c r="BE428" s="97">
        <v>0</v>
      </c>
      <c r="BF428" s="97">
        <v>0</v>
      </c>
      <c r="BG428" s="97">
        <v>0</v>
      </c>
      <c r="BH428" s="97">
        <v>0</v>
      </c>
      <c r="BI428" s="97">
        <v>0</v>
      </c>
      <c r="BJ428" s="97">
        <v>0</v>
      </c>
      <c r="BK428" s="97">
        <v>0</v>
      </c>
      <c r="BM428" s="97">
        <v>3718.1750000000002</v>
      </c>
      <c r="BN428" s="97">
        <v>3718.1750000000002</v>
      </c>
      <c r="BO428" s="97">
        <v>3718.1750000000002</v>
      </c>
      <c r="BP428" s="97">
        <v>3718.1750000000002</v>
      </c>
      <c r="BQ428" s="97">
        <v>3580.4500000000003</v>
      </c>
      <c r="BR428" s="97">
        <v>3580.4500000000003</v>
      </c>
      <c r="BS428" s="97">
        <v>3580.4500000000003</v>
      </c>
      <c r="BT428" s="97">
        <v>3580.4500000000003</v>
      </c>
      <c r="BY428" s="108"/>
      <c r="CA428" s="162" t="b">
        <v>1</v>
      </c>
      <c r="CB428" s="162" t="b">
        <v>1</v>
      </c>
      <c r="CC428" s="162" t="b">
        <v>1</v>
      </c>
      <c r="CD428" s="162" t="b">
        <v>1</v>
      </c>
    </row>
    <row r="429" spans="1:82" x14ac:dyDescent="0.2">
      <c r="A429" s="101">
        <v>424</v>
      </c>
      <c r="B429" s="97" t="s">
        <v>2201</v>
      </c>
      <c r="C429" s="97" t="s">
        <v>2218</v>
      </c>
      <c r="D429" s="97">
        <v>17</v>
      </c>
      <c r="E429" s="97" t="s">
        <v>843</v>
      </c>
      <c r="G429" s="97" t="s">
        <v>2189</v>
      </c>
      <c r="H429" s="97" t="s">
        <v>0</v>
      </c>
      <c r="I429" s="97" t="s">
        <v>1216</v>
      </c>
      <c r="J429" s="97" t="b">
        <v>1</v>
      </c>
      <c r="N429" s="97"/>
      <c r="O429" s="97">
        <v>0.23300000000000001</v>
      </c>
      <c r="P429" s="97">
        <v>0.125</v>
      </c>
      <c r="Q429" s="97">
        <v>0</v>
      </c>
      <c r="R429" s="97">
        <v>0</v>
      </c>
      <c r="S429" s="97">
        <v>0</v>
      </c>
      <c r="T429" s="97">
        <v>0.10800000000000001</v>
      </c>
      <c r="U429" s="97">
        <v>1</v>
      </c>
      <c r="W429" s="97" t="s">
        <v>2190</v>
      </c>
      <c r="X429" s="97">
        <v>1.2088763196947595E-5</v>
      </c>
      <c r="Y429" s="97">
        <v>0</v>
      </c>
      <c r="Z429" s="97" t="s">
        <v>0</v>
      </c>
      <c r="AB429" s="97" t="s">
        <v>2191</v>
      </c>
      <c r="AI429" s="97" t="s">
        <v>2199</v>
      </c>
      <c r="AJ429" s="97">
        <v>8</v>
      </c>
      <c r="AK429" s="97">
        <v>0.6</v>
      </c>
      <c r="AQ429" s="97">
        <v>0.9</v>
      </c>
      <c r="AX429" s="97">
        <v>0</v>
      </c>
      <c r="AY429" s="97">
        <v>0</v>
      </c>
      <c r="AZ429" s="97">
        <v>0</v>
      </c>
      <c r="BA429" s="97">
        <v>69712.400000000009</v>
      </c>
      <c r="BB429" s="97">
        <v>67130.400000000009</v>
      </c>
      <c r="BC429" s="97">
        <v>0</v>
      </c>
      <c r="BD429" s="97">
        <v>0</v>
      </c>
      <c r="BE429" s="97">
        <v>0</v>
      </c>
      <c r="BF429" s="97">
        <v>0</v>
      </c>
      <c r="BG429" s="97">
        <v>0</v>
      </c>
      <c r="BH429" s="97">
        <v>0</v>
      </c>
      <c r="BI429" s="97">
        <v>0</v>
      </c>
      <c r="BJ429" s="97">
        <v>0</v>
      </c>
      <c r="BK429" s="97">
        <v>0</v>
      </c>
      <c r="BM429" s="97">
        <v>17428.100000000002</v>
      </c>
      <c r="BN429" s="97">
        <v>17428.100000000002</v>
      </c>
      <c r="BO429" s="97">
        <v>17428.100000000002</v>
      </c>
      <c r="BP429" s="97">
        <v>17428.100000000002</v>
      </c>
      <c r="BQ429" s="97">
        <v>16782.600000000002</v>
      </c>
      <c r="BR429" s="97">
        <v>16782.600000000002</v>
      </c>
      <c r="BS429" s="97">
        <v>16782.600000000002</v>
      </c>
      <c r="BT429" s="97">
        <v>16782.600000000002</v>
      </c>
      <c r="BY429" s="108"/>
      <c r="CA429" s="162" t="b">
        <v>1</v>
      </c>
      <c r="CB429" s="162" t="b">
        <v>1</v>
      </c>
      <c r="CC429" s="162" t="b">
        <v>1</v>
      </c>
      <c r="CD429" s="162" t="b">
        <v>1</v>
      </c>
    </row>
    <row r="430" spans="1:82" x14ac:dyDescent="0.2">
      <c r="A430" s="101">
        <v>425</v>
      </c>
      <c r="B430" s="97" t="s">
        <v>2201</v>
      </c>
      <c r="C430" s="97" t="s">
        <v>2218</v>
      </c>
      <c r="D430" s="97">
        <v>17</v>
      </c>
      <c r="E430" s="97" t="s">
        <v>844</v>
      </c>
      <c r="G430" s="97" t="s">
        <v>2189</v>
      </c>
      <c r="H430" s="97" t="s">
        <v>1</v>
      </c>
      <c r="I430" s="97" t="s">
        <v>1216</v>
      </c>
      <c r="J430" s="97" t="b">
        <v>1</v>
      </c>
      <c r="N430" s="97"/>
      <c r="O430" s="97">
        <v>0.28189999999999998</v>
      </c>
      <c r="P430" s="97">
        <v>0.125</v>
      </c>
      <c r="Q430" s="97">
        <v>0</v>
      </c>
      <c r="R430" s="97">
        <v>0</v>
      </c>
      <c r="S430" s="97">
        <v>0</v>
      </c>
      <c r="T430" s="97">
        <v>0.15689999999999998</v>
      </c>
      <c r="U430" s="97">
        <v>1</v>
      </c>
      <c r="W430" s="97" t="s">
        <v>2190</v>
      </c>
      <c r="X430" s="97">
        <v>1.2340194191442504E-4</v>
      </c>
      <c r="Y430" s="97">
        <v>0</v>
      </c>
      <c r="Z430" s="97" t="s">
        <v>1</v>
      </c>
      <c r="AB430" s="97" t="s">
        <v>2191</v>
      </c>
      <c r="AC430" s="97">
        <v>15</v>
      </c>
      <c r="AD430" s="97">
        <v>5.6399999999999999E-2</v>
      </c>
      <c r="AF430" s="97">
        <v>0.24479999999999999</v>
      </c>
      <c r="AG430" s="97">
        <v>3.0208795380651237E-5</v>
      </c>
      <c r="AH430" s="97">
        <v>0</v>
      </c>
      <c r="AI430" s="97" t="s">
        <v>2199</v>
      </c>
      <c r="AJ430" s="97">
        <v>5</v>
      </c>
      <c r="AK430" s="97">
        <v>0.6</v>
      </c>
      <c r="AQ430" s="97">
        <v>0.9</v>
      </c>
      <c r="AX430" s="97">
        <v>0</v>
      </c>
      <c r="AY430" s="97">
        <v>0</v>
      </c>
      <c r="AZ430" s="97">
        <v>0</v>
      </c>
      <c r="BA430" s="97">
        <v>263696</v>
      </c>
      <c r="BB430" s="97">
        <v>253354.52499999999</v>
      </c>
      <c r="BC430" s="97">
        <v>0</v>
      </c>
      <c r="BD430" s="97">
        <v>0</v>
      </c>
      <c r="BE430" s="97">
        <v>0</v>
      </c>
      <c r="BF430" s="97">
        <v>0</v>
      </c>
      <c r="BG430" s="97">
        <v>0</v>
      </c>
      <c r="BH430" s="97">
        <v>0</v>
      </c>
      <c r="BI430" s="97">
        <v>0</v>
      </c>
      <c r="BJ430" s="97">
        <v>0</v>
      </c>
      <c r="BK430" s="97">
        <v>0</v>
      </c>
      <c r="BM430" s="97">
        <v>65924</v>
      </c>
      <c r="BN430" s="97">
        <v>65924</v>
      </c>
      <c r="BO430" s="97">
        <v>65924</v>
      </c>
      <c r="BP430" s="97">
        <v>65924</v>
      </c>
      <c r="BQ430" s="97">
        <v>63338.631249999999</v>
      </c>
      <c r="BR430" s="97">
        <v>63338.631249999999</v>
      </c>
      <c r="BS430" s="97">
        <v>63338.631249999999</v>
      </c>
      <c r="BT430" s="97">
        <v>63338.631249999999</v>
      </c>
      <c r="BY430" s="108"/>
      <c r="CA430" s="162" t="b">
        <v>1</v>
      </c>
      <c r="CB430" s="162" t="b">
        <v>1</v>
      </c>
      <c r="CC430" s="162" t="b">
        <v>1</v>
      </c>
      <c r="CD430" s="162" t="b">
        <v>1</v>
      </c>
    </row>
    <row r="431" spans="1:82" x14ac:dyDescent="0.2">
      <c r="A431" s="101">
        <v>426</v>
      </c>
      <c r="B431" s="97" t="s">
        <v>2201</v>
      </c>
      <c r="C431" s="97" t="s">
        <v>2218</v>
      </c>
      <c r="D431" s="97">
        <v>17</v>
      </c>
      <c r="E431" s="97" t="s">
        <v>845</v>
      </c>
      <c r="G431" s="97" t="s">
        <v>2189</v>
      </c>
      <c r="H431" s="97" t="s">
        <v>1</v>
      </c>
      <c r="I431" s="97" t="s">
        <v>1215</v>
      </c>
      <c r="J431" s="97" t="b">
        <v>1</v>
      </c>
      <c r="N431" s="97"/>
      <c r="O431" s="97">
        <v>0.28000000000000003</v>
      </c>
      <c r="P431" s="97">
        <v>8.7499999999999994E-2</v>
      </c>
      <c r="Q431" s="97">
        <v>0</v>
      </c>
      <c r="R431" s="97">
        <v>0</v>
      </c>
      <c r="S431" s="97">
        <v>0</v>
      </c>
      <c r="T431" s="97">
        <v>0.19250000000000003</v>
      </c>
      <c r="U431" s="97">
        <v>1</v>
      </c>
      <c r="W431" s="97" t="s">
        <v>2190</v>
      </c>
      <c r="X431" s="97">
        <v>1.4210840380863315E-4</v>
      </c>
      <c r="Y431" s="97">
        <v>0</v>
      </c>
      <c r="Z431" s="97" t="s">
        <v>1</v>
      </c>
      <c r="AB431" s="97" t="s">
        <v>2193</v>
      </c>
      <c r="AI431" s="97" t="s">
        <v>2199</v>
      </c>
      <c r="AJ431" s="97">
        <v>15</v>
      </c>
      <c r="AK431" s="97">
        <v>0.6</v>
      </c>
      <c r="AQ431" s="97">
        <v>0.9</v>
      </c>
      <c r="AX431" s="97">
        <v>0</v>
      </c>
      <c r="AY431" s="97">
        <v>0</v>
      </c>
      <c r="AZ431" s="97">
        <v>0</v>
      </c>
      <c r="BA431" s="97">
        <v>148237</v>
      </c>
      <c r="BB431" s="97">
        <v>142746.70000000001</v>
      </c>
      <c r="BC431" s="97">
        <v>0</v>
      </c>
      <c r="BD431" s="97">
        <v>0</v>
      </c>
      <c r="BE431" s="97">
        <v>0</v>
      </c>
      <c r="BF431" s="97">
        <v>0</v>
      </c>
      <c r="BG431" s="97">
        <v>0</v>
      </c>
      <c r="BH431" s="97">
        <v>0</v>
      </c>
      <c r="BI431" s="97">
        <v>0</v>
      </c>
      <c r="BJ431" s="97">
        <v>0</v>
      </c>
      <c r="BK431" s="97">
        <v>0</v>
      </c>
      <c r="BM431" s="97">
        <v>37059.25</v>
      </c>
      <c r="BN431" s="97">
        <v>37059.25</v>
      </c>
      <c r="BO431" s="97">
        <v>37059.25</v>
      </c>
      <c r="BP431" s="97">
        <v>37059.25</v>
      </c>
      <c r="BQ431" s="97">
        <v>35686.675000000003</v>
      </c>
      <c r="BR431" s="97">
        <v>35686.675000000003</v>
      </c>
      <c r="BS431" s="97">
        <v>35686.675000000003</v>
      </c>
      <c r="BT431" s="97">
        <v>35686.675000000003</v>
      </c>
      <c r="BY431" s="108"/>
      <c r="CA431" s="162" t="b">
        <v>1</v>
      </c>
      <c r="CB431" s="162" t="b">
        <v>1</v>
      </c>
      <c r="CC431" s="162" t="b">
        <v>1</v>
      </c>
      <c r="CD431" s="162" t="b">
        <v>1</v>
      </c>
    </row>
    <row r="432" spans="1:82" x14ac:dyDescent="0.2">
      <c r="A432" s="101">
        <v>427</v>
      </c>
      <c r="B432" s="97" t="s">
        <v>2201</v>
      </c>
      <c r="C432" s="97" t="s">
        <v>2218</v>
      </c>
      <c r="D432" s="97">
        <v>17</v>
      </c>
      <c r="E432" s="97" t="s">
        <v>846</v>
      </c>
      <c r="G432" s="97" t="s">
        <v>2189</v>
      </c>
      <c r="H432" s="97" t="s">
        <v>1</v>
      </c>
      <c r="I432" s="97" t="s">
        <v>1215</v>
      </c>
      <c r="J432" s="97" t="b">
        <v>1</v>
      </c>
      <c r="N432" s="97"/>
      <c r="O432" s="97">
        <v>0.23</v>
      </c>
      <c r="P432" s="97">
        <v>8.7499999999999994E-2</v>
      </c>
      <c r="Q432" s="97">
        <v>0</v>
      </c>
      <c r="R432" s="97">
        <v>0</v>
      </c>
      <c r="S432" s="97">
        <v>0</v>
      </c>
      <c r="T432" s="97">
        <v>0.14250000000000002</v>
      </c>
      <c r="U432" s="97">
        <v>1</v>
      </c>
      <c r="W432" s="97" t="s">
        <v>2190</v>
      </c>
      <c r="X432" s="97">
        <v>7.7084064026023581E-6</v>
      </c>
      <c r="Y432" s="97">
        <v>0</v>
      </c>
      <c r="Z432" s="97" t="s">
        <v>1</v>
      </c>
      <c r="AB432" s="97" t="s">
        <v>2191</v>
      </c>
      <c r="AI432" s="97" t="s">
        <v>2199</v>
      </c>
      <c r="AJ432" s="97">
        <v>8</v>
      </c>
      <c r="AK432" s="97">
        <v>0.6</v>
      </c>
      <c r="AQ432" s="97">
        <v>0.9</v>
      </c>
      <c r="AX432" s="97">
        <v>0</v>
      </c>
      <c r="AY432" s="97">
        <v>0</v>
      </c>
      <c r="AZ432" s="97">
        <v>0</v>
      </c>
      <c r="BA432" s="97">
        <v>10338.200000000001</v>
      </c>
      <c r="BB432" s="97">
        <v>9955.3000000000011</v>
      </c>
      <c r="BC432" s="97">
        <v>0</v>
      </c>
      <c r="BD432" s="97">
        <v>0</v>
      </c>
      <c r="BE432" s="97">
        <v>0</v>
      </c>
      <c r="BF432" s="97">
        <v>0</v>
      </c>
      <c r="BG432" s="97">
        <v>0</v>
      </c>
      <c r="BH432" s="97">
        <v>0</v>
      </c>
      <c r="BI432" s="97">
        <v>0</v>
      </c>
      <c r="BJ432" s="97">
        <v>0</v>
      </c>
      <c r="BK432" s="97">
        <v>0</v>
      </c>
      <c r="BM432" s="97">
        <v>2584.5500000000002</v>
      </c>
      <c r="BN432" s="97">
        <v>2584.5500000000002</v>
      </c>
      <c r="BO432" s="97">
        <v>2584.5500000000002</v>
      </c>
      <c r="BP432" s="97">
        <v>2584.5500000000002</v>
      </c>
      <c r="BQ432" s="97">
        <v>2488.8250000000003</v>
      </c>
      <c r="BR432" s="97">
        <v>2488.8250000000003</v>
      </c>
      <c r="BS432" s="97">
        <v>2488.8250000000003</v>
      </c>
      <c r="BT432" s="97">
        <v>2488.8250000000003</v>
      </c>
      <c r="BY432" s="108"/>
      <c r="CA432" s="162" t="b">
        <v>1</v>
      </c>
      <c r="CB432" s="162" t="b">
        <v>1</v>
      </c>
      <c r="CC432" s="162" t="b">
        <v>1</v>
      </c>
      <c r="CD432" s="162" t="b">
        <v>1</v>
      </c>
    </row>
    <row r="433" spans="1:82" x14ac:dyDescent="0.2">
      <c r="A433" s="101">
        <v>428</v>
      </c>
      <c r="B433" s="97" t="s">
        <v>2201</v>
      </c>
      <c r="C433" s="97" t="s">
        <v>2218</v>
      </c>
      <c r="D433" s="97">
        <v>17</v>
      </c>
      <c r="E433" s="97" t="s">
        <v>847</v>
      </c>
      <c r="G433" s="97" t="s">
        <v>2189</v>
      </c>
      <c r="H433" s="97" t="s">
        <v>1</v>
      </c>
      <c r="I433" s="97" t="s">
        <v>1221</v>
      </c>
      <c r="J433" s="97" t="b">
        <v>1</v>
      </c>
      <c r="N433" s="97"/>
      <c r="O433" s="97">
        <v>2</v>
      </c>
      <c r="P433" s="97">
        <v>1.25</v>
      </c>
      <c r="Q433" s="97">
        <v>0</v>
      </c>
      <c r="R433" s="97">
        <v>0</v>
      </c>
      <c r="S433" s="97">
        <v>0</v>
      </c>
      <c r="T433" s="97">
        <v>0.75</v>
      </c>
      <c r="U433" s="97">
        <v>0</v>
      </c>
      <c r="W433" s="97" t="s">
        <v>2190</v>
      </c>
      <c r="X433" s="97">
        <v>0</v>
      </c>
      <c r="Y433" s="97">
        <v>1</v>
      </c>
      <c r="Z433" s="97" t="s">
        <v>1</v>
      </c>
      <c r="AB433" s="97" t="s">
        <v>2193</v>
      </c>
      <c r="AI433" s="97" t="s">
        <v>2199</v>
      </c>
      <c r="AJ433" s="97">
        <v>15</v>
      </c>
      <c r="AK433" s="97">
        <v>0.5</v>
      </c>
      <c r="AQ433" s="97">
        <v>0.9</v>
      </c>
      <c r="AX433" s="97">
        <v>0</v>
      </c>
      <c r="AY433" s="97">
        <v>0</v>
      </c>
      <c r="AZ433" s="97">
        <v>0</v>
      </c>
      <c r="BA433" s="97">
        <v>7336.2000000000007</v>
      </c>
      <c r="BB433" s="97">
        <v>7002.8</v>
      </c>
      <c r="BC433" s="97">
        <v>0</v>
      </c>
      <c r="BD433" s="97">
        <v>0</v>
      </c>
      <c r="BE433" s="97">
        <v>0</v>
      </c>
      <c r="BF433" s="97">
        <v>0</v>
      </c>
      <c r="BG433" s="97">
        <v>0</v>
      </c>
      <c r="BH433" s="97">
        <v>0</v>
      </c>
      <c r="BI433" s="97">
        <v>0</v>
      </c>
      <c r="BJ433" s="97">
        <v>0</v>
      </c>
      <c r="BK433" s="97">
        <v>0</v>
      </c>
      <c r="BM433" s="97">
        <v>1834.0500000000002</v>
      </c>
      <c r="BN433" s="97">
        <v>1834.0500000000002</v>
      </c>
      <c r="BO433" s="97">
        <v>1834.0500000000002</v>
      </c>
      <c r="BP433" s="97">
        <v>1834.0500000000002</v>
      </c>
      <c r="BQ433" s="97">
        <v>1750.7</v>
      </c>
      <c r="BR433" s="97">
        <v>1750.7</v>
      </c>
      <c r="BS433" s="97">
        <v>1750.7</v>
      </c>
      <c r="BT433" s="97">
        <v>1750.7</v>
      </c>
      <c r="BY433" s="108"/>
      <c r="CA433" s="162" t="b">
        <v>1</v>
      </c>
      <c r="CB433" s="162" t="b">
        <v>1</v>
      </c>
      <c r="CC433" s="162" t="b">
        <v>1</v>
      </c>
      <c r="CD433" s="162" t="b">
        <v>1</v>
      </c>
    </row>
    <row r="434" spans="1:82" x14ac:dyDescent="0.2">
      <c r="A434" s="101">
        <v>429</v>
      </c>
      <c r="B434" s="97" t="s">
        <v>2201</v>
      </c>
      <c r="C434" s="97" t="s">
        <v>2218</v>
      </c>
      <c r="D434" s="97">
        <v>17</v>
      </c>
      <c r="E434" s="97" t="s">
        <v>848</v>
      </c>
      <c r="G434" s="97" t="s">
        <v>2189</v>
      </c>
      <c r="H434" s="97" t="s">
        <v>1</v>
      </c>
      <c r="J434" s="97" t="s">
        <v>30</v>
      </c>
      <c r="N434" s="97"/>
      <c r="O434" s="97">
        <v>1.3</v>
      </c>
      <c r="P434" s="97">
        <v>1</v>
      </c>
      <c r="Q434" s="97">
        <v>0</v>
      </c>
      <c r="R434" s="97">
        <v>0</v>
      </c>
      <c r="S434" s="97">
        <v>0</v>
      </c>
      <c r="T434" s="97">
        <v>0.30000000000000004</v>
      </c>
      <c r="U434" s="97">
        <v>0</v>
      </c>
      <c r="W434" s="97" t="e">
        <v>#N/A</v>
      </c>
      <c r="X434" s="97">
        <v>0</v>
      </c>
      <c r="Y434" s="97">
        <v>1</v>
      </c>
      <c r="Z434" s="97" t="s">
        <v>1</v>
      </c>
      <c r="AB434" s="97" t="s">
        <v>2193</v>
      </c>
      <c r="AC434" s="97">
        <v>15</v>
      </c>
      <c r="AD434" s="97">
        <v>0.32500000000000001</v>
      </c>
      <c r="AF434" s="97">
        <v>0</v>
      </c>
      <c r="AG434" s="97">
        <v>0</v>
      </c>
      <c r="AH434" s="97">
        <v>0.3</v>
      </c>
      <c r="AI434" s="97" t="s">
        <v>2199</v>
      </c>
      <c r="AJ434" s="97">
        <v>5</v>
      </c>
      <c r="AK434" s="97">
        <v>0.5</v>
      </c>
      <c r="AQ434" s="97">
        <v>0.9</v>
      </c>
      <c r="AX434" s="97">
        <v>0</v>
      </c>
      <c r="AY434" s="97">
        <v>0</v>
      </c>
      <c r="AZ434" s="97">
        <v>0</v>
      </c>
      <c r="BA434" s="97">
        <v>35427.199999999997</v>
      </c>
      <c r="BB434" s="97">
        <v>33816.9</v>
      </c>
      <c r="BC434" s="97">
        <v>0</v>
      </c>
      <c r="BD434" s="97">
        <v>0</v>
      </c>
      <c r="BE434" s="97">
        <v>0</v>
      </c>
      <c r="BF434" s="97">
        <v>0</v>
      </c>
      <c r="BG434" s="97">
        <v>0</v>
      </c>
      <c r="BH434" s="97">
        <v>0</v>
      </c>
      <c r="BI434" s="97">
        <v>0</v>
      </c>
      <c r="BJ434" s="97">
        <v>0</v>
      </c>
      <c r="BK434" s="97">
        <v>0</v>
      </c>
      <c r="BM434" s="97">
        <v>8856.7999999999993</v>
      </c>
      <c r="BN434" s="97">
        <v>8856.7999999999993</v>
      </c>
      <c r="BO434" s="97">
        <v>8856.7999999999993</v>
      </c>
      <c r="BP434" s="97">
        <v>8856.7999999999993</v>
      </c>
      <c r="BQ434" s="97">
        <v>8454.2250000000004</v>
      </c>
      <c r="BR434" s="97">
        <v>8454.2250000000004</v>
      </c>
      <c r="BS434" s="97">
        <v>8454.2250000000004</v>
      </c>
      <c r="BT434" s="97">
        <v>8454.2250000000004</v>
      </c>
      <c r="BY434" s="108"/>
      <c r="CA434" s="162" t="b">
        <v>1</v>
      </c>
      <c r="CB434" s="162" t="b">
        <v>1</v>
      </c>
      <c r="CC434" s="162" t="b">
        <v>1</v>
      </c>
      <c r="CD434" s="162" t="b">
        <v>1</v>
      </c>
    </row>
    <row r="435" spans="1:82" x14ac:dyDescent="0.2">
      <c r="A435" s="101">
        <v>430</v>
      </c>
      <c r="B435" s="97" t="s">
        <v>2201</v>
      </c>
      <c r="C435" s="97" t="s">
        <v>2218</v>
      </c>
      <c r="D435" s="97">
        <v>17</v>
      </c>
      <c r="E435" s="97" t="s">
        <v>849</v>
      </c>
      <c r="G435" s="97" t="s">
        <v>2189</v>
      </c>
      <c r="H435" s="97" t="s">
        <v>1</v>
      </c>
      <c r="J435" s="97" t="s">
        <v>30</v>
      </c>
      <c r="N435" s="97"/>
      <c r="O435" s="97">
        <v>1.3</v>
      </c>
      <c r="P435" s="97">
        <v>1</v>
      </c>
      <c r="Q435" s="97">
        <v>0</v>
      </c>
      <c r="R435" s="97">
        <v>0</v>
      </c>
      <c r="S435" s="97">
        <v>0</v>
      </c>
      <c r="T435" s="97">
        <v>0.30000000000000004</v>
      </c>
      <c r="U435" s="97">
        <v>0</v>
      </c>
      <c r="W435" s="97" t="e">
        <v>#N/A</v>
      </c>
      <c r="X435" s="97">
        <v>0</v>
      </c>
      <c r="Y435" s="97">
        <v>1</v>
      </c>
      <c r="Z435" s="97" t="s">
        <v>1</v>
      </c>
      <c r="AB435" s="97" t="s">
        <v>2193</v>
      </c>
      <c r="AI435" s="97" t="s">
        <v>2199</v>
      </c>
      <c r="AJ435" s="97">
        <v>20</v>
      </c>
      <c r="AK435" s="97">
        <v>0.5</v>
      </c>
      <c r="AQ435" s="97">
        <v>0.9</v>
      </c>
      <c r="AX435" s="97">
        <v>0</v>
      </c>
      <c r="AY435" s="97">
        <v>0</v>
      </c>
      <c r="AZ435" s="97">
        <v>0</v>
      </c>
      <c r="BA435" s="97">
        <v>122043.40000000001</v>
      </c>
      <c r="BB435" s="97">
        <v>116495.90000000001</v>
      </c>
      <c r="BC435" s="97">
        <v>0</v>
      </c>
      <c r="BD435" s="97">
        <v>0</v>
      </c>
      <c r="BE435" s="97">
        <v>0</v>
      </c>
      <c r="BF435" s="97">
        <v>0</v>
      </c>
      <c r="BG435" s="97">
        <v>0</v>
      </c>
      <c r="BH435" s="97">
        <v>0</v>
      </c>
      <c r="BI435" s="97">
        <v>0</v>
      </c>
      <c r="BJ435" s="97">
        <v>0</v>
      </c>
      <c r="BK435" s="97">
        <v>0</v>
      </c>
      <c r="BM435" s="97">
        <v>30510.850000000002</v>
      </c>
      <c r="BN435" s="97">
        <v>30510.850000000002</v>
      </c>
      <c r="BO435" s="97">
        <v>30510.850000000002</v>
      </c>
      <c r="BP435" s="97">
        <v>30510.850000000002</v>
      </c>
      <c r="BQ435" s="97">
        <v>29123.975000000002</v>
      </c>
      <c r="BR435" s="97">
        <v>29123.975000000002</v>
      </c>
      <c r="BS435" s="97">
        <v>29123.975000000002</v>
      </c>
      <c r="BT435" s="97">
        <v>29123.975000000002</v>
      </c>
      <c r="BY435" s="108"/>
      <c r="CA435" s="162" t="b">
        <v>1</v>
      </c>
      <c r="CB435" s="162" t="b">
        <v>1</v>
      </c>
      <c r="CC435" s="162" t="b">
        <v>1</v>
      </c>
      <c r="CD435" s="162" t="b">
        <v>1</v>
      </c>
    </row>
    <row r="436" spans="1:82" x14ac:dyDescent="0.2">
      <c r="A436" s="101">
        <v>431</v>
      </c>
      <c r="B436" s="97" t="s">
        <v>2201</v>
      </c>
      <c r="C436" s="97" t="s">
        <v>2218</v>
      </c>
      <c r="D436" s="97">
        <v>17</v>
      </c>
      <c r="E436" s="97" t="s">
        <v>850</v>
      </c>
      <c r="G436" s="97" t="s">
        <v>2189</v>
      </c>
      <c r="H436" s="97" t="s">
        <v>1</v>
      </c>
      <c r="I436" s="97" t="s">
        <v>1218</v>
      </c>
      <c r="J436" s="97" t="b">
        <v>1</v>
      </c>
      <c r="N436" s="97"/>
      <c r="O436" s="97">
        <v>0.46</v>
      </c>
      <c r="P436" s="97">
        <v>0.125</v>
      </c>
      <c r="Q436" s="97">
        <v>0</v>
      </c>
      <c r="R436" s="97">
        <v>0</v>
      </c>
      <c r="S436" s="97">
        <v>0</v>
      </c>
      <c r="T436" s="97">
        <v>0.33500000000000002</v>
      </c>
      <c r="U436" s="97">
        <v>1</v>
      </c>
      <c r="W436" s="97" t="s">
        <v>2190</v>
      </c>
      <c r="X436" s="97">
        <v>1.0484899141455345E-4</v>
      </c>
      <c r="Y436" s="97">
        <v>1.9308010785175961E-3</v>
      </c>
      <c r="Z436" s="97" t="s">
        <v>1</v>
      </c>
      <c r="AB436" s="97" t="s">
        <v>2191</v>
      </c>
      <c r="AI436" s="97" t="s">
        <v>2199</v>
      </c>
      <c r="AJ436" s="97">
        <v>10</v>
      </c>
      <c r="AK436" s="97">
        <v>0.6</v>
      </c>
      <c r="AL436" s="97">
        <v>0.5</v>
      </c>
      <c r="AQ436" s="97">
        <v>0.9</v>
      </c>
      <c r="AX436" s="97">
        <v>0</v>
      </c>
      <c r="AY436" s="97">
        <v>0</v>
      </c>
      <c r="AZ436" s="97">
        <v>0</v>
      </c>
      <c r="BA436" s="97">
        <v>787005.70000000007</v>
      </c>
      <c r="BB436" s="97">
        <v>757857.4</v>
      </c>
      <c r="BC436" s="97">
        <v>0</v>
      </c>
      <c r="BD436" s="97">
        <v>0</v>
      </c>
      <c r="BE436" s="97">
        <v>0</v>
      </c>
      <c r="BF436" s="97">
        <v>0</v>
      </c>
      <c r="BG436" s="97">
        <v>0</v>
      </c>
      <c r="BH436" s="97">
        <v>0</v>
      </c>
      <c r="BI436" s="97">
        <v>0</v>
      </c>
      <c r="BJ436" s="97">
        <v>0</v>
      </c>
      <c r="BK436" s="97">
        <v>0</v>
      </c>
      <c r="BM436" s="97">
        <v>196751.42500000002</v>
      </c>
      <c r="BN436" s="97">
        <v>196751.42500000002</v>
      </c>
      <c r="BO436" s="97">
        <v>196751.42500000002</v>
      </c>
      <c r="BP436" s="97">
        <v>196751.42500000002</v>
      </c>
      <c r="BQ436" s="97">
        <v>189464.35</v>
      </c>
      <c r="BR436" s="97">
        <v>189464.35</v>
      </c>
      <c r="BS436" s="97">
        <v>189464.35</v>
      </c>
      <c r="BT436" s="97">
        <v>189464.35</v>
      </c>
      <c r="BY436" s="108"/>
      <c r="CA436" s="162" t="b">
        <v>1</v>
      </c>
      <c r="CB436" s="162" t="b">
        <v>1</v>
      </c>
      <c r="CC436" s="162" t="b">
        <v>1</v>
      </c>
      <c r="CD436" s="162" t="b">
        <v>1</v>
      </c>
    </row>
    <row r="437" spans="1:82" x14ac:dyDescent="0.2">
      <c r="A437" s="101">
        <v>432</v>
      </c>
      <c r="B437" s="97" t="s">
        <v>2201</v>
      </c>
      <c r="C437" s="97" t="s">
        <v>2218</v>
      </c>
      <c r="D437" s="97">
        <v>17</v>
      </c>
      <c r="E437" s="97" t="s">
        <v>851</v>
      </c>
      <c r="G437" s="97" t="s">
        <v>2189</v>
      </c>
      <c r="H437" s="97" t="s">
        <v>1</v>
      </c>
      <c r="I437" s="97" t="s">
        <v>1216</v>
      </c>
      <c r="J437" s="97" t="b">
        <v>1</v>
      </c>
      <c r="N437" s="97"/>
      <c r="O437" s="97">
        <v>0.22</v>
      </c>
      <c r="P437" s="97">
        <v>6.25E-2</v>
      </c>
      <c r="Q437" s="97">
        <v>0</v>
      </c>
      <c r="R437" s="97">
        <v>0</v>
      </c>
      <c r="S437" s="97">
        <v>0</v>
      </c>
      <c r="T437" s="97">
        <v>0.1575</v>
      </c>
      <c r="U437" s="97">
        <v>1</v>
      </c>
      <c r="W437" s="97" t="s">
        <v>2190</v>
      </c>
      <c r="X437" s="97">
        <v>1.2280279552998478E-4</v>
      </c>
      <c r="Y437" s="97">
        <v>0</v>
      </c>
      <c r="Z437" s="97" t="s">
        <v>1</v>
      </c>
      <c r="AB437" s="97" t="s">
        <v>2191</v>
      </c>
      <c r="AI437" s="97" t="s">
        <v>2198</v>
      </c>
      <c r="AJ437" s="97">
        <v>16</v>
      </c>
      <c r="AK437" s="97">
        <v>0.6</v>
      </c>
      <c r="AQ437" s="97">
        <v>0.9</v>
      </c>
      <c r="AX437" s="97">
        <v>0</v>
      </c>
      <c r="AY437" s="97">
        <v>0</v>
      </c>
      <c r="AZ437" s="97">
        <v>0</v>
      </c>
      <c r="BA437" s="97">
        <v>12166</v>
      </c>
      <c r="BB437" s="97">
        <v>11689</v>
      </c>
      <c r="BC437" s="97">
        <v>0</v>
      </c>
      <c r="BD437" s="97">
        <v>0</v>
      </c>
      <c r="BE437" s="97">
        <v>0</v>
      </c>
      <c r="BF437" s="97">
        <v>0</v>
      </c>
      <c r="BG437" s="97">
        <v>0</v>
      </c>
      <c r="BH437" s="97">
        <v>0</v>
      </c>
      <c r="BI437" s="97">
        <v>0</v>
      </c>
      <c r="BJ437" s="97">
        <v>0</v>
      </c>
      <c r="BK437" s="97">
        <v>0</v>
      </c>
      <c r="BM437" s="97">
        <v>3041.5</v>
      </c>
      <c r="BN437" s="97">
        <v>3041.5</v>
      </c>
      <c r="BO437" s="97">
        <v>3041.5</v>
      </c>
      <c r="BP437" s="97">
        <v>3041.5</v>
      </c>
      <c r="BQ437" s="97">
        <v>2922.25</v>
      </c>
      <c r="BR437" s="97">
        <v>2922.25</v>
      </c>
      <c r="BS437" s="97">
        <v>2922.25</v>
      </c>
      <c r="BT437" s="97">
        <v>2922.25</v>
      </c>
      <c r="BY437" s="108"/>
      <c r="CA437" s="162" t="b">
        <v>1</v>
      </c>
      <c r="CB437" s="162" t="b">
        <v>1</v>
      </c>
      <c r="CC437" s="162" t="b">
        <v>1</v>
      </c>
      <c r="CD437" s="162" t="b">
        <v>1</v>
      </c>
    </row>
    <row r="438" spans="1:82" x14ac:dyDescent="0.2">
      <c r="A438" s="101">
        <v>433</v>
      </c>
      <c r="B438" s="97" t="s">
        <v>2201</v>
      </c>
      <c r="C438" s="97" t="s">
        <v>2218</v>
      </c>
      <c r="D438" s="97">
        <v>17</v>
      </c>
      <c r="E438" s="97" t="s">
        <v>852</v>
      </c>
      <c r="G438" s="97" t="s">
        <v>2189</v>
      </c>
      <c r="H438" s="97" t="s">
        <v>1</v>
      </c>
      <c r="I438" s="97" t="s">
        <v>1216</v>
      </c>
      <c r="J438" s="97" t="b">
        <v>1</v>
      </c>
      <c r="N438" s="97"/>
      <c r="O438" s="97">
        <v>0.28199999999999997</v>
      </c>
      <c r="P438" s="97">
        <v>0.125</v>
      </c>
      <c r="Q438" s="97">
        <v>0</v>
      </c>
      <c r="R438" s="97">
        <v>0</v>
      </c>
      <c r="S438" s="97">
        <v>0</v>
      </c>
      <c r="T438" s="97">
        <v>0.15699999999999997</v>
      </c>
      <c r="U438" s="97">
        <v>1</v>
      </c>
      <c r="W438" s="97" t="s">
        <v>2190</v>
      </c>
      <c r="X438" s="97">
        <v>1.2340194191442504E-4</v>
      </c>
      <c r="Y438" s="97">
        <v>0</v>
      </c>
      <c r="Z438" s="97" t="s">
        <v>1</v>
      </c>
      <c r="AB438" s="97" t="s">
        <v>2191</v>
      </c>
      <c r="AI438" s="97" t="s">
        <v>2198</v>
      </c>
      <c r="AJ438" s="97">
        <v>15</v>
      </c>
      <c r="AK438" s="97">
        <v>0.6</v>
      </c>
      <c r="AQ438" s="97">
        <v>0.9</v>
      </c>
      <c r="AX438" s="97">
        <v>0</v>
      </c>
      <c r="AY438" s="97">
        <v>0</v>
      </c>
      <c r="AZ438" s="97">
        <v>0</v>
      </c>
      <c r="BA438" s="97">
        <v>87899</v>
      </c>
      <c r="BB438" s="97">
        <v>84452</v>
      </c>
      <c r="BC438" s="97">
        <v>0</v>
      </c>
      <c r="BD438" s="97">
        <v>0</v>
      </c>
      <c r="BE438" s="97">
        <v>0</v>
      </c>
      <c r="BF438" s="97">
        <v>0</v>
      </c>
      <c r="BG438" s="97">
        <v>0</v>
      </c>
      <c r="BH438" s="97">
        <v>0</v>
      </c>
      <c r="BI438" s="97">
        <v>0</v>
      </c>
      <c r="BJ438" s="97">
        <v>0</v>
      </c>
      <c r="BK438" s="97">
        <v>0</v>
      </c>
      <c r="BM438" s="97">
        <v>21974.75</v>
      </c>
      <c r="BN438" s="97">
        <v>21974.75</v>
      </c>
      <c r="BO438" s="97">
        <v>21974.75</v>
      </c>
      <c r="BP438" s="97">
        <v>21974.75</v>
      </c>
      <c r="BQ438" s="97">
        <v>21113</v>
      </c>
      <c r="BR438" s="97">
        <v>21113</v>
      </c>
      <c r="BS438" s="97">
        <v>21113</v>
      </c>
      <c r="BT438" s="97">
        <v>21113</v>
      </c>
      <c r="BY438" s="108"/>
      <c r="CA438" s="162" t="b">
        <v>1</v>
      </c>
      <c r="CB438" s="162" t="b">
        <v>1</v>
      </c>
      <c r="CC438" s="162" t="b">
        <v>1</v>
      </c>
      <c r="CD438" s="162" t="b">
        <v>1</v>
      </c>
    </row>
    <row r="439" spans="1:82" x14ac:dyDescent="0.2">
      <c r="A439" s="101">
        <v>434</v>
      </c>
      <c r="B439" s="97" t="s">
        <v>2201</v>
      </c>
      <c r="C439" s="97" t="s">
        <v>2218</v>
      </c>
      <c r="D439" s="97">
        <v>17</v>
      </c>
      <c r="E439" s="97" t="s">
        <v>853</v>
      </c>
      <c r="G439" s="97" t="s">
        <v>2189</v>
      </c>
      <c r="H439" s="97" t="s">
        <v>1</v>
      </c>
      <c r="I439" s="97" t="s">
        <v>1216</v>
      </c>
      <c r="J439" s="97" t="b">
        <v>1</v>
      </c>
      <c r="N439" s="97"/>
      <c r="O439" s="97">
        <v>0.21</v>
      </c>
      <c r="P439" s="97">
        <v>0.125</v>
      </c>
      <c r="Q439" s="97">
        <v>0</v>
      </c>
      <c r="R439" s="97">
        <v>0</v>
      </c>
      <c r="S439" s="97">
        <v>0</v>
      </c>
      <c r="T439" s="97">
        <v>8.4999999999999992E-2</v>
      </c>
      <c r="U439" s="97">
        <v>1</v>
      </c>
      <c r="W439" s="97" t="s">
        <v>2190</v>
      </c>
      <c r="X439" s="97">
        <v>1.6869522768967745E-4</v>
      </c>
      <c r="Y439" s="97">
        <v>1.2907790561995628E-5</v>
      </c>
      <c r="Z439" s="97" t="s">
        <v>1</v>
      </c>
      <c r="AB439" s="97" t="s">
        <v>2191</v>
      </c>
      <c r="AI439" s="97" t="s">
        <v>2198</v>
      </c>
      <c r="AJ439" s="97">
        <v>15</v>
      </c>
      <c r="AK439" s="97">
        <v>0.6</v>
      </c>
      <c r="AL439" s="97">
        <v>0.5</v>
      </c>
      <c r="AQ439" s="97">
        <v>0.9</v>
      </c>
      <c r="AX439" s="97">
        <v>0</v>
      </c>
      <c r="AY439" s="97">
        <v>0</v>
      </c>
      <c r="AZ439" s="97">
        <v>0</v>
      </c>
      <c r="BA439" s="97">
        <v>444241</v>
      </c>
      <c r="BB439" s="97">
        <v>426820</v>
      </c>
      <c r="BC439" s="97">
        <v>0</v>
      </c>
      <c r="BD439" s="97">
        <v>0</v>
      </c>
      <c r="BE439" s="97">
        <v>0</v>
      </c>
      <c r="BF439" s="97">
        <v>0</v>
      </c>
      <c r="BG439" s="97">
        <v>0</v>
      </c>
      <c r="BH439" s="97">
        <v>0</v>
      </c>
      <c r="BI439" s="97">
        <v>0</v>
      </c>
      <c r="BJ439" s="97">
        <v>0</v>
      </c>
      <c r="BK439" s="97">
        <v>0</v>
      </c>
      <c r="BM439" s="97">
        <v>111060.25</v>
      </c>
      <c r="BN439" s="97">
        <v>111060.25</v>
      </c>
      <c r="BO439" s="97">
        <v>111060.25</v>
      </c>
      <c r="BP439" s="97">
        <v>111060.25</v>
      </c>
      <c r="BQ439" s="97">
        <v>106705</v>
      </c>
      <c r="BR439" s="97">
        <v>106705</v>
      </c>
      <c r="BS439" s="97">
        <v>106705</v>
      </c>
      <c r="BT439" s="97">
        <v>106705</v>
      </c>
      <c r="BY439" s="108"/>
      <c r="CA439" s="162" t="b">
        <v>1</v>
      </c>
      <c r="CB439" s="162" t="b">
        <v>1</v>
      </c>
      <c r="CC439" s="162" t="b">
        <v>1</v>
      </c>
      <c r="CD439" s="162" t="b">
        <v>1</v>
      </c>
    </row>
    <row r="440" spans="1:82" x14ac:dyDescent="0.2">
      <c r="A440" s="101">
        <v>435</v>
      </c>
      <c r="B440" s="97" t="s">
        <v>2201</v>
      </c>
      <c r="C440" s="97" t="s">
        <v>2218</v>
      </c>
      <c r="D440" s="97">
        <v>17</v>
      </c>
      <c r="E440" s="97" t="s">
        <v>854</v>
      </c>
      <c r="G440" s="97" t="s">
        <v>2189</v>
      </c>
      <c r="H440" s="97" t="s">
        <v>1</v>
      </c>
      <c r="I440" s="97" t="s">
        <v>1220</v>
      </c>
      <c r="J440" s="97" t="b">
        <v>1</v>
      </c>
      <c r="N440" s="97"/>
      <c r="O440" s="97">
        <v>1.06</v>
      </c>
      <c r="P440" s="97">
        <v>0.125</v>
      </c>
      <c r="Q440" s="97">
        <v>0</v>
      </c>
      <c r="R440" s="97">
        <v>0</v>
      </c>
      <c r="S440" s="97">
        <v>0</v>
      </c>
      <c r="T440" s="97">
        <v>0.93500000000000005</v>
      </c>
      <c r="U440" s="97">
        <v>1</v>
      </c>
      <c r="W440" s="97" t="s">
        <v>2190</v>
      </c>
      <c r="X440" s="97">
        <v>9.8591229767653558E-5</v>
      </c>
      <c r="Y440" s="97">
        <v>4.4867000721949228E-4</v>
      </c>
      <c r="Z440" s="97" t="s">
        <v>1</v>
      </c>
      <c r="AB440" s="97" t="s">
        <v>2193</v>
      </c>
      <c r="AC440" s="97">
        <v>15</v>
      </c>
      <c r="AD440" s="97">
        <v>0.21199999999999999</v>
      </c>
      <c r="AF440" s="97">
        <v>0.92</v>
      </c>
      <c r="AG440" s="97">
        <v>0</v>
      </c>
      <c r="AH440" s="97">
        <v>0</v>
      </c>
      <c r="AI440" s="97" t="s">
        <v>2198</v>
      </c>
      <c r="AJ440" s="97">
        <v>5</v>
      </c>
      <c r="AK440" s="97">
        <v>0.6</v>
      </c>
      <c r="AL440" s="97">
        <v>0.5</v>
      </c>
      <c r="AQ440" s="97">
        <v>0.9</v>
      </c>
      <c r="AX440" s="97">
        <v>0</v>
      </c>
      <c r="AY440" s="97">
        <v>0</v>
      </c>
      <c r="AZ440" s="97">
        <v>0</v>
      </c>
      <c r="BA440" s="97">
        <v>38829</v>
      </c>
      <c r="BB440" s="97">
        <v>37306</v>
      </c>
      <c r="BC440" s="97">
        <v>0</v>
      </c>
      <c r="BD440" s="97">
        <v>0</v>
      </c>
      <c r="BE440" s="97">
        <v>0</v>
      </c>
      <c r="BF440" s="97">
        <v>0</v>
      </c>
      <c r="BG440" s="97">
        <v>0</v>
      </c>
      <c r="BH440" s="97">
        <v>0</v>
      </c>
      <c r="BI440" s="97">
        <v>0</v>
      </c>
      <c r="BJ440" s="97">
        <v>0</v>
      </c>
      <c r="BK440" s="97">
        <v>0</v>
      </c>
      <c r="BM440" s="97">
        <v>9707.25</v>
      </c>
      <c r="BN440" s="97">
        <v>9707.25</v>
      </c>
      <c r="BO440" s="97">
        <v>9707.25</v>
      </c>
      <c r="BP440" s="97">
        <v>9707.25</v>
      </c>
      <c r="BQ440" s="97">
        <v>9326.5</v>
      </c>
      <c r="BR440" s="97">
        <v>9326.5</v>
      </c>
      <c r="BS440" s="97">
        <v>9326.5</v>
      </c>
      <c r="BT440" s="97">
        <v>9326.5</v>
      </c>
      <c r="BY440" s="108"/>
      <c r="CA440" s="162" t="b">
        <v>1</v>
      </c>
      <c r="CB440" s="162" t="b">
        <v>1</v>
      </c>
      <c r="CC440" s="162" t="b">
        <v>1</v>
      </c>
      <c r="CD440" s="162" t="b">
        <v>1</v>
      </c>
    </row>
    <row r="441" spans="1:82" x14ac:dyDescent="0.2">
      <c r="A441" s="101">
        <v>436</v>
      </c>
      <c r="B441" s="97" t="s">
        <v>2201</v>
      </c>
      <c r="C441" s="97" t="s">
        <v>2219</v>
      </c>
      <c r="D441" s="97">
        <v>18</v>
      </c>
      <c r="E441" s="97" t="s">
        <v>855</v>
      </c>
      <c r="G441" s="97" t="s">
        <v>2189</v>
      </c>
      <c r="H441" s="97" t="s">
        <v>1</v>
      </c>
      <c r="I441" s="97" t="s">
        <v>1224</v>
      </c>
      <c r="J441" s="97" t="b">
        <v>1</v>
      </c>
      <c r="N441" s="97"/>
      <c r="O441" s="97">
        <v>3153</v>
      </c>
      <c r="P441" s="97">
        <v>250</v>
      </c>
      <c r="Q441" s="97">
        <v>0</v>
      </c>
      <c r="R441" s="97">
        <v>0</v>
      </c>
      <c r="S441" s="97">
        <v>0</v>
      </c>
      <c r="T441" s="97">
        <v>2903</v>
      </c>
      <c r="U441" s="97">
        <v>1643</v>
      </c>
      <c r="W441" s="97" t="s">
        <v>2190</v>
      </c>
      <c r="X441" s="97">
        <v>0.3</v>
      </c>
      <c r="Y441" s="97">
        <v>0</v>
      </c>
      <c r="Z441" s="97" t="s">
        <v>1</v>
      </c>
      <c r="AB441" s="97" t="s">
        <v>2191</v>
      </c>
      <c r="AI441" s="97" t="s">
        <v>2199</v>
      </c>
      <c r="AJ441" s="97">
        <v>12</v>
      </c>
      <c r="AK441" s="97">
        <v>0.6</v>
      </c>
      <c r="AX441" s="97">
        <v>0</v>
      </c>
      <c r="AY441" s="97">
        <v>0</v>
      </c>
      <c r="AZ441" s="97">
        <v>0</v>
      </c>
      <c r="BA441" s="97">
        <v>1</v>
      </c>
      <c r="BB441" s="97">
        <v>1</v>
      </c>
      <c r="BC441" s="97">
        <v>0</v>
      </c>
      <c r="BD441" s="97">
        <v>0</v>
      </c>
      <c r="BE441" s="97">
        <v>0</v>
      </c>
      <c r="BF441" s="97">
        <v>0</v>
      </c>
      <c r="BG441" s="97">
        <v>0</v>
      </c>
      <c r="BH441" s="97">
        <v>0</v>
      </c>
      <c r="BI441" s="97">
        <v>0</v>
      </c>
      <c r="BJ441" s="97">
        <v>0</v>
      </c>
      <c r="BK441" s="97">
        <v>0</v>
      </c>
      <c r="BM441" s="97">
        <v>0.25</v>
      </c>
      <c r="BN441" s="97">
        <v>0.25</v>
      </c>
      <c r="BO441" s="97">
        <v>0.25</v>
      </c>
      <c r="BP441" s="97">
        <v>0.25</v>
      </c>
      <c r="BQ441" s="97">
        <v>0.25</v>
      </c>
      <c r="BR441" s="97">
        <v>0.25</v>
      </c>
      <c r="BS441" s="97">
        <v>0.25</v>
      </c>
      <c r="BT441" s="97">
        <v>0.25</v>
      </c>
      <c r="BY441" s="108"/>
      <c r="CA441" s="162" t="b">
        <v>1</v>
      </c>
      <c r="CB441" s="162" t="b">
        <v>1</v>
      </c>
      <c r="CC441" s="162" t="b">
        <v>1</v>
      </c>
      <c r="CD441" s="162" t="b">
        <v>1</v>
      </c>
    </row>
    <row r="442" spans="1:82" x14ac:dyDescent="0.2">
      <c r="A442" s="101">
        <v>437</v>
      </c>
      <c r="B442" s="97" t="s">
        <v>2201</v>
      </c>
      <c r="C442" s="97" t="s">
        <v>2219</v>
      </c>
      <c r="D442" s="97">
        <v>18</v>
      </c>
      <c r="E442" s="97" t="s">
        <v>856</v>
      </c>
      <c r="G442" s="97" t="s">
        <v>2189</v>
      </c>
      <c r="H442" s="97" t="s">
        <v>1</v>
      </c>
      <c r="J442" s="97" t="s">
        <v>30</v>
      </c>
      <c r="N442" s="97"/>
      <c r="O442" s="97">
        <v>3796</v>
      </c>
      <c r="P442" s="97">
        <v>500</v>
      </c>
      <c r="Q442" s="97">
        <v>0</v>
      </c>
      <c r="R442" s="97">
        <v>0</v>
      </c>
      <c r="S442" s="97">
        <v>0</v>
      </c>
      <c r="T442" s="97">
        <v>3296</v>
      </c>
      <c r="U442" s="97">
        <v>0</v>
      </c>
      <c r="W442" s="97" t="e">
        <v>#N/A</v>
      </c>
      <c r="X442" s="97">
        <v>0</v>
      </c>
      <c r="Y442" s="97">
        <v>505</v>
      </c>
      <c r="Z442" s="97" t="s">
        <v>1</v>
      </c>
      <c r="AB442" s="97" t="s">
        <v>2193</v>
      </c>
      <c r="AI442" s="97" t="s">
        <v>2199</v>
      </c>
      <c r="AJ442" s="97">
        <v>12</v>
      </c>
      <c r="AK442" s="97">
        <v>0.6</v>
      </c>
      <c r="AX442" s="97">
        <v>0</v>
      </c>
      <c r="AY442" s="97">
        <v>0</v>
      </c>
      <c r="AZ442" s="97">
        <v>0</v>
      </c>
      <c r="BA442" s="97">
        <v>6</v>
      </c>
      <c r="BB442" s="97">
        <v>6</v>
      </c>
      <c r="BC442" s="97">
        <v>0</v>
      </c>
      <c r="BD442" s="97">
        <v>0</v>
      </c>
      <c r="BE442" s="97">
        <v>0</v>
      </c>
      <c r="BF442" s="97">
        <v>0</v>
      </c>
      <c r="BG442" s="97">
        <v>0</v>
      </c>
      <c r="BH442" s="97">
        <v>0</v>
      </c>
      <c r="BI442" s="97">
        <v>0</v>
      </c>
      <c r="BJ442" s="97">
        <v>0</v>
      </c>
      <c r="BK442" s="97">
        <v>0</v>
      </c>
      <c r="BM442" s="97">
        <v>1.5</v>
      </c>
      <c r="BN442" s="97">
        <v>1.5</v>
      </c>
      <c r="BO442" s="97">
        <v>1.5</v>
      </c>
      <c r="BP442" s="97">
        <v>1.5</v>
      </c>
      <c r="BQ442" s="97">
        <v>1.5</v>
      </c>
      <c r="BR442" s="97">
        <v>1.5</v>
      </c>
      <c r="BS442" s="97">
        <v>1.5</v>
      </c>
      <c r="BT442" s="97">
        <v>1.5</v>
      </c>
      <c r="BY442" s="108"/>
      <c r="CA442" s="162" t="b">
        <v>1</v>
      </c>
      <c r="CB442" s="162" t="b">
        <v>1</v>
      </c>
      <c r="CC442" s="162" t="b">
        <v>1</v>
      </c>
      <c r="CD442" s="162" t="b">
        <v>1</v>
      </c>
    </row>
    <row r="443" spans="1:82" x14ac:dyDescent="0.2">
      <c r="A443" s="101">
        <v>438</v>
      </c>
      <c r="B443" s="97" t="s">
        <v>2201</v>
      </c>
      <c r="C443" s="97" t="s">
        <v>2219</v>
      </c>
      <c r="D443" s="97">
        <v>18</v>
      </c>
      <c r="E443" s="97" t="s">
        <v>857</v>
      </c>
      <c r="G443" s="97" t="s">
        <v>2189</v>
      </c>
      <c r="H443" s="97" t="s">
        <v>1</v>
      </c>
      <c r="J443" s="97" t="s">
        <v>30</v>
      </c>
      <c r="N443" s="97"/>
      <c r="O443" s="97">
        <v>3122</v>
      </c>
      <c r="P443" s="97">
        <v>500</v>
      </c>
      <c r="Q443" s="97">
        <v>0</v>
      </c>
      <c r="R443" s="97">
        <v>0</v>
      </c>
      <c r="S443" s="97">
        <v>0</v>
      </c>
      <c r="T443" s="97">
        <v>2622</v>
      </c>
      <c r="U443" s="97">
        <v>0</v>
      </c>
      <c r="W443" s="97" t="e">
        <v>#N/A</v>
      </c>
      <c r="X443" s="97">
        <v>0</v>
      </c>
      <c r="Y443" s="97">
        <v>578</v>
      </c>
      <c r="Z443" s="97" t="s">
        <v>1</v>
      </c>
      <c r="AB443" s="97" t="s">
        <v>2193</v>
      </c>
      <c r="AI443" s="97" t="s">
        <v>2199</v>
      </c>
      <c r="AJ443" s="97">
        <v>12</v>
      </c>
      <c r="AK443" s="97">
        <v>0.6</v>
      </c>
      <c r="AX443" s="97">
        <v>0</v>
      </c>
      <c r="AY443" s="97">
        <v>0</v>
      </c>
      <c r="AZ443" s="97">
        <v>0</v>
      </c>
      <c r="BA443" s="97">
        <v>1</v>
      </c>
      <c r="BB443" s="97">
        <v>1</v>
      </c>
      <c r="BC443" s="97">
        <v>0</v>
      </c>
      <c r="BD443" s="97">
        <v>0</v>
      </c>
      <c r="BE443" s="97">
        <v>0</v>
      </c>
      <c r="BF443" s="97">
        <v>0</v>
      </c>
      <c r="BG443" s="97">
        <v>0</v>
      </c>
      <c r="BH443" s="97">
        <v>0</v>
      </c>
      <c r="BI443" s="97">
        <v>0</v>
      </c>
      <c r="BJ443" s="97">
        <v>0</v>
      </c>
      <c r="BK443" s="97">
        <v>0</v>
      </c>
      <c r="BM443" s="97">
        <v>0.25</v>
      </c>
      <c r="BN443" s="97">
        <v>0.25</v>
      </c>
      <c r="BO443" s="97">
        <v>0.25</v>
      </c>
      <c r="BP443" s="97">
        <v>0.25</v>
      </c>
      <c r="BQ443" s="97">
        <v>0.25</v>
      </c>
      <c r="BR443" s="97">
        <v>0.25</v>
      </c>
      <c r="BS443" s="97">
        <v>0.25</v>
      </c>
      <c r="BT443" s="97">
        <v>0.25</v>
      </c>
      <c r="BY443" s="108"/>
      <c r="CA443" s="162" t="b">
        <v>1</v>
      </c>
      <c r="CB443" s="162" t="b">
        <v>1</v>
      </c>
      <c r="CC443" s="162" t="b">
        <v>1</v>
      </c>
      <c r="CD443" s="162" t="b">
        <v>1</v>
      </c>
    </row>
    <row r="444" spans="1:82" x14ac:dyDescent="0.2">
      <c r="A444" s="101">
        <v>439</v>
      </c>
      <c r="B444" s="97" t="s">
        <v>2201</v>
      </c>
      <c r="C444" s="97" t="s">
        <v>2219</v>
      </c>
      <c r="D444" s="97">
        <v>18</v>
      </c>
      <c r="E444" s="97" t="s">
        <v>858</v>
      </c>
      <c r="G444" s="97" t="s">
        <v>2189</v>
      </c>
      <c r="H444" s="97" t="s">
        <v>1</v>
      </c>
      <c r="I444" s="97" t="s">
        <v>1219</v>
      </c>
      <c r="J444" s="97" t="b">
        <v>1</v>
      </c>
      <c r="N444" s="97"/>
      <c r="O444" s="97">
        <v>281</v>
      </c>
      <c r="P444" s="97">
        <v>75</v>
      </c>
      <c r="Q444" s="97">
        <v>0</v>
      </c>
      <c r="R444" s="97">
        <v>0</v>
      </c>
      <c r="S444" s="97">
        <v>0</v>
      </c>
      <c r="T444" s="97">
        <v>206</v>
      </c>
      <c r="U444" s="97">
        <v>685</v>
      </c>
      <c r="W444" s="97" t="s">
        <v>2190</v>
      </c>
      <c r="X444" s="97">
        <v>7.0000000000000007E-2</v>
      </c>
      <c r="Y444" s="97">
        <v>0</v>
      </c>
      <c r="Z444" s="97" t="s">
        <v>1</v>
      </c>
      <c r="AB444" s="97" t="s">
        <v>2191</v>
      </c>
      <c r="AI444" s="97" t="s">
        <v>2199</v>
      </c>
      <c r="AJ444" s="97">
        <v>10</v>
      </c>
      <c r="AK444" s="97">
        <v>0.6</v>
      </c>
      <c r="AX444" s="97">
        <v>0</v>
      </c>
      <c r="AY444" s="97">
        <v>0</v>
      </c>
      <c r="AZ444" s="97">
        <v>0</v>
      </c>
      <c r="BA444" s="97">
        <v>1</v>
      </c>
      <c r="BB444" s="97">
        <v>1</v>
      </c>
      <c r="BC444" s="97">
        <v>0</v>
      </c>
      <c r="BD444" s="97">
        <v>0</v>
      </c>
      <c r="BE444" s="97">
        <v>0</v>
      </c>
      <c r="BF444" s="97">
        <v>0</v>
      </c>
      <c r="BG444" s="97">
        <v>0</v>
      </c>
      <c r="BH444" s="97">
        <v>0</v>
      </c>
      <c r="BI444" s="97">
        <v>0</v>
      </c>
      <c r="BJ444" s="97">
        <v>0</v>
      </c>
      <c r="BK444" s="97">
        <v>0</v>
      </c>
      <c r="BM444" s="97">
        <v>0.25</v>
      </c>
      <c r="BN444" s="97">
        <v>0.25</v>
      </c>
      <c r="BO444" s="97">
        <v>0.25</v>
      </c>
      <c r="BP444" s="97">
        <v>0.25</v>
      </c>
      <c r="BQ444" s="97">
        <v>0.25</v>
      </c>
      <c r="BR444" s="97">
        <v>0.25</v>
      </c>
      <c r="BS444" s="97">
        <v>0.25</v>
      </c>
      <c r="BT444" s="97">
        <v>0.25</v>
      </c>
      <c r="BY444" s="108"/>
      <c r="CA444" s="162" t="b">
        <v>1</v>
      </c>
      <c r="CB444" s="162" t="b">
        <v>1</v>
      </c>
      <c r="CC444" s="162" t="b">
        <v>1</v>
      </c>
      <c r="CD444" s="162" t="b">
        <v>1</v>
      </c>
    </row>
    <row r="445" spans="1:82" x14ac:dyDescent="0.2">
      <c r="A445" s="101">
        <v>440</v>
      </c>
      <c r="B445" s="97" t="s">
        <v>2201</v>
      </c>
      <c r="C445" s="97" t="s">
        <v>2219</v>
      </c>
      <c r="D445" s="97">
        <v>18</v>
      </c>
      <c r="E445" s="97" t="s">
        <v>859</v>
      </c>
      <c r="G445" s="97" t="s">
        <v>2189</v>
      </c>
      <c r="H445" s="97" t="s">
        <v>1</v>
      </c>
      <c r="I445" s="97" t="s">
        <v>1219</v>
      </c>
      <c r="J445" s="97" t="b">
        <v>1</v>
      </c>
      <c r="N445" s="97"/>
      <c r="O445" s="97">
        <v>550</v>
      </c>
      <c r="P445" s="97">
        <v>200</v>
      </c>
      <c r="Q445" s="97">
        <v>0</v>
      </c>
      <c r="R445" s="97">
        <v>0</v>
      </c>
      <c r="S445" s="97">
        <v>0</v>
      </c>
      <c r="T445" s="97">
        <v>350</v>
      </c>
      <c r="U445" s="97">
        <v>1574</v>
      </c>
      <c r="W445" s="97" t="s">
        <v>2190</v>
      </c>
      <c r="X445" s="97">
        <v>0.16200000000000001</v>
      </c>
      <c r="Y445" s="97">
        <v>0</v>
      </c>
      <c r="Z445" s="97" t="s">
        <v>1</v>
      </c>
      <c r="AB445" s="97" t="s">
        <v>2191</v>
      </c>
      <c r="AI445" s="97" t="s">
        <v>2199</v>
      </c>
      <c r="AJ445" s="97">
        <v>10</v>
      </c>
      <c r="AK445" s="97">
        <v>0.6</v>
      </c>
      <c r="AX445" s="97">
        <v>0</v>
      </c>
      <c r="AY445" s="97">
        <v>0</v>
      </c>
      <c r="AZ445" s="97">
        <v>0</v>
      </c>
      <c r="BA445" s="97">
        <v>1</v>
      </c>
      <c r="BB445" s="97">
        <v>1</v>
      </c>
      <c r="BC445" s="97">
        <v>0</v>
      </c>
      <c r="BD445" s="97">
        <v>0</v>
      </c>
      <c r="BE445" s="97">
        <v>0</v>
      </c>
      <c r="BF445" s="97">
        <v>0</v>
      </c>
      <c r="BG445" s="97">
        <v>0</v>
      </c>
      <c r="BH445" s="97">
        <v>0</v>
      </c>
      <c r="BI445" s="97">
        <v>0</v>
      </c>
      <c r="BJ445" s="97">
        <v>0</v>
      </c>
      <c r="BK445" s="97">
        <v>0</v>
      </c>
      <c r="BM445" s="97">
        <v>0.25</v>
      </c>
      <c r="BN445" s="97">
        <v>0.25</v>
      </c>
      <c r="BO445" s="97">
        <v>0.25</v>
      </c>
      <c r="BP445" s="97">
        <v>0.25</v>
      </c>
      <c r="BQ445" s="97">
        <v>0.25</v>
      </c>
      <c r="BR445" s="97">
        <v>0.25</v>
      </c>
      <c r="BS445" s="97">
        <v>0.25</v>
      </c>
      <c r="BT445" s="97">
        <v>0.25</v>
      </c>
      <c r="BY445" s="108"/>
      <c r="CA445" s="162" t="b">
        <v>1</v>
      </c>
      <c r="CB445" s="162" t="b">
        <v>1</v>
      </c>
      <c r="CC445" s="162" t="b">
        <v>1</v>
      </c>
      <c r="CD445" s="162" t="b">
        <v>1</v>
      </c>
    </row>
    <row r="446" spans="1:82" x14ac:dyDescent="0.2">
      <c r="A446" s="101">
        <v>441</v>
      </c>
      <c r="B446" s="97" t="s">
        <v>2201</v>
      </c>
      <c r="C446" s="97" t="s">
        <v>2219</v>
      </c>
      <c r="D446" s="97">
        <v>18</v>
      </c>
      <c r="E446" s="97" t="s">
        <v>860</v>
      </c>
      <c r="G446" s="97" t="s">
        <v>2189</v>
      </c>
      <c r="H446" s="97" t="s">
        <v>1</v>
      </c>
      <c r="I446" s="97" t="s">
        <v>1219</v>
      </c>
      <c r="J446" s="97" t="b">
        <v>1</v>
      </c>
      <c r="N446" s="97"/>
      <c r="O446" s="97">
        <v>683</v>
      </c>
      <c r="P446" s="97">
        <v>100</v>
      </c>
      <c r="Q446" s="97">
        <v>0</v>
      </c>
      <c r="R446" s="97">
        <v>0</v>
      </c>
      <c r="S446" s="97">
        <v>0</v>
      </c>
      <c r="T446" s="97">
        <v>583</v>
      </c>
      <c r="U446" s="97">
        <v>832</v>
      </c>
      <c r="W446" s="97" t="s">
        <v>2190</v>
      </c>
      <c r="X446" s="97">
        <v>8.5000000000000006E-2</v>
      </c>
      <c r="Y446" s="97">
        <v>0</v>
      </c>
      <c r="Z446" s="97" t="s">
        <v>1</v>
      </c>
      <c r="AB446" s="97" t="s">
        <v>2191</v>
      </c>
      <c r="AI446" s="97" t="s">
        <v>2199</v>
      </c>
      <c r="AJ446" s="97">
        <v>12</v>
      </c>
      <c r="AK446" s="97">
        <v>0.6</v>
      </c>
      <c r="AX446" s="97">
        <v>0</v>
      </c>
      <c r="AY446" s="97">
        <v>0</v>
      </c>
      <c r="AZ446" s="97">
        <v>0</v>
      </c>
      <c r="BA446" s="97">
        <v>2</v>
      </c>
      <c r="BB446" s="97">
        <v>2</v>
      </c>
      <c r="BC446" s="97">
        <v>0</v>
      </c>
      <c r="BD446" s="97">
        <v>0</v>
      </c>
      <c r="BE446" s="97">
        <v>0</v>
      </c>
      <c r="BF446" s="97">
        <v>0</v>
      </c>
      <c r="BG446" s="97">
        <v>0</v>
      </c>
      <c r="BH446" s="97">
        <v>0</v>
      </c>
      <c r="BI446" s="97">
        <v>0</v>
      </c>
      <c r="BJ446" s="97">
        <v>0</v>
      </c>
      <c r="BK446" s="97">
        <v>0</v>
      </c>
      <c r="BM446" s="97">
        <v>0.5</v>
      </c>
      <c r="BN446" s="97">
        <v>0.5</v>
      </c>
      <c r="BO446" s="97">
        <v>0.5</v>
      </c>
      <c r="BP446" s="97">
        <v>0.5</v>
      </c>
      <c r="BQ446" s="97">
        <v>0.5</v>
      </c>
      <c r="BR446" s="97">
        <v>0.5</v>
      </c>
      <c r="BS446" s="97">
        <v>0.5</v>
      </c>
      <c r="BT446" s="97">
        <v>0.5</v>
      </c>
      <c r="BY446" s="108"/>
      <c r="CA446" s="162" t="b">
        <v>1</v>
      </c>
      <c r="CB446" s="162" t="b">
        <v>1</v>
      </c>
      <c r="CC446" s="162" t="b">
        <v>1</v>
      </c>
      <c r="CD446" s="162" t="b">
        <v>1</v>
      </c>
    </row>
    <row r="447" spans="1:82" x14ac:dyDescent="0.2">
      <c r="A447" s="101">
        <v>442</v>
      </c>
      <c r="B447" s="97" t="s">
        <v>2201</v>
      </c>
      <c r="C447" s="97" t="s">
        <v>2219</v>
      </c>
      <c r="D447" s="97">
        <v>18</v>
      </c>
      <c r="E447" s="97" t="s">
        <v>861</v>
      </c>
      <c r="G447" s="97" t="s">
        <v>2189</v>
      </c>
      <c r="H447" s="97" t="s">
        <v>1</v>
      </c>
      <c r="I447" s="97" t="s">
        <v>1219</v>
      </c>
      <c r="J447" s="97" t="b">
        <v>1</v>
      </c>
      <c r="N447" s="97"/>
      <c r="O447" s="97">
        <v>839</v>
      </c>
      <c r="P447" s="97">
        <v>400</v>
      </c>
      <c r="Q447" s="97">
        <v>0</v>
      </c>
      <c r="R447" s="97">
        <v>0</v>
      </c>
      <c r="S447" s="97">
        <v>0</v>
      </c>
      <c r="T447" s="97">
        <v>439</v>
      </c>
      <c r="U447" s="97">
        <v>2601</v>
      </c>
      <c r="W447" s="97" t="s">
        <v>2190</v>
      </c>
      <c r="X447" s="97">
        <v>0.26700000000000002</v>
      </c>
      <c r="Y447" s="97">
        <v>0</v>
      </c>
      <c r="Z447" s="97" t="s">
        <v>1</v>
      </c>
      <c r="AB447" s="97" t="s">
        <v>2191</v>
      </c>
      <c r="AI447" s="97" t="s">
        <v>2199</v>
      </c>
      <c r="AJ447" s="97">
        <v>10</v>
      </c>
      <c r="AK447" s="97">
        <v>0.6</v>
      </c>
      <c r="AX447" s="97">
        <v>0</v>
      </c>
      <c r="AY447" s="97">
        <v>0</v>
      </c>
      <c r="AZ447" s="97">
        <v>0</v>
      </c>
      <c r="BA447" s="97">
        <v>1</v>
      </c>
      <c r="BB447" s="97">
        <v>1</v>
      </c>
      <c r="BC447" s="97">
        <v>0</v>
      </c>
      <c r="BD447" s="97">
        <v>0</v>
      </c>
      <c r="BE447" s="97">
        <v>0</v>
      </c>
      <c r="BF447" s="97">
        <v>0</v>
      </c>
      <c r="BG447" s="97">
        <v>0</v>
      </c>
      <c r="BH447" s="97">
        <v>0</v>
      </c>
      <c r="BI447" s="97">
        <v>0</v>
      </c>
      <c r="BJ447" s="97">
        <v>0</v>
      </c>
      <c r="BK447" s="97">
        <v>0</v>
      </c>
      <c r="BM447" s="97">
        <v>0.25</v>
      </c>
      <c r="BN447" s="97">
        <v>0.25</v>
      </c>
      <c r="BO447" s="97">
        <v>0.25</v>
      </c>
      <c r="BP447" s="97">
        <v>0.25</v>
      </c>
      <c r="BQ447" s="97">
        <v>0.25</v>
      </c>
      <c r="BR447" s="97">
        <v>0.25</v>
      </c>
      <c r="BS447" s="97">
        <v>0.25</v>
      </c>
      <c r="BT447" s="97">
        <v>0.25</v>
      </c>
      <c r="BY447" s="108"/>
      <c r="CA447" s="162" t="b">
        <v>1</v>
      </c>
      <c r="CB447" s="162" t="b">
        <v>1</v>
      </c>
      <c r="CC447" s="162" t="b">
        <v>1</v>
      </c>
      <c r="CD447" s="162" t="b">
        <v>1</v>
      </c>
    </row>
    <row r="448" spans="1:82" x14ac:dyDescent="0.2">
      <c r="A448" s="101">
        <v>443</v>
      </c>
      <c r="B448" s="97" t="s">
        <v>2201</v>
      </c>
      <c r="C448" s="97" t="s">
        <v>2219</v>
      </c>
      <c r="D448" s="97">
        <v>18</v>
      </c>
      <c r="E448" s="97" t="s">
        <v>862</v>
      </c>
      <c r="G448" s="97" t="s">
        <v>2189</v>
      </c>
      <c r="H448" s="97" t="s">
        <v>1</v>
      </c>
      <c r="J448" s="97" t="s">
        <v>30</v>
      </c>
      <c r="N448" s="97"/>
      <c r="O448" s="97">
        <v>21797</v>
      </c>
      <c r="P448" s="97">
        <v>750</v>
      </c>
      <c r="Q448" s="97">
        <v>0</v>
      </c>
      <c r="R448" s="97">
        <v>0</v>
      </c>
      <c r="S448" s="97">
        <v>0</v>
      </c>
      <c r="T448" s="97">
        <v>21047</v>
      </c>
      <c r="U448" s="97">
        <v>0</v>
      </c>
      <c r="W448" s="97" t="e">
        <v>#N/A</v>
      </c>
      <c r="X448" s="97">
        <v>0</v>
      </c>
      <c r="Y448" s="97">
        <v>403</v>
      </c>
      <c r="Z448" s="97" t="s">
        <v>1</v>
      </c>
      <c r="AB448" s="97" t="s">
        <v>2193</v>
      </c>
      <c r="AI448" s="97" t="s">
        <v>2199</v>
      </c>
      <c r="AJ448" s="97">
        <v>12</v>
      </c>
      <c r="AK448" s="97">
        <v>0.6</v>
      </c>
      <c r="AX448" s="97">
        <v>0</v>
      </c>
      <c r="AY448" s="97">
        <v>0</v>
      </c>
      <c r="AZ448" s="97">
        <v>0</v>
      </c>
      <c r="BA448" s="97">
        <v>1</v>
      </c>
      <c r="BB448" s="97">
        <v>1</v>
      </c>
      <c r="BC448" s="97">
        <v>0</v>
      </c>
      <c r="BD448" s="97">
        <v>0</v>
      </c>
      <c r="BE448" s="97">
        <v>0</v>
      </c>
      <c r="BF448" s="97">
        <v>0</v>
      </c>
      <c r="BG448" s="97">
        <v>0</v>
      </c>
      <c r="BH448" s="97">
        <v>0</v>
      </c>
      <c r="BI448" s="97">
        <v>0</v>
      </c>
      <c r="BJ448" s="97">
        <v>0</v>
      </c>
      <c r="BK448" s="97">
        <v>0</v>
      </c>
      <c r="BM448" s="97">
        <v>0.25</v>
      </c>
      <c r="BN448" s="97">
        <v>0.25</v>
      </c>
      <c r="BO448" s="97">
        <v>0.25</v>
      </c>
      <c r="BP448" s="97">
        <v>0.25</v>
      </c>
      <c r="BQ448" s="97">
        <v>0.25</v>
      </c>
      <c r="BR448" s="97">
        <v>0.25</v>
      </c>
      <c r="BS448" s="97">
        <v>0.25</v>
      </c>
      <c r="BT448" s="97">
        <v>0.25</v>
      </c>
      <c r="BY448" s="108"/>
      <c r="CA448" s="162" t="b">
        <v>1</v>
      </c>
      <c r="CB448" s="162" t="b">
        <v>1</v>
      </c>
      <c r="CC448" s="162" t="b">
        <v>1</v>
      </c>
      <c r="CD448" s="162" t="b">
        <v>1</v>
      </c>
    </row>
    <row r="449" spans="1:82" x14ac:dyDescent="0.2">
      <c r="A449" s="101">
        <v>444</v>
      </c>
      <c r="B449" s="97" t="s">
        <v>2201</v>
      </c>
      <c r="C449" s="97" t="s">
        <v>2219</v>
      </c>
      <c r="D449" s="97">
        <v>18</v>
      </c>
      <c r="E449" s="97" t="s">
        <v>863</v>
      </c>
      <c r="G449" s="97" t="s">
        <v>2189</v>
      </c>
      <c r="H449" s="97" t="s">
        <v>1</v>
      </c>
      <c r="I449" s="97" t="s">
        <v>1224</v>
      </c>
      <c r="J449" s="97" t="b">
        <v>1</v>
      </c>
      <c r="N449" s="97"/>
      <c r="O449" s="97">
        <v>2713</v>
      </c>
      <c r="P449" s="97">
        <v>350</v>
      </c>
      <c r="Q449" s="97">
        <v>0</v>
      </c>
      <c r="R449" s="97">
        <v>0</v>
      </c>
      <c r="S449" s="97">
        <v>0</v>
      </c>
      <c r="T449" s="97">
        <v>2363</v>
      </c>
      <c r="U449" s="97">
        <v>2262</v>
      </c>
      <c r="W449" s="97" t="s">
        <v>2190</v>
      </c>
      <c r="X449" s="97">
        <v>0.5</v>
      </c>
      <c r="Y449" s="97">
        <v>0</v>
      </c>
      <c r="Z449" s="97" t="s">
        <v>1</v>
      </c>
      <c r="AB449" s="97" t="s">
        <v>2191</v>
      </c>
      <c r="AI449" s="97" t="s">
        <v>2199</v>
      </c>
      <c r="AJ449" s="97">
        <v>12</v>
      </c>
      <c r="AK449" s="97">
        <v>0.6</v>
      </c>
      <c r="AX449" s="97">
        <v>0</v>
      </c>
      <c r="AY449" s="97">
        <v>0</v>
      </c>
      <c r="AZ449" s="97">
        <v>0</v>
      </c>
      <c r="BA449" s="97">
        <v>1</v>
      </c>
      <c r="BB449" s="97">
        <v>1</v>
      </c>
      <c r="BC449" s="97">
        <v>0</v>
      </c>
      <c r="BD449" s="97">
        <v>0</v>
      </c>
      <c r="BE449" s="97">
        <v>0</v>
      </c>
      <c r="BF449" s="97">
        <v>0</v>
      </c>
      <c r="BG449" s="97">
        <v>0</v>
      </c>
      <c r="BH449" s="97">
        <v>0</v>
      </c>
      <c r="BI449" s="97">
        <v>0</v>
      </c>
      <c r="BJ449" s="97">
        <v>0</v>
      </c>
      <c r="BK449" s="97">
        <v>0</v>
      </c>
      <c r="BM449" s="97">
        <v>0.25</v>
      </c>
      <c r="BN449" s="97">
        <v>0.25</v>
      </c>
      <c r="BO449" s="97">
        <v>0.25</v>
      </c>
      <c r="BP449" s="97">
        <v>0.25</v>
      </c>
      <c r="BQ449" s="97">
        <v>0.25</v>
      </c>
      <c r="BR449" s="97">
        <v>0.25</v>
      </c>
      <c r="BS449" s="97">
        <v>0.25</v>
      </c>
      <c r="BT449" s="97">
        <v>0.25</v>
      </c>
      <c r="BY449" s="108"/>
      <c r="CA449" s="162" t="b">
        <v>1</v>
      </c>
      <c r="CB449" s="162" t="b">
        <v>1</v>
      </c>
      <c r="CC449" s="162" t="b">
        <v>1</v>
      </c>
      <c r="CD449" s="162" t="b">
        <v>1</v>
      </c>
    </row>
    <row r="450" spans="1:82" x14ac:dyDescent="0.2">
      <c r="A450" s="101">
        <v>445</v>
      </c>
      <c r="B450" s="97" t="s">
        <v>2201</v>
      </c>
      <c r="C450" s="97" t="s">
        <v>2219</v>
      </c>
      <c r="D450" s="97">
        <v>18</v>
      </c>
      <c r="E450" s="97" t="s">
        <v>864</v>
      </c>
      <c r="G450" s="97" t="s">
        <v>2189</v>
      </c>
      <c r="H450" s="97" t="s">
        <v>1</v>
      </c>
      <c r="J450" s="97" t="s">
        <v>30</v>
      </c>
      <c r="N450" s="97"/>
      <c r="O450" s="97">
        <v>3144</v>
      </c>
      <c r="P450" s="97">
        <v>500</v>
      </c>
      <c r="Q450" s="97">
        <v>0</v>
      </c>
      <c r="R450" s="97">
        <v>0</v>
      </c>
      <c r="S450" s="97">
        <v>0</v>
      </c>
      <c r="T450" s="97">
        <v>2644</v>
      </c>
      <c r="U450" s="97">
        <v>0</v>
      </c>
      <c r="W450" s="97" t="e">
        <v>#N/A</v>
      </c>
      <c r="X450" s="97">
        <v>0</v>
      </c>
      <c r="Y450" s="97">
        <v>323</v>
      </c>
      <c r="Z450" s="97" t="s">
        <v>1</v>
      </c>
      <c r="AB450" s="97" t="s">
        <v>2193</v>
      </c>
      <c r="AI450" s="97" t="s">
        <v>2199</v>
      </c>
      <c r="AJ450" s="97">
        <v>12</v>
      </c>
      <c r="AK450" s="97">
        <v>0.6</v>
      </c>
      <c r="AX450" s="97">
        <v>0</v>
      </c>
      <c r="AY450" s="97">
        <v>0</v>
      </c>
      <c r="AZ450" s="97">
        <v>0</v>
      </c>
      <c r="BA450" s="97">
        <v>2</v>
      </c>
      <c r="BB450" s="97">
        <v>2</v>
      </c>
      <c r="BC450" s="97">
        <v>0</v>
      </c>
      <c r="BD450" s="97">
        <v>0</v>
      </c>
      <c r="BE450" s="97">
        <v>0</v>
      </c>
      <c r="BF450" s="97">
        <v>0</v>
      </c>
      <c r="BG450" s="97">
        <v>0</v>
      </c>
      <c r="BH450" s="97">
        <v>0</v>
      </c>
      <c r="BI450" s="97">
        <v>0</v>
      </c>
      <c r="BJ450" s="97">
        <v>0</v>
      </c>
      <c r="BK450" s="97">
        <v>0</v>
      </c>
      <c r="BM450" s="97">
        <v>0.5</v>
      </c>
      <c r="BN450" s="97">
        <v>0.5</v>
      </c>
      <c r="BO450" s="97">
        <v>0.5</v>
      </c>
      <c r="BP450" s="97">
        <v>0.5</v>
      </c>
      <c r="BQ450" s="97">
        <v>0.5</v>
      </c>
      <c r="BR450" s="97">
        <v>0.5</v>
      </c>
      <c r="BS450" s="97">
        <v>0.5</v>
      </c>
      <c r="BT450" s="97">
        <v>0.5</v>
      </c>
      <c r="BY450" s="108"/>
      <c r="CA450" s="162" t="b">
        <v>1</v>
      </c>
      <c r="CB450" s="162" t="b">
        <v>1</v>
      </c>
      <c r="CC450" s="162" t="b">
        <v>1</v>
      </c>
      <c r="CD450" s="162" t="b">
        <v>1</v>
      </c>
    </row>
    <row r="451" spans="1:82" x14ac:dyDescent="0.2">
      <c r="A451" s="101">
        <v>446</v>
      </c>
      <c r="B451" s="97" t="s">
        <v>2201</v>
      </c>
      <c r="C451" s="97" t="s">
        <v>2219</v>
      </c>
      <c r="D451" s="97">
        <v>18</v>
      </c>
      <c r="E451" s="97" t="s">
        <v>865</v>
      </c>
      <c r="G451" s="97" t="s">
        <v>2189</v>
      </c>
      <c r="H451" s="97" t="s">
        <v>1</v>
      </c>
      <c r="J451" s="97" t="s">
        <v>30</v>
      </c>
      <c r="N451" s="97"/>
      <c r="O451" s="97">
        <v>4731</v>
      </c>
      <c r="P451" s="97">
        <v>750</v>
      </c>
      <c r="Q451" s="97">
        <v>0</v>
      </c>
      <c r="R451" s="97">
        <v>0</v>
      </c>
      <c r="S451" s="97">
        <v>0</v>
      </c>
      <c r="T451" s="97">
        <v>3981</v>
      </c>
      <c r="U451" s="97">
        <v>0</v>
      </c>
      <c r="W451" s="97" t="e">
        <v>#N/A</v>
      </c>
      <c r="X451" s="97">
        <v>0</v>
      </c>
      <c r="Y451" s="97">
        <v>845</v>
      </c>
      <c r="Z451" s="97" t="s">
        <v>1</v>
      </c>
      <c r="AB451" s="97" t="s">
        <v>2193</v>
      </c>
      <c r="AI451" s="97" t="s">
        <v>2199</v>
      </c>
      <c r="AJ451" s="97">
        <v>12</v>
      </c>
      <c r="AK451" s="97">
        <v>0.6</v>
      </c>
      <c r="AX451" s="97">
        <v>0</v>
      </c>
      <c r="AY451" s="97">
        <v>0</v>
      </c>
      <c r="AZ451" s="97">
        <v>0</v>
      </c>
      <c r="BA451" s="97">
        <v>2</v>
      </c>
      <c r="BB451" s="97">
        <v>2</v>
      </c>
      <c r="BC451" s="97">
        <v>0</v>
      </c>
      <c r="BD451" s="97">
        <v>0</v>
      </c>
      <c r="BE451" s="97">
        <v>0</v>
      </c>
      <c r="BF451" s="97">
        <v>0</v>
      </c>
      <c r="BG451" s="97">
        <v>0</v>
      </c>
      <c r="BH451" s="97">
        <v>0</v>
      </c>
      <c r="BI451" s="97">
        <v>0</v>
      </c>
      <c r="BJ451" s="97">
        <v>0</v>
      </c>
      <c r="BK451" s="97">
        <v>0</v>
      </c>
      <c r="BM451" s="97">
        <v>0.5</v>
      </c>
      <c r="BN451" s="97">
        <v>0.5</v>
      </c>
      <c r="BO451" s="97">
        <v>0.5</v>
      </c>
      <c r="BP451" s="97">
        <v>0.5</v>
      </c>
      <c r="BQ451" s="97">
        <v>0.5</v>
      </c>
      <c r="BR451" s="97">
        <v>0.5</v>
      </c>
      <c r="BS451" s="97">
        <v>0.5</v>
      </c>
      <c r="BT451" s="97">
        <v>0.5</v>
      </c>
      <c r="BY451" s="108"/>
      <c r="CA451" s="162" t="b">
        <v>1</v>
      </c>
      <c r="CB451" s="162" t="b">
        <v>1</v>
      </c>
      <c r="CC451" s="162" t="b">
        <v>1</v>
      </c>
      <c r="CD451" s="162" t="b">
        <v>1</v>
      </c>
    </row>
    <row r="452" spans="1:82" x14ac:dyDescent="0.2">
      <c r="A452" s="101">
        <v>447</v>
      </c>
      <c r="B452" s="97" t="s">
        <v>2201</v>
      </c>
      <c r="C452" s="97" t="s">
        <v>2219</v>
      </c>
      <c r="D452" s="97">
        <v>18</v>
      </c>
      <c r="E452" s="97" t="s">
        <v>866</v>
      </c>
      <c r="G452" s="97" t="s">
        <v>2189</v>
      </c>
      <c r="H452" s="97" t="s">
        <v>1</v>
      </c>
      <c r="I452" s="97" t="s">
        <v>1218</v>
      </c>
      <c r="J452" s="97" t="b">
        <v>1</v>
      </c>
      <c r="N452" s="97"/>
      <c r="O452" s="97">
        <v>6.7769000000000004</v>
      </c>
      <c r="P452" s="97">
        <v>2</v>
      </c>
      <c r="Q452" s="97">
        <v>0</v>
      </c>
      <c r="R452" s="97">
        <v>0</v>
      </c>
      <c r="S452" s="97">
        <v>0</v>
      </c>
      <c r="T452" s="97">
        <v>4.7769000000000004</v>
      </c>
      <c r="U452" s="97">
        <v>1.4500000000000001E-2</v>
      </c>
      <c r="W452" s="97" t="s">
        <v>2190</v>
      </c>
      <c r="X452" s="97">
        <v>1.13E-5</v>
      </c>
      <c r="Y452" s="97">
        <v>0.438</v>
      </c>
      <c r="Z452" s="97" t="s">
        <v>1</v>
      </c>
      <c r="AB452" s="97" t="s">
        <v>2193</v>
      </c>
      <c r="AI452" s="97" t="s">
        <v>2199</v>
      </c>
      <c r="AJ452" s="97">
        <v>15</v>
      </c>
      <c r="AK452" s="97">
        <v>0.6</v>
      </c>
      <c r="AX452" s="97">
        <v>0</v>
      </c>
      <c r="AY452" s="97">
        <v>0</v>
      </c>
      <c r="AZ452" s="97">
        <v>0</v>
      </c>
      <c r="BA452" s="97">
        <v>28</v>
      </c>
      <c r="BB452" s="97">
        <v>27</v>
      </c>
      <c r="BC452" s="97">
        <v>0</v>
      </c>
      <c r="BD452" s="97">
        <v>0</v>
      </c>
      <c r="BE452" s="97">
        <v>0</v>
      </c>
      <c r="BF452" s="97">
        <v>0</v>
      </c>
      <c r="BG452" s="97">
        <v>0</v>
      </c>
      <c r="BH452" s="97">
        <v>0</v>
      </c>
      <c r="BI452" s="97">
        <v>0</v>
      </c>
      <c r="BJ452" s="97">
        <v>0</v>
      </c>
      <c r="BK452" s="97">
        <v>0</v>
      </c>
      <c r="BM452" s="97">
        <v>7</v>
      </c>
      <c r="BN452" s="97">
        <v>7</v>
      </c>
      <c r="BO452" s="97">
        <v>7</v>
      </c>
      <c r="BP452" s="97">
        <v>7</v>
      </c>
      <c r="BQ452" s="97">
        <v>6.75</v>
      </c>
      <c r="BR452" s="97">
        <v>6.75</v>
      </c>
      <c r="BS452" s="97">
        <v>6.75</v>
      </c>
      <c r="BT452" s="97">
        <v>6.75</v>
      </c>
      <c r="BY452" s="108"/>
      <c r="CA452" s="162" t="b">
        <v>1</v>
      </c>
      <c r="CB452" s="162" t="b">
        <v>1</v>
      </c>
      <c r="CC452" s="162" t="b">
        <v>1</v>
      </c>
      <c r="CD452" s="162" t="b">
        <v>1</v>
      </c>
    </row>
    <row r="453" spans="1:82" x14ac:dyDescent="0.2">
      <c r="A453" s="101">
        <v>448</v>
      </c>
      <c r="B453" s="97" t="s">
        <v>2201</v>
      </c>
      <c r="C453" s="97" t="s">
        <v>2219</v>
      </c>
      <c r="D453" s="97">
        <v>18</v>
      </c>
      <c r="E453" s="97" t="s">
        <v>867</v>
      </c>
      <c r="G453" s="97" t="s">
        <v>2189</v>
      </c>
      <c r="H453" s="97" t="s">
        <v>1</v>
      </c>
      <c r="J453" s="97" t="s">
        <v>30</v>
      </c>
      <c r="N453" s="97"/>
      <c r="O453" s="97">
        <v>3.57</v>
      </c>
      <c r="P453" s="97">
        <v>0.25</v>
      </c>
      <c r="Q453" s="97">
        <v>0</v>
      </c>
      <c r="R453" s="97">
        <v>0</v>
      </c>
      <c r="S453" s="97">
        <v>0</v>
      </c>
      <c r="T453" s="97">
        <v>3.32</v>
      </c>
      <c r="U453" s="97">
        <v>0</v>
      </c>
      <c r="W453" s="97" t="e">
        <v>#N/A</v>
      </c>
      <c r="X453" s="97">
        <v>0</v>
      </c>
      <c r="Y453" s="97">
        <v>0.28999999999999998</v>
      </c>
      <c r="Z453" s="97" t="s">
        <v>1</v>
      </c>
      <c r="AB453" s="97" t="s">
        <v>2193</v>
      </c>
      <c r="AI453" s="97" t="s">
        <v>2199</v>
      </c>
      <c r="AJ453" s="97">
        <v>20</v>
      </c>
      <c r="AK453" s="97">
        <v>0.6</v>
      </c>
      <c r="AX453" s="97">
        <v>0</v>
      </c>
      <c r="AY453" s="97">
        <v>0</v>
      </c>
      <c r="AZ453" s="97">
        <v>0</v>
      </c>
      <c r="BA453" s="97">
        <v>63</v>
      </c>
      <c r="BB453" s="97">
        <v>61</v>
      </c>
      <c r="BC453" s="97">
        <v>0</v>
      </c>
      <c r="BD453" s="97">
        <v>0</v>
      </c>
      <c r="BE453" s="97">
        <v>0</v>
      </c>
      <c r="BF453" s="97">
        <v>0</v>
      </c>
      <c r="BG453" s="97">
        <v>0</v>
      </c>
      <c r="BH453" s="97">
        <v>0</v>
      </c>
      <c r="BI453" s="97">
        <v>0</v>
      </c>
      <c r="BJ453" s="97">
        <v>0</v>
      </c>
      <c r="BK453" s="97">
        <v>0</v>
      </c>
      <c r="BM453" s="97">
        <v>15.75</v>
      </c>
      <c r="BN453" s="97">
        <v>15.75</v>
      </c>
      <c r="BO453" s="97">
        <v>15.75</v>
      </c>
      <c r="BP453" s="97">
        <v>15.75</v>
      </c>
      <c r="BQ453" s="97">
        <v>15.25</v>
      </c>
      <c r="BR453" s="97">
        <v>15.25</v>
      </c>
      <c r="BS453" s="97">
        <v>15.25</v>
      </c>
      <c r="BT453" s="97">
        <v>15.25</v>
      </c>
      <c r="BY453" s="108"/>
      <c r="CA453" s="162" t="b">
        <v>1</v>
      </c>
      <c r="CB453" s="162" t="b">
        <v>1</v>
      </c>
      <c r="CC453" s="162" t="b">
        <v>1</v>
      </c>
      <c r="CD453" s="162" t="b">
        <v>1</v>
      </c>
    </row>
    <row r="454" spans="1:82" x14ac:dyDescent="0.2">
      <c r="A454" s="101">
        <v>449</v>
      </c>
      <c r="B454" s="97" t="s">
        <v>2201</v>
      </c>
      <c r="C454" s="97" t="s">
        <v>2219</v>
      </c>
      <c r="D454" s="97">
        <v>18</v>
      </c>
      <c r="E454" s="97" t="s">
        <v>868</v>
      </c>
      <c r="G454" s="97" t="s">
        <v>2189</v>
      </c>
      <c r="H454" s="97" t="s">
        <v>1</v>
      </c>
      <c r="I454" s="97" t="s">
        <v>1218</v>
      </c>
      <c r="J454" s="97" t="b">
        <v>1</v>
      </c>
      <c r="N454" s="97"/>
      <c r="O454" s="97">
        <v>2</v>
      </c>
      <c r="P454" s="97">
        <v>2</v>
      </c>
      <c r="Q454" s="97">
        <v>0</v>
      </c>
      <c r="R454" s="97">
        <v>0</v>
      </c>
      <c r="S454" s="97">
        <v>0</v>
      </c>
      <c r="T454" s="97">
        <v>0</v>
      </c>
      <c r="U454" s="97">
        <v>5.8900000000000001E-2</v>
      </c>
      <c r="W454" s="97" t="s">
        <v>2190</v>
      </c>
      <c r="X454" s="97">
        <v>1.9199999999999999E-5</v>
      </c>
      <c r="Y454" s="97">
        <v>2.06</v>
      </c>
      <c r="Z454" s="97" t="s">
        <v>1</v>
      </c>
      <c r="AB454" s="97" t="s">
        <v>2193</v>
      </c>
      <c r="AI454" s="97" t="s">
        <v>2199</v>
      </c>
      <c r="AJ454" s="97">
        <v>20</v>
      </c>
      <c r="AK454" s="97">
        <v>0.6</v>
      </c>
      <c r="AX454" s="97">
        <v>0</v>
      </c>
      <c r="AY454" s="97">
        <v>0</v>
      </c>
      <c r="AZ454" s="97">
        <v>0</v>
      </c>
      <c r="BA454" s="97">
        <v>14</v>
      </c>
      <c r="BB454" s="97">
        <v>13</v>
      </c>
      <c r="BC454" s="97">
        <v>0</v>
      </c>
      <c r="BD454" s="97">
        <v>0</v>
      </c>
      <c r="BE454" s="97">
        <v>0</v>
      </c>
      <c r="BF454" s="97">
        <v>0</v>
      </c>
      <c r="BG454" s="97">
        <v>0</v>
      </c>
      <c r="BH454" s="97">
        <v>0</v>
      </c>
      <c r="BI454" s="97">
        <v>0</v>
      </c>
      <c r="BJ454" s="97">
        <v>0</v>
      </c>
      <c r="BK454" s="97">
        <v>0</v>
      </c>
      <c r="BM454" s="97">
        <v>3.5</v>
      </c>
      <c r="BN454" s="97">
        <v>3.5</v>
      </c>
      <c r="BO454" s="97">
        <v>3.5</v>
      </c>
      <c r="BP454" s="97">
        <v>3.5</v>
      </c>
      <c r="BQ454" s="97">
        <v>3.25</v>
      </c>
      <c r="BR454" s="97">
        <v>3.25</v>
      </c>
      <c r="BS454" s="97">
        <v>3.25</v>
      </c>
      <c r="BT454" s="97">
        <v>3.25</v>
      </c>
      <c r="BY454" s="108"/>
      <c r="CA454" s="162" t="b">
        <v>1</v>
      </c>
      <c r="CB454" s="162" t="b">
        <v>1</v>
      </c>
      <c r="CC454" s="162" t="b">
        <v>1</v>
      </c>
      <c r="CD454" s="162" t="b">
        <v>1</v>
      </c>
    </row>
    <row r="455" spans="1:82" x14ac:dyDescent="0.2">
      <c r="A455" s="101">
        <v>450</v>
      </c>
      <c r="B455" s="97" t="s">
        <v>2201</v>
      </c>
      <c r="C455" s="97" t="s">
        <v>2219</v>
      </c>
      <c r="D455" s="97">
        <v>18</v>
      </c>
      <c r="E455" s="97" t="s">
        <v>869</v>
      </c>
      <c r="G455" s="97" t="s">
        <v>2189</v>
      </c>
      <c r="H455" s="97" t="s">
        <v>1</v>
      </c>
      <c r="I455" s="97" t="s">
        <v>1218</v>
      </c>
      <c r="J455" s="97" t="b">
        <v>1</v>
      </c>
      <c r="N455" s="97"/>
      <c r="O455" s="97">
        <v>2.17</v>
      </c>
      <c r="P455" s="97">
        <v>2</v>
      </c>
      <c r="Q455" s="97">
        <v>0</v>
      </c>
      <c r="R455" s="97">
        <v>0</v>
      </c>
      <c r="S455" s="97">
        <v>0</v>
      </c>
      <c r="T455" s="97">
        <v>0.16999999999999993</v>
      </c>
      <c r="U455" s="97">
        <v>2.4E-2</v>
      </c>
      <c r="W455" s="97" t="s">
        <v>2190</v>
      </c>
      <c r="X455" s="97">
        <v>1.2E-5</v>
      </c>
      <c r="Y455" s="97">
        <v>1.39</v>
      </c>
      <c r="Z455" s="97" t="s">
        <v>1</v>
      </c>
      <c r="AB455" s="97" t="s">
        <v>2193</v>
      </c>
      <c r="AI455" s="97" t="s">
        <v>2199</v>
      </c>
      <c r="AJ455" s="97">
        <v>20</v>
      </c>
      <c r="AK455" s="97">
        <v>0.6</v>
      </c>
      <c r="AX455" s="97">
        <v>0</v>
      </c>
      <c r="AY455" s="97">
        <v>0</v>
      </c>
      <c r="AZ455" s="97">
        <v>0</v>
      </c>
      <c r="BA455" s="97">
        <v>20</v>
      </c>
      <c r="BB455" s="97">
        <v>19</v>
      </c>
      <c r="BC455" s="97">
        <v>0</v>
      </c>
      <c r="BD455" s="97">
        <v>0</v>
      </c>
      <c r="BE455" s="97">
        <v>0</v>
      </c>
      <c r="BF455" s="97">
        <v>0</v>
      </c>
      <c r="BG455" s="97">
        <v>0</v>
      </c>
      <c r="BH455" s="97">
        <v>0</v>
      </c>
      <c r="BI455" s="97">
        <v>0</v>
      </c>
      <c r="BJ455" s="97">
        <v>0</v>
      </c>
      <c r="BK455" s="97">
        <v>0</v>
      </c>
      <c r="BM455" s="97">
        <v>5</v>
      </c>
      <c r="BN455" s="97">
        <v>5</v>
      </c>
      <c r="BO455" s="97">
        <v>5</v>
      </c>
      <c r="BP455" s="97">
        <v>5</v>
      </c>
      <c r="BQ455" s="97">
        <v>4.75</v>
      </c>
      <c r="BR455" s="97">
        <v>4.75</v>
      </c>
      <c r="BS455" s="97">
        <v>4.75</v>
      </c>
      <c r="BT455" s="97">
        <v>4.75</v>
      </c>
      <c r="BY455" s="108"/>
      <c r="CA455" s="162" t="b">
        <v>1</v>
      </c>
      <c r="CB455" s="162" t="b">
        <v>1</v>
      </c>
      <c r="CC455" s="162" t="b">
        <v>1</v>
      </c>
      <c r="CD455" s="162" t="b">
        <v>1</v>
      </c>
    </row>
    <row r="456" spans="1:82" x14ac:dyDescent="0.2">
      <c r="A456" s="101">
        <v>451</v>
      </c>
      <c r="B456" s="97" t="s">
        <v>2201</v>
      </c>
      <c r="C456" s="97" t="s">
        <v>2219</v>
      </c>
      <c r="D456" s="97">
        <v>18</v>
      </c>
      <c r="E456" s="97" t="s">
        <v>870</v>
      </c>
      <c r="G456" s="97" t="s">
        <v>2189</v>
      </c>
      <c r="H456" s="97" t="s">
        <v>1</v>
      </c>
      <c r="I456" s="97" t="s">
        <v>1218</v>
      </c>
      <c r="J456" s="97" t="b">
        <v>1</v>
      </c>
      <c r="N456" s="97"/>
      <c r="O456" s="97">
        <v>3</v>
      </c>
      <c r="P456" s="97">
        <v>3</v>
      </c>
      <c r="Q456" s="97">
        <v>0</v>
      </c>
      <c r="R456" s="97">
        <v>0</v>
      </c>
      <c r="S456" s="97">
        <v>0</v>
      </c>
      <c r="T456" s="97">
        <v>0</v>
      </c>
      <c r="U456" s="97">
        <v>0</v>
      </c>
      <c r="W456" s="97" t="s">
        <v>2190</v>
      </c>
      <c r="X456" s="97">
        <v>0</v>
      </c>
      <c r="Y456" s="97">
        <v>9.6999999999999993</v>
      </c>
      <c r="Z456" s="97" t="s">
        <v>1</v>
      </c>
      <c r="AB456" s="97" t="s">
        <v>2193</v>
      </c>
      <c r="AI456" s="97" t="s">
        <v>2199</v>
      </c>
      <c r="AJ456" s="97">
        <v>20</v>
      </c>
      <c r="AK456" s="97">
        <v>0.6</v>
      </c>
      <c r="AX456" s="97">
        <v>0</v>
      </c>
      <c r="AY456" s="97">
        <v>0</v>
      </c>
      <c r="AZ456" s="97">
        <v>0</v>
      </c>
      <c r="BA456" s="97">
        <v>2</v>
      </c>
      <c r="BB456" s="97">
        <v>2</v>
      </c>
      <c r="BC456" s="97">
        <v>0</v>
      </c>
      <c r="BD456" s="97">
        <v>0</v>
      </c>
      <c r="BE456" s="97">
        <v>0</v>
      </c>
      <c r="BF456" s="97">
        <v>0</v>
      </c>
      <c r="BG456" s="97">
        <v>0</v>
      </c>
      <c r="BH456" s="97">
        <v>0</v>
      </c>
      <c r="BI456" s="97">
        <v>0</v>
      </c>
      <c r="BJ456" s="97">
        <v>0</v>
      </c>
      <c r="BK456" s="97">
        <v>0</v>
      </c>
      <c r="BM456" s="97">
        <v>0.5</v>
      </c>
      <c r="BN456" s="97">
        <v>0.5</v>
      </c>
      <c r="BO456" s="97">
        <v>0.5</v>
      </c>
      <c r="BP456" s="97">
        <v>0.5</v>
      </c>
      <c r="BQ456" s="97">
        <v>0.5</v>
      </c>
      <c r="BR456" s="97">
        <v>0.5</v>
      </c>
      <c r="BS456" s="97">
        <v>0.5</v>
      </c>
      <c r="BT456" s="97">
        <v>0.5</v>
      </c>
      <c r="BY456" s="108"/>
      <c r="CA456" s="162" t="b">
        <v>1</v>
      </c>
      <c r="CB456" s="162" t="b">
        <v>1</v>
      </c>
      <c r="CC456" s="162" t="b">
        <v>1</v>
      </c>
      <c r="CD456" s="162" t="b">
        <v>1</v>
      </c>
    </row>
    <row r="457" spans="1:82" x14ac:dyDescent="0.2">
      <c r="A457" s="101">
        <v>452</v>
      </c>
      <c r="B457" s="97" t="s">
        <v>2201</v>
      </c>
      <c r="C457" s="97" t="s">
        <v>2219</v>
      </c>
      <c r="D457" s="97">
        <v>18</v>
      </c>
      <c r="E457" s="97" t="s">
        <v>871</v>
      </c>
      <c r="G457" s="97" t="s">
        <v>2189</v>
      </c>
      <c r="H457" s="97" t="s">
        <v>1</v>
      </c>
      <c r="I457" s="97" t="s">
        <v>1218</v>
      </c>
      <c r="J457" s="97" t="b">
        <v>1</v>
      </c>
      <c r="N457" s="97"/>
      <c r="O457" s="97">
        <v>4</v>
      </c>
      <c r="P457" s="97">
        <v>4</v>
      </c>
      <c r="Q457" s="97">
        <v>0</v>
      </c>
      <c r="R457" s="97">
        <v>0</v>
      </c>
      <c r="S457" s="97">
        <v>0</v>
      </c>
      <c r="T457" s="97">
        <v>0</v>
      </c>
      <c r="U457" s="97">
        <v>0</v>
      </c>
      <c r="W457" s="97" t="s">
        <v>2190</v>
      </c>
      <c r="X457" s="97">
        <v>0</v>
      </c>
      <c r="Y457" s="97">
        <v>10.4</v>
      </c>
      <c r="Z457" s="97" t="s">
        <v>1</v>
      </c>
      <c r="AB457" s="97" t="s">
        <v>2193</v>
      </c>
      <c r="AI457" s="97" t="s">
        <v>2199</v>
      </c>
      <c r="AJ457" s="97">
        <v>20</v>
      </c>
      <c r="AK457" s="97">
        <v>0.6</v>
      </c>
      <c r="AX457" s="97">
        <v>0</v>
      </c>
      <c r="AY457" s="97">
        <v>0</v>
      </c>
      <c r="AZ457" s="97">
        <v>0</v>
      </c>
      <c r="BA457" s="97">
        <v>36</v>
      </c>
      <c r="BB457" s="97">
        <v>35</v>
      </c>
      <c r="BC457" s="97">
        <v>0</v>
      </c>
      <c r="BD457" s="97">
        <v>0</v>
      </c>
      <c r="BE457" s="97">
        <v>0</v>
      </c>
      <c r="BF457" s="97">
        <v>0</v>
      </c>
      <c r="BG457" s="97">
        <v>0</v>
      </c>
      <c r="BH457" s="97">
        <v>0</v>
      </c>
      <c r="BI457" s="97">
        <v>0</v>
      </c>
      <c r="BJ457" s="97">
        <v>0</v>
      </c>
      <c r="BK457" s="97">
        <v>0</v>
      </c>
      <c r="BM457" s="97">
        <v>9</v>
      </c>
      <c r="BN457" s="97">
        <v>9</v>
      </c>
      <c r="BO457" s="97">
        <v>9</v>
      </c>
      <c r="BP457" s="97">
        <v>9</v>
      </c>
      <c r="BQ457" s="97">
        <v>8.75</v>
      </c>
      <c r="BR457" s="97">
        <v>8.75</v>
      </c>
      <c r="BS457" s="97">
        <v>8.75</v>
      </c>
      <c r="BT457" s="97">
        <v>8.75</v>
      </c>
      <c r="BY457" s="108"/>
      <c r="CA457" s="162" t="b">
        <v>1</v>
      </c>
      <c r="CB457" s="162" t="b">
        <v>1</v>
      </c>
      <c r="CC457" s="162" t="b">
        <v>1</v>
      </c>
      <c r="CD457" s="162" t="b">
        <v>1</v>
      </c>
    </row>
    <row r="458" spans="1:82" x14ac:dyDescent="0.2">
      <c r="A458" s="101">
        <v>453</v>
      </c>
      <c r="B458" s="97" t="s">
        <v>2201</v>
      </c>
      <c r="C458" s="97" t="s">
        <v>2219</v>
      </c>
      <c r="D458" s="97">
        <v>18</v>
      </c>
      <c r="E458" s="97" t="s">
        <v>872</v>
      </c>
      <c r="G458" s="97" t="s">
        <v>2189</v>
      </c>
      <c r="H458" s="97" t="s">
        <v>1226</v>
      </c>
      <c r="J458" s="97" t="s">
        <v>30</v>
      </c>
      <c r="N458" s="97"/>
      <c r="O458" s="97">
        <v>180</v>
      </c>
      <c r="P458" s="97">
        <v>100</v>
      </c>
      <c r="Q458" s="97">
        <v>0</v>
      </c>
      <c r="R458" s="97">
        <v>0</v>
      </c>
      <c r="S458" s="97">
        <v>0</v>
      </c>
      <c r="T458" s="97">
        <v>80</v>
      </c>
      <c r="U458" s="97">
        <v>0</v>
      </c>
      <c r="W458" s="97" t="e">
        <v>#N/A</v>
      </c>
      <c r="X458" s="97">
        <v>0</v>
      </c>
      <c r="Y458" s="97">
        <v>638</v>
      </c>
      <c r="Z458" s="97" t="s">
        <v>1</v>
      </c>
      <c r="AB458" s="97" t="s">
        <v>2193</v>
      </c>
      <c r="AI458" s="97" t="s">
        <v>2199</v>
      </c>
      <c r="AJ458" s="97">
        <v>6</v>
      </c>
      <c r="AK458" s="97">
        <v>0.68</v>
      </c>
      <c r="AX458" s="97">
        <v>0</v>
      </c>
      <c r="AY458" s="97">
        <v>0</v>
      </c>
      <c r="AZ458" s="97">
        <v>0</v>
      </c>
      <c r="BA458" s="97">
        <v>1</v>
      </c>
      <c r="BB458" s="97">
        <v>1</v>
      </c>
      <c r="BC458" s="97">
        <v>0</v>
      </c>
      <c r="BD458" s="97">
        <v>0</v>
      </c>
      <c r="BE458" s="97">
        <v>0</v>
      </c>
      <c r="BF458" s="97">
        <v>0</v>
      </c>
      <c r="BG458" s="97">
        <v>0</v>
      </c>
      <c r="BH458" s="97">
        <v>0</v>
      </c>
      <c r="BI458" s="97">
        <v>0</v>
      </c>
      <c r="BJ458" s="97">
        <v>0</v>
      </c>
      <c r="BK458" s="97">
        <v>0</v>
      </c>
      <c r="BM458" s="97">
        <v>0.25</v>
      </c>
      <c r="BN458" s="97">
        <v>0.25</v>
      </c>
      <c r="BO458" s="97">
        <v>0.25</v>
      </c>
      <c r="BP458" s="97">
        <v>0.25</v>
      </c>
      <c r="BQ458" s="97">
        <v>0.25</v>
      </c>
      <c r="BR458" s="97">
        <v>0.25</v>
      </c>
      <c r="BS458" s="97">
        <v>0.25</v>
      </c>
      <c r="BT458" s="97">
        <v>0.25</v>
      </c>
      <c r="BY458" s="108"/>
      <c r="CA458" s="162" t="b">
        <v>1</v>
      </c>
      <c r="CB458" s="162" t="b">
        <v>1</v>
      </c>
      <c r="CC458" s="162" t="b">
        <v>1</v>
      </c>
      <c r="CD458" s="162" t="b">
        <v>1</v>
      </c>
    </row>
    <row r="459" spans="1:82" x14ac:dyDescent="0.2">
      <c r="A459" s="101">
        <v>454</v>
      </c>
      <c r="B459" s="97" t="s">
        <v>2201</v>
      </c>
      <c r="C459" s="97" t="s">
        <v>2219</v>
      </c>
      <c r="D459" s="97">
        <v>18</v>
      </c>
      <c r="E459" s="97" t="s">
        <v>873</v>
      </c>
      <c r="G459" s="97" t="s">
        <v>2189</v>
      </c>
      <c r="H459" s="97" t="s">
        <v>1</v>
      </c>
      <c r="I459" s="97" t="s">
        <v>1227</v>
      </c>
      <c r="J459" s="97" t="b">
        <v>1</v>
      </c>
      <c r="N459" s="97"/>
      <c r="O459" s="97">
        <v>19</v>
      </c>
      <c r="P459" s="97">
        <v>6</v>
      </c>
      <c r="Q459" s="97">
        <v>0</v>
      </c>
      <c r="R459" s="97">
        <v>0</v>
      </c>
      <c r="S459" s="97">
        <v>0</v>
      </c>
      <c r="T459" s="97">
        <v>13</v>
      </c>
      <c r="U459" s="97">
        <v>128</v>
      </c>
      <c r="W459" s="97" t="s">
        <v>2190</v>
      </c>
      <c r="X459" s="97">
        <v>2.5920000000000002E-2</v>
      </c>
      <c r="Y459" s="97">
        <v>0</v>
      </c>
      <c r="Z459" s="97" t="s">
        <v>1</v>
      </c>
      <c r="AB459" s="97" t="s">
        <v>2191</v>
      </c>
      <c r="AI459" s="97" t="s">
        <v>2199</v>
      </c>
      <c r="AJ459" s="97">
        <v>15</v>
      </c>
      <c r="AK459" s="97">
        <v>0.77</v>
      </c>
      <c r="AX459" s="97">
        <v>0</v>
      </c>
      <c r="AY459" s="97">
        <v>0</v>
      </c>
      <c r="AZ459" s="97">
        <v>0</v>
      </c>
      <c r="BA459" s="97">
        <v>40</v>
      </c>
      <c r="BB459" s="97">
        <v>39</v>
      </c>
      <c r="BC459" s="97">
        <v>0</v>
      </c>
      <c r="BD459" s="97">
        <v>0</v>
      </c>
      <c r="BE459" s="97">
        <v>0</v>
      </c>
      <c r="BF459" s="97">
        <v>0</v>
      </c>
      <c r="BG459" s="97">
        <v>0</v>
      </c>
      <c r="BH459" s="97">
        <v>0</v>
      </c>
      <c r="BI459" s="97">
        <v>0</v>
      </c>
      <c r="BJ459" s="97">
        <v>0</v>
      </c>
      <c r="BK459" s="97">
        <v>0</v>
      </c>
      <c r="BM459" s="97">
        <v>10</v>
      </c>
      <c r="BN459" s="97">
        <v>10</v>
      </c>
      <c r="BO459" s="97">
        <v>10</v>
      </c>
      <c r="BP459" s="97">
        <v>10</v>
      </c>
      <c r="BQ459" s="97">
        <v>9.75</v>
      </c>
      <c r="BR459" s="97">
        <v>9.75</v>
      </c>
      <c r="BS459" s="97">
        <v>9.75</v>
      </c>
      <c r="BT459" s="97">
        <v>9.75</v>
      </c>
      <c r="BY459" s="108"/>
      <c r="CA459" s="162" t="b">
        <v>1</v>
      </c>
      <c r="CB459" s="162" t="b">
        <v>1</v>
      </c>
      <c r="CC459" s="162" t="b">
        <v>1</v>
      </c>
      <c r="CD459" s="162" t="b">
        <v>1</v>
      </c>
    </row>
    <row r="460" spans="1:82" x14ac:dyDescent="0.2">
      <c r="A460" s="101">
        <v>455</v>
      </c>
      <c r="B460" s="97" t="s">
        <v>2201</v>
      </c>
      <c r="C460" s="97" t="s">
        <v>2219</v>
      </c>
      <c r="D460" s="97">
        <v>18</v>
      </c>
      <c r="E460" s="97" t="s">
        <v>874</v>
      </c>
      <c r="G460" s="97" t="s">
        <v>2189</v>
      </c>
      <c r="H460" s="97" t="s">
        <v>1</v>
      </c>
      <c r="I460" s="97" t="s">
        <v>1228</v>
      </c>
      <c r="J460" s="97" t="b">
        <v>1</v>
      </c>
      <c r="N460" s="97"/>
      <c r="O460" s="97">
        <v>5.64</v>
      </c>
      <c r="P460" s="97">
        <v>1.35</v>
      </c>
      <c r="Q460" s="97">
        <v>0</v>
      </c>
      <c r="R460" s="97">
        <v>0</v>
      </c>
      <c r="S460" s="97">
        <v>0</v>
      </c>
      <c r="T460" s="97">
        <v>4.2899999999999991</v>
      </c>
      <c r="U460" s="97">
        <v>12.44</v>
      </c>
      <c r="W460" s="97" t="s">
        <v>2190</v>
      </c>
      <c r="X460" s="97">
        <v>2.3E-3</v>
      </c>
      <c r="Y460" s="97">
        <v>0</v>
      </c>
      <c r="Z460" s="97" t="s">
        <v>1</v>
      </c>
      <c r="AB460" s="97" t="s">
        <v>2191</v>
      </c>
      <c r="AI460" s="97" t="s">
        <v>2199</v>
      </c>
      <c r="AJ460" s="97">
        <v>10</v>
      </c>
      <c r="AK460" s="97">
        <v>0.6</v>
      </c>
      <c r="AX460" s="97">
        <v>0</v>
      </c>
      <c r="AY460" s="97">
        <v>0</v>
      </c>
      <c r="AZ460" s="97">
        <v>0</v>
      </c>
      <c r="BA460" s="97">
        <v>1070</v>
      </c>
      <c r="BB460" s="97">
        <v>1028</v>
      </c>
      <c r="BC460" s="97">
        <v>0</v>
      </c>
      <c r="BD460" s="97">
        <v>0</v>
      </c>
      <c r="BE460" s="97">
        <v>0</v>
      </c>
      <c r="BF460" s="97">
        <v>0</v>
      </c>
      <c r="BG460" s="97">
        <v>0</v>
      </c>
      <c r="BH460" s="97">
        <v>0</v>
      </c>
      <c r="BI460" s="97">
        <v>0</v>
      </c>
      <c r="BJ460" s="97">
        <v>0</v>
      </c>
      <c r="BK460" s="97">
        <v>0</v>
      </c>
      <c r="BM460" s="97">
        <v>267.5</v>
      </c>
      <c r="BN460" s="97">
        <v>267.5</v>
      </c>
      <c r="BO460" s="97">
        <v>267.5</v>
      </c>
      <c r="BP460" s="97">
        <v>267.5</v>
      </c>
      <c r="BQ460" s="97">
        <v>257</v>
      </c>
      <c r="BR460" s="97">
        <v>257</v>
      </c>
      <c r="BS460" s="97">
        <v>257</v>
      </c>
      <c r="BT460" s="97">
        <v>257</v>
      </c>
      <c r="BY460" s="108"/>
      <c r="CA460" s="162" t="b">
        <v>1</v>
      </c>
      <c r="CB460" s="162" t="b">
        <v>1</v>
      </c>
      <c r="CC460" s="162" t="b">
        <v>1</v>
      </c>
      <c r="CD460" s="162" t="b">
        <v>1</v>
      </c>
    </row>
    <row r="461" spans="1:82" x14ac:dyDescent="0.2">
      <c r="A461" s="101">
        <v>456</v>
      </c>
      <c r="B461" s="97" t="s">
        <v>2201</v>
      </c>
      <c r="C461" s="97" t="s">
        <v>2219</v>
      </c>
      <c r="D461" s="97">
        <v>18</v>
      </c>
      <c r="E461" s="97" t="s">
        <v>875</v>
      </c>
      <c r="G461" s="97" t="s">
        <v>2189</v>
      </c>
      <c r="H461" s="97" t="s">
        <v>1</v>
      </c>
      <c r="I461" s="97" t="s">
        <v>1228</v>
      </c>
      <c r="J461" s="97" t="b">
        <v>1</v>
      </c>
      <c r="N461" s="97"/>
      <c r="O461" s="97">
        <v>5.64</v>
      </c>
      <c r="P461" s="97">
        <v>1.35</v>
      </c>
      <c r="Q461" s="97">
        <v>0</v>
      </c>
      <c r="R461" s="97">
        <v>0</v>
      </c>
      <c r="S461" s="97">
        <v>0</v>
      </c>
      <c r="T461" s="97">
        <v>4.2899999999999991</v>
      </c>
      <c r="U461" s="97">
        <v>15.27</v>
      </c>
      <c r="W461" s="97" t="s">
        <v>2190</v>
      </c>
      <c r="X461" s="97">
        <v>2.3E-3</v>
      </c>
      <c r="Y461" s="97">
        <v>0</v>
      </c>
      <c r="Z461" s="97" t="s">
        <v>1</v>
      </c>
      <c r="AB461" s="97" t="s">
        <v>2191</v>
      </c>
      <c r="AI461" s="97" t="s">
        <v>2199</v>
      </c>
      <c r="AJ461" s="97">
        <v>10</v>
      </c>
      <c r="AK461" s="97">
        <v>0.6</v>
      </c>
      <c r="AX461" s="97">
        <v>0</v>
      </c>
      <c r="AY461" s="97">
        <v>0</v>
      </c>
      <c r="AZ461" s="97">
        <v>0</v>
      </c>
      <c r="BA461" s="97">
        <v>1205</v>
      </c>
      <c r="BB461" s="97">
        <v>1158</v>
      </c>
      <c r="BC461" s="97">
        <v>0</v>
      </c>
      <c r="BD461" s="97">
        <v>0</v>
      </c>
      <c r="BE461" s="97">
        <v>0</v>
      </c>
      <c r="BF461" s="97">
        <v>0</v>
      </c>
      <c r="BG461" s="97">
        <v>0</v>
      </c>
      <c r="BH461" s="97">
        <v>0</v>
      </c>
      <c r="BI461" s="97">
        <v>0</v>
      </c>
      <c r="BJ461" s="97">
        <v>0</v>
      </c>
      <c r="BK461" s="97">
        <v>0</v>
      </c>
      <c r="BM461" s="97">
        <v>301.25</v>
      </c>
      <c r="BN461" s="97">
        <v>301.25</v>
      </c>
      <c r="BO461" s="97">
        <v>301.25</v>
      </c>
      <c r="BP461" s="97">
        <v>301.25</v>
      </c>
      <c r="BQ461" s="97">
        <v>289.5</v>
      </c>
      <c r="BR461" s="97">
        <v>289.5</v>
      </c>
      <c r="BS461" s="97">
        <v>289.5</v>
      </c>
      <c r="BT461" s="97">
        <v>289.5</v>
      </c>
      <c r="BY461" s="108"/>
      <c r="CA461" s="162" t="b">
        <v>1</v>
      </c>
      <c r="CB461" s="162" t="b">
        <v>1</v>
      </c>
      <c r="CC461" s="162" t="b">
        <v>1</v>
      </c>
      <c r="CD461" s="162" t="b">
        <v>1</v>
      </c>
    </row>
    <row r="462" spans="1:82" x14ac:dyDescent="0.2">
      <c r="A462" s="101">
        <v>457</v>
      </c>
      <c r="B462" s="97" t="s">
        <v>2201</v>
      </c>
      <c r="C462" s="97" t="s">
        <v>2219</v>
      </c>
      <c r="D462" s="97">
        <v>18</v>
      </c>
      <c r="E462" s="97" t="s">
        <v>876</v>
      </c>
      <c r="G462" s="97" t="s">
        <v>2189</v>
      </c>
      <c r="H462" s="97" t="s">
        <v>1</v>
      </c>
      <c r="I462" s="97" t="s">
        <v>1229</v>
      </c>
      <c r="J462" s="97" t="b">
        <v>1</v>
      </c>
      <c r="N462" s="97"/>
      <c r="O462" s="97">
        <v>202</v>
      </c>
      <c r="P462" s="97">
        <v>80</v>
      </c>
      <c r="Q462" s="97">
        <v>0</v>
      </c>
      <c r="R462" s="97">
        <v>0</v>
      </c>
      <c r="S462" s="97">
        <v>0</v>
      </c>
      <c r="T462" s="97">
        <v>122</v>
      </c>
      <c r="U462" s="97">
        <v>753</v>
      </c>
      <c r="W462" s="97" t="s">
        <v>2190</v>
      </c>
      <c r="X462" s="97">
        <v>0</v>
      </c>
      <c r="Y462" s="97">
        <v>0</v>
      </c>
      <c r="Z462" s="97" t="s">
        <v>1</v>
      </c>
      <c r="AB462" s="97" t="s">
        <v>2191</v>
      </c>
      <c r="AI462" s="97" t="s">
        <v>2199</v>
      </c>
      <c r="AJ462" s="97">
        <v>15</v>
      </c>
      <c r="AK462" s="97">
        <v>0.6</v>
      </c>
      <c r="AX462" s="97">
        <v>0</v>
      </c>
      <c r="AY462" s="97">
        <v>0</v>
      </c>
      <c r="AZ462" s="97">
        <v>0</v>
      </c>
      <c r="BA462" s="97">
        <v>57</v>
      </c>
      <c r="BB462" s="97">
        <v>55</v>
      </c>
      <c r="BC462" s="97">
        <v>0</v>
      </c>
      <c r="BD462" s="97">
        <v>0</v>
      </c>
      <c r="BE462" s="97">
        <v>0</v>
      </c>
      <c r="BF462" s="97">
        <v>0</v>
      </c>
      <c r="BG462" s="97">
        <v>0</v>
      </c>
      <c r="BH462" s="97">
        <v>0</v>
      </c>
      <c r="BI462" s="97">
        <v>0</v>
      </c>
      <c r="BJ462" s="97">
        <v>0</v>
      </c>
      <c r="BK462" s="97">
        <v>0</v>
      </c>
      <c r="BM462" s="97">
        <v>14.25</v>
      </c>
      <c r="BN462" s="97">
        <v>14.25</v>
      </c>
      <c r="BO462" s="97">
        <v>14.25</v>
      </c>
      <c r="BP462" s="97">
        <v>14.25</v>
      </c>
      <c r="BQ462" s="97">
        <v>13.75</v>
      </c>
      <c r="BR462" s="97">
        <v>13.75</v>
      </c>
      <c r="BS462" s="97">
        <v>13.75</v>
      </c>
      <c r="BT462" s="97">
        <v>13.75</v>
      </c>
      <c r="BY462" s="108"/>
      <c r="CA462" s="162" t="b">
        <v>1</v>
      </c>
      <c r="CB462" s="162" t="b">
        <v>1</v>
      </c>
      <c r="CC462" s="162" t="b">
        <v>1</v>
      </c>
      <c r="CD462" s="162" t="b">
        <v>1</v>
      </c>
    </row>
    <row r="463" spans="1:82" x14ac:dyDescent="0.2">
      <c r="A463" s="101">
        <v>458</v>
      </c>
      <c r="B463" s="97" t="s">
        <v>2201</v>
      </c>
      <c r="C463" s="97" t="s">
        <v>2219</v>
      </c>
      <c r="D463" s="97">
        <v>18</v>
      </c>
      <c r="E463" s="97" t="s">
        <v>877</v>
      </c>
      <c r="G463" s="97" t="s">
        <v>2189</v>
      </c>
      <c r="H463" s="97" t="s">
        <v>1</v>
      </c>
      <c r="I463" s="97" t="s">
        <v>1230</v>
      </c>
      <c r="J463" s="97" t="b">
        <v>1</v>
      </c>
      <c r="N463" s="97"/>
      <c r="O463" s="97">
        <v>37.946399999999997</v>
      </c>
      <c r="P463" s="97">
        <v>20</v>
      </c>
      <c r="Q463" s="97">
        <v>0</v>
      </c>
      <c r="R463" s="97">
        <v>0</v>
      </c>
      <c r="S463" s="97">
        <v>0</v>
      </c>
      <c r="T463" s="97">
        <v>17.946399999999997</v>
      </c>
      <c r="U463" s="97">
        <v>57.876215989000002</v>
      </c>
      <c r="W463" s="97" t="s">
        <v>2190</v>
      </c>
      <c r="X463" s="97">
        <v>1.2732767517000001E-2</v>
      </c>
      <c r="Y463" s="97">
        <v>6.6639999999999997</v>
      </c>
      <c r="Z463" s="97" t="s">
        <v>1</v>
      </c>
      <c r="AB463" s="97" t="s">
        <v>2193</v>
      </c>
      <c r="AI463" s="97" t="s">
        <v>2199</v>
      </c>
      <c r="AJ463" s="97">
        <v>10</v>
      </c>
      <c r="AK463" s="97">
        <v>0.7</v>
      </c>
      <c r="AX463" s="97">
        <v>0</v>
      </c>
      <c r="AY463" s="97">
        <v>0</v>
      </c>
      <c r="AZ463" s="97">
        <v>0</v>
      </c>
      <c r="BA463" s="97">
        <v>562</v>
      </c>
      <c r="BB463" s="97">
        <v>540</v>
      </c>
      <c r="BC463" s="97">
        <v>0</v>
      </c>
      <c r="BD463" s="97">
        <v>0</v>
      </c>
      <c r="BE463" s="97">
        <v>0</v>
      </c>
      <c r="BF463" s="97">
        <v>0</v>
      </c>
      <c r="BG463" s="97">
        <v>0</v>
      </c>
      <c r="BH463" s="97">
        <v>0</v>
      </c>
      <c r="BI463" s="97">
        <v>0</v>
      </c>
      <c r="BJ463" s="97">
        <v>0</v>
      </c>
      <c r="BK463" s="97">
        <v>0</v>
      </c>
      <c r="BM463" s="97">
        <v>140.5</v>
      </c>
      <c r="BN463" s="97">
        <v>140.5</v>
      </c>
      <c r="BO463" s="97">
        <v>140.5</v>
      </c>
      <c r="BP463" s="97">
        <v>140.5</v>
      </c>
      <c r="BQ463" s="97">
        <v>135</v>
      </c>
      <c r="BR463" s="97">
        <v>135</v>
      </c>
      <c r="BS463" s="97">
        <v>135</v>
      </c>
      <c r="BT463" s="97">
        <v>135</v>
      </c>
      <c r="BY463" s="108"/>
      <c r="CA463" s="162" t="b">
        <v>1</v>
      </c>
      <c r="CB463" s="162" t="b">
        <v>1</v>
      </c>
      <c r="CC463" s="162" t="b">
        <v>1</v>
      </c>
      <c r="CD463" s="162" t="b">
        <v>1</v>
      </c>
    </row>
    <row r="464" spans="1:82" x14ac:dyDescent="0.2">
      <c r="A464" s="101">
        <v>459</v>
      </c>
      <c r="B464" s="97" t="s">
        <v>2201</v>
      </c>
      <c r="C464" s="97" t="s">
        <v>2219</v>
      </c>
      <c r="D464" s="97">
        <v>18</v>
      </c>
      <c r="E464" s="97" t="s">
        <v>878</v>
      </c>
      <c r="G464" s="97" t="s">
        <v>2189</v>
      </c>
      <c r="H464" s="97" t="s">
        <v>1</v>
      </c>
      <c r="I464" s="97" t="s">
        <v>1231</v>
      </c>
      <c r="J464" s="97" t="b">
        <v>1</v>
      </c>
      <c r="N464" s="97"/>
      <c r="O464" s="97">
        <v>15</v>
      </c>
      <c r="P464" s="97">
        <v>15</v>
      </c>
      <c r="Q464" s="97">
        <v>0</v>
      </c>
      <c r="R464" s="97">
        <v>0</v>
      </c>
      <c r="S464" s="97">
        <v>0</v>
      </c>
      <c r="T464" s="97">
        <v>0</v>
      </c>
      <c r="U464" s="97">
        <v>227.001</v>
      </c>
      <c r="W464" s="97" t="s">
        <v>2190</v>
      </c>
      <c r="X464" s="97">
        <v>0</v>
      </c>
      <c r="Y464" s="97">
        <v>0</v>
      </c>
      <c r="Z464" s="97" t="s">
        <v>1</v>
      </c>
      <c r="AB464" s="97" t="s">
        <v>2191</v>
      </c>
      <c r="AI464" s="97" t="s">
        <v>2199</v>
      </c>
      <c r="AJ464" s="97">
        <v>5</v>
      </c>
      <c r="AK464" s="97">
        <v>0.6</v>
      </c>
      <c r="AX464" s="97">
        <v>0</v>
      </c>
      <c r="AY464" s="97">
        <v>0</v>
      </c>
      <c r="AZ464" s="97">
        <v>0</v>
      </c>
      <c r="BA464" s="97">
        <v>164</v>
      </c>
      <c r="BB464" s="97">
        <v>158</v>
      </c>
      <c r="BC464" s="97">
        <v>0</v>
      </c>
      <c r="BD464" s="97">
        <v>0</v>
      </c>
      <c r="BE464" s="97">
        <v>0</v>
      </c>
      <c r="BF464" s="97">
        <v>0</v>
      </c>
      <c r="BG464" s="97">
        <v>0</v>
      </c>
      <c r="BH464" s="97">
        <v>0</v>
      </c>
      <c r="BI464" s="97">
        <v>0</v>
      </c>
      <c r="BJ464" s="97">
        <v>0</v>
      </c>
      <c r="BK464" s="97">
        <v>0</v>
      </c>
      <c r="BM464" s="97">
        <v>41</v>
      </c>
      <c r="BN464" s="97">
        <v>41</v>
      </c>
      <c r="BO464" s="97">
        <v>41</v>
      </c>
      <c r="BP464" s="97">
        <v>41</v>
      </c>
      <c r="BQ464" s="97">
        <v>39.5</v>
      </c>
      <c r="BR464" s="97">
        <v>39.5</v>
      </c>
      <c r="BS464" s="97">
        <v>39.5</v>
      </c>
      <c r="BT464" s="97">
        <v>39.5</v>
      </c>
      <c r="BY464" s="108"/>
      <c r="CA464" s="162" t="b">
        <v>1</v>
      </c>
      <c r="CB464" s="162" t="b">
        <v>1</v>
      </c>
      <c r="CC464" s="162" t="b">
        <v>1</v>
      </c>
      <c r="CD464" s="162" t="b">
        <v>1</v>
      </c>
    </row>
    <row r="465" spans="1:82" x14ac:dyDescent="0.2">
      <c r="A465" s="101">
        <v>460</v>
      </c>
      <c r="B465" s="97" t="s">
        <v>2201</v>
      </c>
      <c r="C465" s="97" t="s">
        <v>2219</v>
      </c>
      <c r="D465" s="97">
        <v>18</v>
      </c>
      <c r="E465" s="97" t="s">
        <v>879</v>
      </c>
      <c r="G465" s="97" t="s">
        <v>2189</v>
      </c>
      <c r="H465" s="97" t="s">
        <v>1</v>
      </c>
      <c r="I465" s="97" t="s">
        <v>1231</v>
      </c>
      <c r="J465" s="97" t="b">
        <v>1</v>
      </c>
      <c r="N465" s="97"/>
      <c r="O465" s="97">
        <v>156.76079999999999</v>
      </c>
      <c r="P465" s="97">
        <v>100</v>
      </c>
      <c r="Q465" s="97">
        <v>0</v>
      </c>
      <c r="R465" s="97">
        <v>0</v>
      </c>
      <c r="S465" s="97">
        <v>0</v>
      </c>
      <c r="T465" s="97">
        <v>56.760799999999989</v>
      </c>
      <c r="U465" s="97">
        <v>323.8</v>
      </c>
      <c r="W465" s="97" t="s">
        <v>2190</v>
      </c>
      <c r="X465" s="97">
        <v>4.0718662207000003E-2</v>
      </c>
      <c r="Y465" s="97">
        <v>0</v>
      </c>
      <c r="Z465" s="97" t="s">
        <v>1</v>
      </c>
      <c r="AB465" s="97" t="s">
        <v>2191</v>
      </c>
      <c r="AI465" s="97" t="s">
        <v>2199</v>
      </c>
      <c r="AJ465" s="97">
        <v>6</v>
      </c>
      <c r="AK465" s="97">
        <v>0.6</v>
      </c>
      <c r="AX465" s="97">
        <v>0</v>
      </c>
      <c r="AY465" s="97">
        <v>0</v>
      </c>
      <c r="AZ465" s="97">
        <v>0</v>
      </c>
      <c r="BA465" s="97">
        <v>4</v>
      </c>
      <c r="BB465" s="97">
        <v>3</v>
      </c>
      <c r="BC465" s="97">
        <v>0</v>
      </c>
      <c r="BD465" s="97">
        <v>0</v>
      </c>
      <c r="BE465" s="97">
        <v>0</v>
      </c>
      <c r="BF465" s="97">
        <v>0</v>
      </c>
      <c r="BG465" s="97">
        <v>0</v>
      </c>
      <c r="BH465" s="97">
        <v>0</v>
      </c>
      <c r="BI465" s="97">
        <v>0</v>
      </c>
      <c r="BJ465" s="97">
        <v>0</v>
      </c>
      <c r="BK465" s="97">
        <v>0</v>
      </c>
      <c r="BM465" s="97">
        <v>1</v>
      </c>
      <c r="BN465" s="97">
        <v>1</v>
      </c>
      <c r="BO465" s="97">
        <v>1</v>
      </c>
      <c r="BP465" s="97">
        <v>1</v>
      </c>
      <c r="BQ465" s="97">
        <v>0.75</v>
      </c>
      <c r="BR465" s="97">
        <v>0.75</v>
      </c>
      <c r="BS465" s="97">
        <v>0.75</v>
      </c>
      <c r="BT465" s="97">
        <v>0.75</v>
      </c>
      <c r="BY465" s="108"/>
      <c r="CA465" s="162" t="b">
        <v>1</v>
      </c>
      <c r="CB465" s="162" t="b">
        <v>1</v>
      </c>
      <c r="CC465" s="162" t="b">
        <v>1</v>
      </c>
      <c r="CD465" s="162" t="b">
        <v>1</v>
      </c>
    </row>
    <row r="466" spans="1:82" x14ac:dyDescent="0.2">
      <c r="A466" s="101">
        <v>461</v>
      </c>
      <c r="B466" s="97" t="s">
        <v>2201</v>
      </c>
      <c r="C466" s="97" t="s">
        <v>2219</v>
      </c>
      <c r="D466" s="97">
        <v>18</v>
      </c>
      <c r="E466" s="97" t="s">
        <v>880</v>
      </c>
      <c r="G466" s="97" t="s">
        <v>2189</v>
      </c>
      <c r="H466" s="97" t="s">
        <v>1</v>
      </c>
      <c r="I466" s="97" t="s">
        <v>1232</v>
      </c>
      <c r="J466" s="97" t="b">
        <v>1</v>
      </c>
      <c r="N466" s="97"/>
      <c r="O466" s="97">
        <v>275</v>
      </c>
      <c r="P466" s="97">
        <v>275</v>
      </c>
      <c r="Q466" s="97">
        <v>0</v>
      </c>
      <c r="R466" s="97">
        <v>0</v>
      </c>
      <c r="S466" s="97">
        <v>0</v>
      </c>
      <c r="T466" s="97">
        <v>0</v>
      </c>
      <c r="U466" s="97">
        <v>1040.576979133496</v>
      </c>
      <c r="W466" s="97" t="s">
        <v>2190</v>
      </c>
      <c r="X466" s="97">
        <v>0.13613046779892801</v>
      </c>
      <c r="Y466" s="97">
        <v>0</v>
      </c>
      <c r="Z466" s="97" t="s">
        <v>1</v>
      </c>
      <c r="AB466" s="97" t="s">
        <v>2191</v>
      </c>
      <c r="AI466" s="97" t="s">
        <v>2199</v>
      </c>
      <c r="AJ466" s="97">
        <v>5</v>
      </c>
      <c r="AK466" s="97">
        <v>0.6</v>
      </c>
      <c r="AX466" s="97">
        <v>0</v>
      </c>
      <c r="AY466" s="97">
        <v>0</v>
      </c>
      <c r="AZ466" s="97">
        <v>0</v>
      </c>
      <c r="BA466" s="97">
        <v>6</v>
      </c>
      <c r="BB466" s="97">
        <v>6</v>
      </c>
      <c r="BC466" s="97">
        <v>0</v>
      </c>
      <c r="BD466" s="97">
        <v>0</v>
      </c>
      <c r="BE466" s="97">
        <v>0</v>
      </c>
      <c r="BF466" s="97">
        <v>0</v>
      </c>
      <c r="BG466" s="97">
        <v>0</v>
      </c>
      <c r="BH466" s="97">
        <v>0</v>
      </c>
      <c r="BI466" s="97">
        <v>0</v>
      </c>
      <c r="BJ466" s="97">
        <v>0</v>
      </c>
      <c r="BK466" s="97">
        <v>0</v>
      </c>
      <c r="BM466" s="97">
        <v>1.5</v>
      </c>
      <c r="BN466" s="97">
        <v>1.5</v>
      </c>
      <c r="BO466" s="97">
        <v>1.5</v>
      </c>
      <c r="BP466" s="97">
        <v>1.5</v>
      </c>
      <c r="BQ466" s="97">
        <v>1.5</v>
      </c>
      <c r="BR466" s="97">
        <v>1.5</v>
      </c>
      <c r="BS466" s="97">
        <v>1.5</v>
      </c>
      <c r="BT466" s="97">
        <v>1.5</v>
      </c>
      <c r="BY466" s="108"/>
      <c r="CA466" s="162" t="b">
        <v>1</v>
      </c>
      <c r="CB466" s="162" t="b">
        <v>1</v>
      </c>
      <c r="CC466" s="162" t="b">
        <v>1</v>
      </c>
      <c r="CD466" s="162" t="b">
        <v>1</v>
      </c>
    </row>
    <row r="467" spans="1:82" x14ac:dyDescent="0.2">
      <c r="A467" s="101">
        <v>462</v>
      </c>
      <c r="B467" s="97" t="s">
        <v>2201</v>
      </c>
      <c r="C467" s="97" t="s">
        <v>2219</v>
      </c>
      <c r="D467" s="97">
        <v>18</v>
      </c>
      <c r="E467" s="97" t="s">
        <v>881</v>
      </c>
      <c r="G467" s="97" t="s">
        <v>2189</v>
      </c>
      <c r="H467" s="97" t="s">
        <v>1</v>
      </c>
      <c r="I467" s="97" t="s">
        <v>1224</v>
      </c>
      <c r="J467" s="97" t="b">
        <v>1</v>
      </c>
      <c r="N467" s="97"/>
      <c r="O467" s="97">
        <v>4150</v>
      </c>
      <c r="P467" s="97">
        <v>1250</v>
      </c>
      <c r="Q467" s="97">
        <v>0</v>
      </c>
      <c r="R467" s="97">
        <v>0</v>
      </c>
      <c r="S467" s="97">
        <v>0</v>
      </c>
      <c r="T467" s="97">
        <v>2900</v>
      </c>
      <c r="U467" s="97">
        <v>11166</v>
      </c>
      <c r="W467" s="97" t="s">
        <v>2190</v>
      </c>
      <c r="X467" s="97">
        <v>2.5</v>
      </c>
      <c r="Y467" s="97">
        <v>0</v>
      </c>
      <c r="Z467" s="97" t="s">
        <v>1</v>
      </c>
      <c r="AB467" s="97" t="s">
        <v>2191</v>
      </c>
      <c r="AI467" s="97" t="s">
        <v>2199</v>
      </c>
      <c r="AJ467" s="97">
        <v>12</v>
      </c>
      <c r="AK467" s="97">
        <v>0.6</v>
      </c>
      <c r="AX467" s="97">
        <v>0</v>
      </c>
      <c r="AY467" s="97">
        <v>0</v>
      </c>
      <c r="AZ467" s="97">
        <v>0</v>
      </c>
      <c r="BA467" s="97">
        <v>1</v>
      </c>
      <c r="BB467" s="97">
        <v>1</v>
      </c>
      <c r="BC467" s="97">
        <v>0</v>
      </c>
      <c r="BD467" s="97">
        <v>0</v>
      </c>
      <c r="BE467" s="97">
        <v>0</v>
      </c>
      <c r="BF467" s="97">
        <v>0</v>
      </c>
      <c r="BG467" s="97">
        <v>0</v>
      </c>
      <c r="BH467" s="97">
        <v>0</v>
      </c>
      <c r="BI467" s="97">
        <v>0</v>
      </c>
      <c r="BJ467" s="97">
        <v>0</v>
      </c>
      <c r="BK467" s="97">
        <v>0</v>
      </c>
      <c r="BM467" s="97">
        <v>0.25</v>
      </c>
      <c r="BN467" s="97">
        <v>0.25</v>
      </c>
      <c r="BO467" s="97">
        <v>0.25</v>
      </c>
      <c r="BP467" s="97">
        <v>0.25</v>
      </c>
      <c r="BQ467" s="97">
        <v>0.25</v>
      </c>
      <c r="BR467" s="97">
        <v>0.25</v>
      </c>
      <c r="BS467" s="97">
        <v>0.25</v>
      </c>
      <c r="BT467" s="97">
        <v>0.25</v>
      </c>
      <c r="BY467" s="108"/>
      <c r="CA467" s="162" t="b">
        <v>1</v>
      </c>
      <c r="CB467" s="162" t="b">
        <v>1</v>
      </c>
      <c r="CC467" s="162" t="b">
        <v>1</v>
      </c>
      <c r="CD467" s="162" t="b">
        <v>1</v>
      </c>
    </row>
    <row r="468" spans="1:82" x14ac:dyDescent="0.2">
      <c r="A468" s="101">
        <v>463</v>
      </c>
      <c r="B468" s="97" t="s">
        <v>2201</v>
      </c>
      <c r="C468" s="97" t="s">
        <v>2219</v>
      </c>
      <c r="D468" s="97">
        <v>18</v>
      </c>
      <c r="E468" s="97" t="s">
        <v>882</v>
      </c>
      <c r="G468" s="97" t="s">
        <v>2189</v>
      </c>
      <c r="H468" s="97" t="s">
        <v>1</v>
      </c>
      <c r="I468" s="97" t="s">
        <v>1199</v>
      </c>
      <c r="J468" s="97" t="b">
        <v>1</v>
      </c>
      <c r="N468" s="97"/>
      <c r="O468" s="97">
        <v>20.97</v>
      </c>
      <c r="P468" s="97">
        <v>5.5</v>
      </c>
      <c r="Q468" s="97">
        <v>0</v>
      </c>
      <c r="R468" s="97">
        <v>0</v>
      </c>
      <c r="S468" s="97">
        <v>0</v>
      </c>
      <c r="T468" s="97">
        <v>15.469999999999999</v>
      </c>
      <c r="U468" s="97">
        <v>36.065338474979193</v>
      </c>
      <c r="W468" s="97" t="s">
        <v>2190</v>
      </c>
      <c r="X468" s="97">
        <v>7.5391584659393173E-3</v>
      </c>
      <c r="Y468" s="97">
        <v>-0.51940914281592421</v>
      </c>
      <c r="Z468" s="97" t="s">
        <v>1</v>
      </c>
      <c r="AB468" s="97" t="s">
        <v>2193</v>
      </c>
      <c r="AI468" s="97" t="s">
        <v>2199</v>
      </c>
      <c r="AJ468" s="97">
        <v>15</v>
      </c>
      <c r="AK468" s="97">
        <v>0.7</v>
      </c>
      <c r="AX468" s="97">
        <v>0</v>
      </c>
      <c r="AY468" s="97">
        <v>0</v>
      </c>
      <c r="AZ468" s="97">
        <v>0</v>
      </c>
      <c r="BA468" s="97">
        <v>4775</v>
      </c>
      <c r="BB468" s="97">
        <v>4588</v>
      </c>
      <c r="BC468" s="97">
        <v>0</v>
      </c>
      <c r="BD468" s="97">
        <v>0</v>
      </c>
      <c r="BE468" s="97">
        <v>0</v>
      </c>
      <c r="BF468" s="97">
        <v>0</v>
      </c>
      <c r="BG468" s="97">
        <v>0</v>
      </c>
      <c r="BH468" s="97">
        <v>0</v>
      </c>
      <c r="BI468" s="97">
        <v>0</v>
      </c>
      <c r="BJ468" s="97">
        <v>0</v>
      </c>
      <c r="BK468" s="97">
        <v>0</v>
      </c>
      <c r="BM468" s="97">
        <v>1193.75</v>
      </c>
      <c r="BN468" s="97">
        <v>1193.75</v>
      </c>
      <c r="BO468" s="97">
        <v>1193.75</v>
      </c>
      <c r="BP468" s="97">
        <v>1193.75</v>
      </c>
      <c r="BQ468" s="97">
        <v>1147</v>
      </c>
      <c r="BR468" s="97">
        <v>1147</v>
      </c>
      <c r="BS468" s="97">
        <v>1147</v>
      </c>
      <c r="BT468" s="97">
        <v>1147</v>
      </c>
      <c r="BY468" s="108"/>
      <c r="CA468" s="162" t="b">
        <v>1</v>
      </c>
      <c r="CB468" s="162" t="b">
        <v>1</v>
      </c>
      <c r="CC468" s="162" t="b">
        <v>1</v>
      </c>
      <c r="CD468" s="162" t="b">
        <v>1</v>
      </c>
    </row>
    <row r="469" spans="1:82" x14ac:dyDescent="0.2">
      <c r="A469" s="101">
        <v>464</v>
      </c>
      <c r="B469" s="97" t="s">
        <v>2201</v>
      </c>
      <c r="C469" s="97" t="s">
        <v>2219</v>
      </c>
      <c r="D469" s="97">
        <v>18</v>
      </c>
      <c r="E469" s="97" t="s">
        <v>883</v>
      </c>
      <c r="G469" s="97" t="s">
        <v>2189</v>
      </c>
      <c r="H469" s="97" t="s">
        <v>1</v>
      </c>
      <c r="I469" s="97" t="s">
        <v>1227</v>
      </c>
      <c r="J469" s="97" t="b">
        <v>1</v>
      </c>
      <c r="N469" s="97"/>
      <c r="O469" s="97">
        <v>32.5</v>
      </c>
      <c r="P469" s="97">
        <v>9</v>
      </c>
      <c r="Q469" s="97">
        <v>0</v>
      </c>
      <c r="R469" s="97">
        <v>0</v>
      </c>
      <c r="S469" s="97">
        <v>0</v>
      </c>
      <c r="T469" s="97">
        <v>23.5</v>
      </c>
      <c r="U469" s="97">
        <v>54.11755256</v>
      </c>
      <c r="W469" s="97" t="s">
        <v>2190</v>
      </c>
      <c r="X469" s="97">
        <v>9.5171661000000001E-3</v>
      </c>
      <c r="Y469" s="97">
        <v>0</v>
      </c>
      <c r="Z469" s="97" t="s">
        <v>1</v>
      </c>
      <c r="AB469" s="97" t="s">
        <v>2191</v>
      </c>
      <c r="AI469" s="97" t="s">
        <v>2199</v>
      </c>
      <c r="AJ469" s="97">
        <v>15</v>
      </c>
      <c r="AK469" s="97">
        <v>0.7</v>
      </c>
      <c r="AX469" s="97">
        <v>0</v>
      </c>
      <c r="AY469" s="97">
        <v>0</v>
      </c>
      <c r="AZ469" s="97">
        <v>0</v>
      </c>
      <c r="BA469" s="97">
        <v>147</v>
      </c>
      <c r="BB469" s="97">
        <v>141</v>
      </c>
      <c r="BC469" s="97">
        <v>0</v>
      </c>
      <c r="BD469" s="97">
        <v>0</v>
      </c>
      <c r="BE469" s="97">
        <v>0</v>
      </c>
      <c r="BF469" s="97">
        <v>0</v>
      </c>
      <c r="BG469" s="97">
        <v>0</v>
      </c>
      <c r="BH469" s="97">
        <v>0</v>
      </c>
      <c r="BI469" s="97">
        <v>0</v>
      </c>
      <c r="BJ469" s="97">
        <v>0</v>
      </c>
      <c r="BK469" s="97">
        <v>0</v>
      </c>
      <c r="BM469" s="97">
        <v>36.75</v>
      </c>
      <c r="BN469" s="97">
        <v>36.75</v>
      </c>
      <c r="BO469" s="97">
        <v>36.75</v>
      </c>
      <c r="BP469" s="97">
        <v>36.75</v>
      </c>
      <c r="BQ469" s="97">
        <v>35.25</v>
      </c>
      <c r="BR469" s="97">
        <v>35.25</v>
      </c>
      <c r="BS469" s="97">
        <v>35.25</v>
      </c>
      <c r="BT469" s="97">
        <v>35.25</v>
      </c>
      <c r="BY469" s="108"/>
      <c r="CA469" s="162" t="b">
        <v>1</v>
      </c>
      <c r="CB469" s="162" t="b">
        <v>1</v>
      </c>
      <c r="CC469" s="162" t="b">
        <v>1</v>
      </c>
      <c r="CD469" s="162" t="b">
        <v>1</v>
      </c>
    </row>
    <row r="470" spans="1:82" x14ac:dyDescent="0.2">
      <c r="A470" s="101">
        <v>465</v>
      </c>
      <c r="B470" s="97" t="s">
        <v>2201</v>
      </c>
      <c r="C470" s="97" t="s">
        <v>2219</v>
      </c>
      <c r="D470" s="97">
        <v>18</v>
      </c>
      <c r="E470" s="97" t="s">
        <v>884</v>
      </c>
      <c r="G470" s="97" t="s">
        <v>2189</v>
      </c>
      <c r="H470" s="97" t="s">
        <v>1</v>
      </c>
      <c r="I470" s="97" t="s">
        <v>1233</v>
      </c>
      <c r="J470" s="97" t="b">
        <v>1</v>
      </c>
      <c r="N470" s="97"/>
      <c r="O470" s="97">
        <v>4</v>
      </c>
      <c r="P470" s="97">
        <v>4</v>
      </c>
      <c r="Q470" s="97">
        <v>0</v>
      </c>
      <c r="R470" s="97">
        <v>0</v>
      </c>
      <c r="S470" s="97">
        <v>0</v>
      </c>
      <c r="T470" s="97">
        <v>0</v>
      </c>
      <c r="U470" s="97">
        <v>60</v>
      </c>
      <c r="W470" s="97" t="s">
        <v>2190</v>
      </c>
      <c r="X470" s="97">
        <v>8.9999999999999993E-3</v>
      </c>
      <c r="Y470" s="97">
        <v>0</v>
      </c>
      <c r="Z470" s="97" t="s">
        <v>1</v>
      </c>
      <c r="AB470" s="97" t="s">
        <v>2191</v>
      </c>
      <c r="AI470" s="97" t="s">
        <v>2199</v>
      </c>
      <c r="AJ470" s="97">
        <v>2</v>
      </c>
      <c r="AK470" s="97">
        <v>0.53</v>
      </c>
      <c r="AX470" s="97">
        <v>0</v>
      </c>
      <c r="AY470" s="97">
        <v>0</v>
      </c>
      <c r="AZ470" s="97">
        <v>0</v>
      </c>
      <c r="BA470" s="97">
        <v>89</v>
      </c>
      <c r="BB470" s="97">
        <v>85</v>
      </c>
      <c r="BC470" s="97">
        <v>0</v>
      </c>
      <c r="BD470" s="97">
        <v>0</v>
      </c>
      <c r="BE470" s="97">
        <v>0</v>
      </c>
      <c r="BF470" s="97">
        <v>0</v>
      </c>
      <c r="BG470" s="97">
        <v>0</v>
      </c>
      <c r="BH470" s="97">
        <v>0</v>
      </c>
      <c r="BI470" s="97">
        <v>0</v>
      </c>
      <c r="BJ470" s="97">
        <v>0</v>
      </c>
      <c r="BK470" s="97">
        <v>0</v>
      </c>
      <c r="BM470" s="97">
        <v>22.25</v>
      </c>
      <c r="BN470" s="97">
        <v>22.25</v>
      </c>
      <c r="BO470" s="97">
        <v>22.25</v>
      </c>
      <c r="BP470" s="97">
        <v>22.25</v>
      </c>
      <c r="BQ470" s="97">
        <v>21.25</v>
      </c>
      <c r="BR470" s="97">
        <v>21.25</v>
      </c>
      <c r="BS470" s="97">
        <v>21.25</v>
      </c>
      <c r="BT470" s="97">
        <v>21.25</v>
      </c>
      <c r="BY470" s="108"/>
      <c r="CA470" s="162" t="b">
        <v>1</v>
      </c>
      <c r="CB470" s="162" t="b">
        <v>1</v>
      </c>
      <c r="CC470" s="162" t="b">
        <v>1</v>
      </c>
      <c r="CD470" s="162" t="b">
        <v>1</v>
      </c>
    </row>
    <row r="471" spans="1:82" x14ac:dyDescent="0.2">
      <c r="A471" s="101">
        <v>466</v>
      </c>
      <c r="B471" s="97" t="s">
        <v>2201</v>
      </c>
      <c r="C471" s="97" t="s">
        <v>2219</v>
      </c>
      <c r="D471" s="97">
        <v>18</v>
      </c>
      <c r="E471" s="97" t="s">
        <v>885</v>
      </c>
      <c r="G471" s="97" t="s">
        <v>2189</v>
      </c>
      <c r="H471" s="97" t="s">
        <v>1</v>
      </c>
      <c r="I471" s="97" t="s">
        <v>1227</v>
      </c>
      <c r="J471" s="97" t="b">
        <v>1</v>
      </c>
      <c r="N471" s="97"/>
      <c r="O471" s="97">
        <v>19</v>
      </c>
      <c r="P471" s="97">
        <v>6</v>
      </c>
      <c r="Q471" s="97">
        <v>0</v>
      </c>
      <c r="R471" s="97">
        <v>0</v>
      </c>
      <c r="S471" s="97">
        <v>0</v>
      </c>
      <c r="T471" s="97">
        <v>13</v>
      </c>
      <c r="U471" s="97">
        <v>182.6</v>
      </c>
      <c r="W471" s="97" t="s">
        <v>2190</v>
      </c>
      <c r="X471" s="97">
        <v>3.1386666666666667E-2</v>
      </c>
      <c r="Y471" s="97">
        <v>0</v>
      </c>
      <c r="Z471" s="97" t="s">
        <v>1</v>
      </c>
      <c r="AB471" s="97" t="s">
        <v>2191</v>
      </c>
      <c r="AI471" s="97" t="s">
        <v>2199</v>
      </c>
      <c r="AJ471" s="97">
        <v>15</v>
      </c>
      <c r="AK471" s="97">
        <v>0.77</v>
      </c>
      <c r="AX471" s="97">
        <v>0</v>
      </c>
      <c r="AY471" s="97">
        <v>0</v>
      </c>
      <c r="AZ471" s="97">
        <v>0</v>
      </c>
      <c r="BA471" s="97">
        <v>4</v>
      </c>
      <c r="BB471" s="97">
        <v>4</v>
      </c>
      <c r="BC471" s="97">
        <v>0</v>
      </c>
      <c r="BD471" s="97">
        <v>0</v>
      </c>
      <c r="BE471" s="97">
        <v>0</v>
      </c>
      <c r="BF471" s="97">
        <v>0</v>
      </c>
      <c r="BG471" s="97">
        <v>0</v>
      </c>
      <c r="BH471" s="97">
        <v>0</v>
      </c>
      <c r="BI471" s="97">
        <v>0</v>
      </c>
      <c r="BJ471" s="97">
        <v>0</v>
      </c>
      <c r="BK471" s="97">
        <v>0</v>
      </c>
      <c r="BM471" s="97">
        <v>1</v>
      </c>
      <c r="BN471" s="97">
        <v>1</v>
      </c>
      <c r="BO471" s="97">
        <v>1</v>
      </c>
      <c r="BP471" s="97">
        <v>1</v>
      </c>
      <c r="BQ471" s="97">
        <v>1</v>
      </c>
      <c r="BR471" s="97">
        <v>1</v>
      </c>
      <c r="BS471" s="97">
        <v>1</v>
      </c>
      <c r="BT471" s="97">
        <v>1</v>
      </c>
      <c r="BY471" s="108"/>
      <c r="CA471" s="162" t="b">
        <v>1</v>
      </c>
      <c r="CB471" s="162" t="b">
        <v>1</v>
      </c>
      <c r="CC471" s="162" t="b">
        <v>1</v>
      </c>
      <c r="CD471" s="162" t="b">
        <v>1</v>
      </c>
    </row>
    <row r="472" spans="1:82" x14ac:dyDescent="0.2">
      <c r="A472" s="101">
        <v>467</v>
      </c>
      <c r="B472" s="97" t="s">
        <v>2201</v>
      </c>
      <c r="C472" s="97" t="s">
        <v>2219</v>
      </c>
      <c r="D472" s="97">
        <v>18</v>
      </c>
      <c r="E472" s="97" t="s">
        <v>886</v>
      </c>
      <c r="G472" s="97" t="s">
        <v>2189</v>
      </c>
      <c r="H472" s="97" t="s">
        <v>1</v>
      </c>
      <c r="I472" s="97" t="s">
        <v>1227</v>
      </c>
      <c r="J472" s="97" t="b">
        <v>1</v>
      </c>
      <c r="N472" s="97"/>
      <c r="O472" s="97">
        <v>10.247299999999999</v>
      </c>
      <c r="P472" s="97">
        <v>7</v>
      </c>
      <c r="Q472" s="97">
        <v>0</v>
      </c>
      <c r="R472" s="97">
        <v>0</v>
      </c>
      <c r="S472" s="97">
        <v>0</v>
      </c>
      <c r="T472" s="97">
        <v>3.2472999999999992</v>
      </c>
      <c r="U472" s="97">
        <v>133</v>
      </c>
      <c r="W472" s="97" t="s">
        <v>2190</v>
      </c>
      <c r="X472" s="97">
        <v>2.81E-2</v>
      </c>
      <c r="Y472" s="97">
        <v>-0.33200000000000002</v>
      </c>
      <c r="Z472" s="97" t="s">
        <v>1</v>
      </c>
      <c r="AB472" s="97" t="s">
        <v>2191</v>
      </c>
      <c r="AI472" s="97" t="s">
        <v>2199</v>
      </c>
      <c r="AJ472" s="97">
        <v>1.8</v>
      </c>
      <c r="AK472" s="97">
        <v>0.53</v>
      </c>
      <c r="AP472" s="97">
        <v>0.83</v>
      </c>
      <c r="AX472" s="97">
        <v>0</v>
      </c>
      <c r="AY472" s="97">
        <v>0</v>
      </c>
      <c r="AZ472" s="97">
        <v>0</v>
      </c>
      <c r="BA472" s="97">
        <v>275</v>
      </c>
      <c r="BB472" s="97">
        <v>265</v>
      </c>
      <c r="BC472" s="97">
        <v>0</v>
      </c>
      <c r="BD472" s="97">
        <v>0</v>
      </c>
      <c r="BE472" s="97">
        <v>0</v>
      </c>
      <c r="BF472" s="97">
        <v>0</v>
      </c>
      <c r="BG472" s="97">
        <v>0</v>
      </c>
      <c r="BH472" s="97">
        <v>0</v>
      </c>
      <c r="BI472" s="97">
        <v>0</v>
      </c>
      <c r="BJ472" s="97">
        <v>0</v>
      </c>
      <c r="BK472" s="97">
        <v>0</v>
      </c>
      <c r="BM472" s="97">
        <v>68.75</v>
      </c>
      <c r="BN472" s="97">
        <v>68.75</v>
      </c>
      <c r="BO472" s="97">
        <v>68.75</v>
      </c>
      <c r="BP472" s="97">
        <v>68.75</v>
      </c>
      <c r="BQ472" s="97">
        <v>66.25</v>
      </c>
      <c r="BR472" s="97">
        <v>66.25</v>
      </c>
      <c r="BS472" s="97">
        <v>66.25</v>
      </c>
      <c r="BT472" s="97">
        <v>66.25</v>
      </c>
      <c r="BY472" s="108"/>
      <c r="CA472" s="162" t="b">
        <v>1</v>
      </c>
      <c r="CB472" s="162" t="b">
        <v>1</v>
      </c>
      <c r="CC472" s="162" t="b">
        <v>1</v>
      </c>
      <c r="CD472" s="162" t="b">
        <v>1</v>
      </c>
    </row>
    <row r="473" spans="1:82" x14ac:dyDescent="0.2">
      <c r="A473" s="101">
        <v>468</v>
      </c>
      <c r="B473" s="97" t="s">
        <v>2201</v>
      </c>
      <c r="C473" s="97" t="s">
        <v>2219</v>
      </c>
      <c r="D473" s="97">
        <v>18</v>
      </c>
      <c r="E473" s="97" t="s">
        <v>887</v>
      </c>
      <c r="G473" s="97" t="s">
        <v>2189</v>
      </c>
      <c r="H473" s="97" t="s">
        <v>1</v>
      </c>
      <c r="I473" s="97" t="s">
        <v>1234</v>
      </c>
      <c r="J473" s="97" t="b">
        <v>1</v>
      </c>
      <c r="N473" s="97"/>
      <c r="O473" s="97">
        <v>214.35550000000001</v>
      </c>
      <c r="P473" s="97">
        <v>45</v>
      </c>
      <c r="Q473" s="97">
        <v>0</v>
      </c>
      <c r="R473" s="97">
        <v>0</v>
      </c>
      <c r="S473" s="97">
        <v>0</v>
      </c>
      <c r="T473" s="97">
        <v>169.35550000000001</v>
      </c>
      <c r="U473" s="97">
        <v>484.84800000000001</v>
      </c>
      <c r="W473" s="97" t="s">
        <v>2190</v>
      </c>
      <c r="X473" s="97">
        <v>0.10471999999999999</v>
      </c>
      <c r="Y473" s="97">
        <v>0</v>
      </c>
      <c r="Z473" s="97" t="s">
        <v>1</v>
      </c>
      <c r="AB473" s="97" t="s">
        <v>2191</v>
      </c>
      <c r="AI473" s="97" t="s">
        <v>2199</v>
      </c>
      <c r="AJ473" s="97">
        <v>15</v>
      </c>
      <c r="AK473" s="97">
        <v>0.77</v>
      </c>
      <c r="AX473" s="97">
        <v>0</v>
      </c>
      <c r="AY473" s="97">
        <v>0</v>
      </c>
      <c r="AZ473" s="97">
        <v>0</v>
      </c>
      <c r="BA473" s="97">
        <v>562</v>
      </c>
      <c r="BB473" s="97">
        <v>540</v>
      </c>
      <c r="BC473" s="97">
        <v>0</v>
      </c>
      <c r="BD473" s="97">
        <v>0</v>
      </c>
      <c r="BE473" s="97">
        <v>0</v>
      </c>
      <c r="BF473" s="97">
        <v>0</v>
      </c>
      <c r="BG473" s="97">
        <v>0</v>
      </c>
      <c r="BH473" s="97">
        <v>0</v>
      </c>
      <c r="BI473" s="97">
        <v>0</v>
      </c>
      <c r="BJ473" s="97">
        <v>0</v>
      </c>
      <c r="BK473" s="97">
        <v>0</v>
      </c>
      <c r="BM473" s="97">
        <v>140.5</v>
      </c>
      <c r="BN473" s="97">
        <v>140.5</v>
      </c>
      <c r="BO473" s="97">
        <v>140.5</v>
      </c>
      <c r="BP473" s="97">
        <v>140.5</v>
      </c>
      <c r="BQ473" s="97">
        <v>135</v>
      </c>
      <c r="BR473" s="97">
        <v>135</v>
      </c>
      <c r="BS473" s="97">
        <v>135</v>
      </c>
      <c r="BT473" s="97">
        <v>135</v>
      </c>
      <c r="BY473" s="108"/>
      <c r="CA473" s="162" t="b">
        <v>1</v>
      </c>
      <c r="CB473" s="162" t="b">
        <v>1</v>
      </c>
      <c r="CC473" s="162" t="b">
        <v>1</v>
      </c>
      <c r="CD473" s="162" t="b">
        <v>1</v>
      </c>
    </row>
    <row r="474" spans="1:82" x14ac:dyDescent="0.2">
      <c r="A474" s="101">
        <v>469</v>
      </c>
      <c r="B474" s="97" t="s">
        <v>2201</v>
      </c>
      <c r="C474" s="97" t="s">
        <v>2219</v>
      </c>
      <c r="D474" s="97">
        <v>18</v>
      </c>
      <c r="E474" s="97" t="s">
        <v>888</v>
      </c>
      <c r="G474" s="97" t="s">
        <v>2189</v>
      </c>
      <c r="H474" s="97" t="s">
        <v>1</v>
      </c>
      <c r="I474" s="97" t="s">
        <v>1216</v>
      </c>
      <c r="J474" s="97" t="b">
        <v>1</v>
      </c>
      <c r="N474" s="97"/>
      <c r="O474" s="97">
        <v>141</v>
      </c>
      <c r="P474" s="97">
        <v>55</v>
      </c>
      <c r="Q474" s="97">
        <v>0</v>
      </c>
      <c r="R474" s="97">
        <v>0</v>
      </c>
      <c r="S474" s="97">
        <v>0</v>
      </c>
      <c r="T474" s="97">
        <v>86</v>
      </c>
      <c r="U474" s="97">
        <v>789</v>
      </c>
      <c r="W474" s="97" t="s">
        <v>2190</v>
      </c>
      <c r="X474" s="97">
        <v>0.38100000000000001</v>
      </c>
      <c r="Y474" s="97">
        <v>0</v>
      </c>
      <c r="Z474" s="97" t="s">
        <v>1</v>
      </c>
      <c r="AB474" s="97" t="s">
        <v>2191</v>
      </c>
      <c r="AI474" s="97" t="s">
        <v>2199</v>
      </c>
      <c r="AJ474" s="97">
        <v>8</v>
      </c>
      <c r="AK474" s="97">
        <v>0.6</v>
      </c>
      <c r="AX474" s="97">
        <v>0</v>
      </c>
      <c r="AY474" s="97">
        <v>0</v>
      </c>
      <c r="AZ474" s="97">
        <v>0</v>
      </c>
      <c r="BA474" s="97">
        <v>23</v>
      </c>
      <c r="BB474" s="97">
        <v>22</v>
      </c>
      <c r="BC474" s="97">
        <v>0</v>
      </c>
      <c r="BD474" s="97">
        <v>0</v>
      </c>
      <c r="BE474" s="97">
        <v>0</v>
      </c>
      <c r="BF474" s="97">
        <v>0</v>
      </c>
      <c r="BG474" s="97">
        <v>0</v>
      </c>
      <c r="BH474" s="97">
        <v>0</v>
      </c>
      <c r="BI474" s="97">
        <v>0</v>
      </c>
      <c r="BJ474" s="97">
        <v>0</v>
      </c>
      <c r="BK474" s="97">
        <v>0</v>
      </c>
      <c r="BM474" s="97">
        <v>5.75</v>
      </c>
      <c r="BN474" s="97">
        <v>5.75</v>
      </c>
      <c r="BO474" s="97">
        <v>5.75</v>
      </c>
      <c r="BP474" s="97">
        <v>5.75</v>
      </c>
      <c r="BQ474" s="97">
        <v>5.5</v>
      </c>
      <c r="BR474" s="97">
        <v>5.5</v>
      </c>
      <c r="BS474" s="97">
        <v>5.5</v>
      </c>
      <c r="BT474" s="97">
        <v>5.5</v>
      </c>
      <c r="BY474" s="108"/>
      <c r="CA474" s="162" t="b">
        <v>1</v>
      </c>
      <c r="CB474" s="162" t="b">
        <v>1</v>
      </c>
      <c r="CC474" s="162" t="b">
        <v>1</v>
      </c>
      <c r="CD474" s="162" t="b">
        <v>1</v>
      </c>
    </row>
    <row r="475" spans="1:82" x14ac:dyDescent="0.2">
      <c r="A475" s="101">
        <v>470</v>
      </c>
      <c r="B475" s="97" t="s">
        <v>2201</v>
      </c>
      <c r="C475" s="97" t="s">
        <v>2219</v>
      </c>
      <c r="D475" s="97">
        <v>18</v>
      </c>
      <c r="E475" s="97" t="s">
        <v>889</v>
      </c>
      <c r="G475" s="97" t="s">
        <v>2189</v>
      </c>
      <c r="H475" s="97" t="s">
        <v>1</v>
      </c>
      <c r="I475" s="97" t="s">
        <v>1222</v>
      </c>
      <c r="J475" s="97" t="b">
        <v>1</v>
      </c>
      <c r="N475" s="97"/>
      <c r="O475" s="97">
        <v>90.5</v>
      </c>
      <c r="P475" s="97">
        <v>50</v>
      </c>
      <c r="Q475" s="97">
        <v>0</v>
      </c>
      <c r="R475" s="97">
        <v>0</v>
      </c>
      <c r="S475" s="97">
        <v>0</v>
      </c>
      <c r="T475" s="97">
        <v>40.5</v>
      </c>
      <c r="U475" s="97">
        <v>450.25150000000002</v>
      </c>
      <c r="W475" s="97" t="s">
        <v>2190</v>
      </c>
      <c r="X475" s="97">
        <v>6.2830960000000005E-2</v>
      </c>
      <c r="Y475" s="97">
        <v>-6.5126445000000003E-3</v>
      </c>
      <c r="Z475" s="97" t="s">
        <v>1</v>
      </c>
      <c r="AB475" s="97" t="s">
        <v>2191</v>
      </c>
      <c r="AI475" s="97" t="s">
        <v>2199</v>
      </c>
      <c r="AJ475" s="97">
        <v>15</v>
      </c>
      <c r="AK475" s="97">
        <v>0.6</v>
      </c>
      <c r="AX475" s="97">
        <v>0</v>
      </c>
      <c r="AY475" s="97">
        <v>0</v>
      </c>
      <c r="AZ475" s="97">
        <v>0</v>
      </c>
      <c r="BA475" s="97">
        <v>100</v>
      </c>
      <c r="BB475" s="97">
        <v>96</v>
      </c>
      <c r="BC475" s="97">
        <v>0</v>
      </c>
      <c r="BD475" s="97">
        <v>0</v>
      </c>
      <c r="BE475" s="97">
        <v>0</v>
      </c>
      <c r="BF475" s="97">
        <v>0</v>
      </c>
      <c r="BG475" s="97">
        <v>0</v>
      </c>
      <c r="BH475" s="97">
        <v>0</v>
      </c>
      <c r="BI475" s="97">
        <v>0</v>
      </c>
      <c r="BJ475" s="97">
        <v>0</v>
      </c>
      <c r="BK475" s="97">
        <v>0</v>
      </c>
      <c r="BM475" s="97">
        <v>25</v>
      </c>
      <c r="BN475" s="97">
        <v>25</v>
      </c>
      <c r="BO475" s="97">
        <v>25</v>
      </c>
      <c r="BP475" s="97">
        <v>25</v>
      </c>
      <c r="BQ475" s="97">
        <v>24</v>
      </c>
      <c r="BR475" s="97">
        <v>24</v>
      </c>
      <c r="BS475" s="97">
        <v>24</v>
      </c>
      <c r="BT475" s="97">
        <v>24</v>
      </c>
      <c r="BY475" s="108"/>
      <c r="CA475" s="162" t="b">
        <v>1</v>
      </c>
      <c r="CB475" s="162" t="b">
        <v>1</v>
      </c>
      <c r="CC475" s="162" t="b">
        <v>1</v>
      </c>
      <c r="CD475" s="162" t="b">
        <v>1</v>
      </c>
    </row>
    <row r="476" spans="1:82" x14ac:dyDescent="0.2">
      <c r="A476" s="101">
        <v>471</v>
      </c>
      <c r="B476" s="97" t="s">
        <v>2201</v>
      </c>
      <c r="C476" s="97" t="s">
        <v>2219</v>
      </c>
      <c r="D476" s="97">
        <v>18</v>
      </c>
      <c r="E476" s="97" t="s">
        <v>890</v>
      </c>
      <c r="G476" s="97" t="s">
        <v>2189</v>
      </c>
      <c r="H476" s="97" t="s">
        <v>1</v>
      </c>
      <c r="I476" s="97" t="s">
        <v>1222</v>
      </c>
      <c r="J476" s="97" t="b">
        <v>1</v>
      </c>
      <c r="N476" s="97"/>
      <c r="O476" s="97">
        <v>175</v>
      </c>
      <c r="P476" s="97">
        <v>175</v>
      </c>
      <c r="Q476" s="97">
        <v>0</v>
      </c>
      <c r="R476" s="97">
        <v>0</v>
      </c>
      <c r="S476" s="97">
        <v>0</v>
      </c>
      <c r="T476" s="97">
        <v>0</v>
      </c>
      <c r="U476" s="97">
        <v>1208</v>
      </c>
      <c r="W476" s="97" t="s">
        <v>2190</v>
      </c>
      <c r="X476" s="97">
        <v>0.11799999999999999</v>
      </c>
      <c r="Y476" s="97">
        <v>0</v>
      </c>
      <c r="Z476" s="97" t="s">
        <v>1</v>
      </c>
      <c r="AB476" s="97" t="s">
        <v>2191</v>
      </c>
      <c r="AI476" s="97" t="s">
        <v>2199</v>
      </c>
      <c r="AJ476" s="97">
        <v>12</v>
      </c>
      <c r="AK476" s="97">
        <v>0.6</v>
      </c>
      <c r="AX476" s="97">
        <v>0</v>
      </c>
      <c r="AY476" s="97">
        <v>0</v>
      </c>
      <c r="AZ476" s="97">
        <v>0</v>
      </c>
      <c r="BA476" s="97">
        <v>132</v>
      </c>
      <c r="BB476" s="97">
        <v>127</v>
      </c>
      <c r="BC476" s="97">
        <v>0</v>
      </c>
      <c r="BD476" s="97">
        <v>0</v>
      </c>
      <c r="BE476" s="97">
        <v>0</v>
      </c>
      <c r="BF476" s="97">
        <v>0</v>
      </c>
      <c r="BG476" s="97">
        <v>0</v>
      </c>
      <c r="BH476" s="97">
        <v>0</v>
      </c>
      <c r="BI476" s="97">
        <v>0</v>
      </c>
      <c r="BJ476" s="97">
        <v>0</v>
      </c>
      <c r="BK476" s="97">
        <v>0</v>
      </c>
      <c r="BM476" s="97">
        <v>33</v>
      </c>
      <c r="BN476" s="97">
        <v>33</v>
      </c>
      <c r="BO476" s="97">
        <v>33</v>
      </c>
      <c r="BP476" s="97">
        <v>33</v>
      </c>
      <c r="BQ476" s="97">
        <v>31.75</v>
      </c>
      <c r="BR476" s="97">
        <v>31.75</v>
      </c>
      <c r="BS476" s="97">
        <v>31.75</v>
      </c>
      <c r="BT476" s="97">
        <v>31.75</v>
      </c>
      <c r="BY476" s="108"/>
      <c r="CA476" s="162" t="b">
        <v>1</v>
      </c>
      <c r="CB476" s="162" t="b">
        <v>1</v>
      </c>
      <c r="CC476" s="162" t="b">
        <v>1</v>
      </c>
      <c r="CD476" s="162" t="b">
        <v>1</v>
      </c>
    </row>
    <row r="477" spans="1:82" x14ac:dyDescent="0.2">
      <c r="A477" s="101">
        <v>472</v>
      </c>
      <c r="B477" s="97" t="s">
        <v>2201</v>
      </c>
      <c r="C477" s="97" t="s">
        <v>2219</v>
      </c>
      <c r="D477" s="97">
        <v>18</v>
      </c>
      <c r="E477" s="97" t="s">
        <v>891</v>
      </c>
      <c r="G477" s="97" t="s">
        <v>2189</v>
      </c>
      <c r="H477" s="97" t="s">
        <v>1</v>
      </c>
      <c r="I477" s="97" t="s">
        <v>1222</v>
      </c>
      <c r="J477" s="97" t="b">
        <v>1</v>
      </c>
      <c r="N477" s="97"/>
      <c r="O477" s="97">
        <v>845.24019999999996</v>
      </c>
      <c r="P477" s="97">
        <v>75</v>
      </c>
      <c r="Q477" s="97">
        <v>0</v>
      </c>
      <c r="R477" s="97">
        <v>0</v>
      </c>
      <c r="S477" s="97">
        <v>0</v>
      </c>
      <c r="T477" s="97">
        <v>770.24019999999996</v>
      </c>
      <c r="U477" s="97">
        <v>100.68839</v>
      </c>
      <c r="W477" s="97" t="s">
        <v>2190</v>
      </c>
      <c r="X477" s="97">
        <v>4.5408160000000003E-2</v>
      </c>
      <c r="Y477" s="97">
        <v>18.901019999999999</v>
      </c>
      <c r="Z477" s="97" t="s">
        <v>1</v>
      </c>
      <c r="AB477" s="97" t="s">
        <v>2193</v>
      </c>
      <c r="AI477" s="97" t="s">
        <v>2199</v>
      </c>
      <c r="AJ477" s="97">
        <v>12</v>
      </c>
      <c r="AK477" s="97">
        <v>0.6</v>
      </c>
      <c r="AX477" s="97">
        <v>0</v>
      </c>
      <c r="AY477" s="97">
        <v>0</v>
      </c>
      <c r="AZ477" s="97">
        <v>0</v>
      </c>
      <c r="BA477" s="97">
        <v>3</v>
      </c>
      <c r="BB477" s="97">
        <v>3</v>
      </c>
      <c r="BC477" s="97">
        <v>0</v>
      </c>
      <c r="BD477" s="97">
        <v>0</v>
      </c>
      <c r="BE477" s="97">
        <v>0</v>
      </c>
      <c r="BF477" s="97">
        <v>0</v>
      </c>
      <c r="BG477" s="97">
        <v>0</v>
      </c>
      <c r="BH477" s="97">
        <v>0</v>
      </c>
      <c r="BI477" s="97">
        <v>0</v>
      </c>
      <c r="BJ477" s="97">
        <v>0</v>
      </c>
      <c r="BK477" s="97">
        <v>0</v>
      </c>
      <c r="BM477" s="97">
        <v>0.75</v>
      </c>
      <c r="BN477" s="97">
        <v>0.75</v>
      </c>
      <c r="BO477" s="97">
        <v>0.75</v>
      </c>
      <c r="BP477" s="97">
        <v>0.75</v>
      </c>
      <c r="BQ477" s="97">
        <v>0.75</v>
      </c>
      <c r="BR477" s="97">
        <v>0.75</v>
      </c>
      <c r="BS477" s="97">
        <v>0.75</v>
      </c>
      <c r="BT477" s="97">
        <v>0.75</v>
      </c>
      <c r="BY477" s="108"/>
      <c r="CA477" s="162" t="b">
        <v>1</v>
      </c>
      <c r="CB477" s="162" t="b">
        <v>1</v>
      </c>
      <c r="CC477" s="162" t="b">
        <v>1</v>
      </c>
      <c r="CD477" s="162" t="b">
        <v>1</v>
      </c>
    </row>
    <row r="478" spans="1:82" x14ac:dyDescent="0.2">
      <c r="A478" s="101">
        <v>473</v>
      </c>
      <c r="B478" s="97" t="s">
        <v>2201</v>
      </c>
      <c r="C478" s="97" t="s">
        <v>2219</v>
      </c>
      <c r="D478" s="97">
        <v>18</v>
      </c>
      <c r="E478" s="97" t="s">
        <v>892</v>
      </c>
      <c r="G478" s="97" t="s">
        <v>2189</v>
      </c>
      <c r="H478" s="97" t="s">
        <v>1</v>
      </c>
      <c r="I478" s="97" t="s">
        <v>1222</v>
      </c>
      <c r="J478" s="97" t="b">
        <v>1</v>
      </c>
      <c r="N478" s="97"/>
      <c r="O478" s="97">
        <v>9.25</v>
      </c>
      <c r="P478" s="97">
        <v>3.5</v>
      </c>
      <c r="Q478" s="97">
        <v>0</v>
      </c>
      <c r="R478" s="97">
        <v>0</v>
      </c>
      <c r="S478" s="97">
        <v>0</v>
      </c>
      <c r="T478" s="97">
        <v>5.75</v>
      </c>
      <c r="U478" s="97">
        <v>59</v>
      </c>
      <c r="W478" s="97" t="s">
        <v>2190</v>
      </c>
      <c r="X478" s="97">
        <v>0</v>
      </c>
      <c r="Y478" s="97">
        <v>0</v>
      </c>
      <c r="Z478" s="97" t="s">
        <v>1</v>
      </c>
      <c r="AB478" s="97" t="s">
        <v>2191</v>
      </c>
      <c r="AI478" s="97" t="s">
        <v>2199</v>
      </c>
      <c r="AJ478" s="97">
        <v>5</v>
      </c>
      <c r="AK478" s="97">
        <v>0.6</v>
      </c>
      <c r="AX478" s="97">
        <v>0</v>
      </c>
      <c r="AY478" s="97">
        <v>0</v>
      </c>
      <c r="AZ478" s="97">
        <v>0</v>
      </c>
      <c r="BA478" s="97">
        <v>166</v>
      </c>
      <c r="BB478" s="97">
        <v>159</v>
      </c>
      <c r="BC478" s="97">
        <v>0</v>
      </c>
      <c r="BD478" s="97">
        <v>0</v>
      </c>
      <c r="BE478" s="97">
        <v>0</v>
      </c>
      <c r="BF478" s="97">
        <v>0</v>
      </c>
      <c r="BG478" s="97">
        <v>0</v>
      </c>
      <c r="BH478" s="97">
        <v>0</v>
      </c>
      <c r="BI478" s="97">
        <v>0</v>
      </c>
      <c r="BJ478" s="97">
        <v>0</v>
      </c>
      <c r="BK478" s="97">
        <v>0</v>
      </c>
      <c r="BM478" s="97">
        <v>41.5</v>
      </c>
      <c r="BN478" s="97">
        <v>41.5</v>
      </c>
      <c r="BO478" s="97">
        <v>41.5</v>
      </c>
      <c r="BP478" s="97">
        <v>41.5</v>
      </c>
      <c r="BQ478" s="97">
        <v>39.75</v>
      </c>
      <c r="BR478" s="97">
        <v>39.75</v>
      </c>
      <c r="BS478" s="97">
        <v>39.75</v>
      </c>
      <c r="BT478" s="97">
        <v>39.75</v>
      </c>
      <c r="BY478" s="108"/>
      <c r="CA478" s="162" t="b">
        <v>1</v>
      </c>
      <c r="CB478" s="162" t="b">
        <v>1</v>
      </c>
      <c r="CC478" s="162" t="b">
        <v>1</v>
      </c>
      <c r="CD478" s="162" t="b">
        <v>1</v>
      </c>
    </row>
    <row r="479" spans="1:82" x14ac:dyDescent="0.2">
      <c r="A479" s="101">
        <v>474</v>
      </c>
      <c r="B479" s="97" t="s">
        <v>2201</v>
      </c>
      <c r="C479" s="97" t="s">
        <v>2219</v>
      </c>
      <c r="D479" s="97">
        <v>18</v>
      </c>
      <c r="E479" s="97" t="s">
        <v>893</v>
      </c>
      <c r="G479" s="97" t="s">
        <v>2189</v>
      </c>
      <c r="H479" s="97" t="s">
        <v>1</v>
      </c>
      <c r="I479" s="97" t="s">
        <v>1222</v>
      </c>
      <c r="J479" s="97" t="b">
        <v>1</v>
      </c>
      <c r="N479" s="97"/>
      <c r="O479" s="97">
        <v>100</v>
      </c>
      <c r="P479" s="97">
        <v>100</v>
      </c>
      <c r="Q479" s="97">
        <v>0</v>
      </c>
      <c r="R479" s="97">
        <v>0</v>
      </c>
      <c r="S479" s="97">
        <v>0</v>
      </c>
      <c r="T479" s="97">
        <v>0</v>
      </c>
      <c r="U479" s="97">
        <v>749</v>
      </c>
      <c r="W479" s="97" t="s">
        <v>2190</v>
      </c>
      <c r="X479" s="97">
        <v>1.4999999999999999E-2</v>
      </c>
      <c r="Y479" s="97">
        <v>0</v>
      </c>
      <c r="Z479" s="97" t="s">
        <v>1</v>
      </c>
      <c r="AB479" s="97" t="s">
        <v>2191</v>
      </c>
      <c r="AI479" s="97" t="s">
        <v>2199</v>
      </c>
      <c r="AJ479" s="97">
        <v>16</v>
      </c>
      <c r="AK479" s="97">
        <v>0.6</v>
      </c>
      <c r="AX479" s="97">
        <v>0</v>
      </c>
      <c r="AY479" s="97">
        <v>0</v>
      </c>
      <c r="AZ479" s="97">
        <v>0</v>
      </c>
      <c r="BA479" s="97">
        <v>6</v>
      </c>
      <c r="BB479" s="97">
        <v>6</v>
      </c>
      <c r="BC479" s="97">
        <v>0</v>
      </c>
      <c r="BD479" s="97">
        <v>0</v>
      </c>
      <c r="BE479" s="97">
        <v>0</v>
      </c>
      <c r="BF479" s="97">
        <v>0</v>
      </c>
      <c r="BG479" s="97">
        <v>0</v>
      </c>
      <c r="BH479" s="97">
        <v>0</v>
      </c>
      <c r="BI479" s="97">
        <v>0</v>
      </c>
      <c r="BJ479" s="97">
        <v>0</v>
      </c>
      <c r="BK479" s="97">
        <v>0</v>
      </c>
      <c r="BM479" s="97">
        <v>1.5</v>
      </c>
      <c r="BN479" s="97">
        <v>1.5</v>
      </c>
      <c r="BO479" s="97">
        <v>1.5</v>
      </c>
      <c r="BP479" s="97">
        <v>1.5</v>
      </c>
      <c r="BQ479" s="97">
        <v>1.5</v>
      </c>
      <c r="BR479" s="97">
        <v>1.5</v>
      </c>
      <c r="BS479" s="97">
        <v>1.5</v>
      </c>
      <c r="BT479" s="97">
        <v>1.5</v>
      </c>
      <c r="BY479" s="108"/>
      <c r="CA479" s="162" t="b">
        <v>1</v>
      </c>
      <c r="CB479" s="162" t="b">
        <v>1</v>
      </c>
      <c r="CC479" s="162" t="b">
        <v>1</v>
      </c>
      <c r="CD479" s="162" t="b">
        <v>1</v>
      </c>
    </row>
    <row r="480" spans="1:82" x14ac:dyDescent="0.2">
      <c r="A480" s="101">
        <v>475</v>
      </c>
      <c r="B480" s="97" t="s">
        <v>2201</v>
      </c>
      <c r="C480" s="97" t="s">
        <v>2219</v>
      </c>
      <c r="D480" s="97">
        <v>18</v>
      </c>
      <c r="E480" s="97" t="s">
        <v>894</v>
      </c>
      <c r="G480" s="97" t="s">
        <v>2189</v>
      </c>
      <c r="H480" s="97" t="s">
        <v>1</v>
      </c>
      <c r="I480" s="97" t="s">
        <v>1235</v>
      </c>
      <c r="J480" s="97" t="b">
        <v>1</v>
      </c>
      <c r="N480" s="97"/>
      <c r="O480" s="97">
        <v>747</v>
      </c>
      <c r="P480" s="97">
        <v>150</v>
      </c>
      <c r="Q480" s="97">
        <v>0</v>
      </c>
      <c r="R480" s="97">
        <v>0</v>
      </c>
      <c r="S480" s="97">
        <v>0</v>
      </c>
      <c r="T480" s="97">
        <v>597</v>
      </c>
      <c r="U480" s="97">
        <v>1200.8499999999999</v>
      </c>
      <c r="W480" s="97" t="s">
        <v>2190</v>
      </c>
      <c r="X480" s="97">
        <v>0.13708333333333331</v>
      </c>
      <c r="Y480" s="97">
        <v>0</v>
      </c>
      <c r="Z480" s="97" t="s">
        <v>1</v>
      </c>
      <c r="AB480" s="97" t="s">
        <v>2191</v>
      </c>
      <c r="AI480" s="97" t="s">
        <v>2199</v>
      </c>
      <c r="AJ480" s="97">
        <v>12</v>
      </c>
      <c r="AK480" s="97">
        <v>0.6</v>
      </c>
      <c r="AX480" s="97">
        <v>0</v>
      </c>
      <c r="AY480" s="97">
        <v>0</v>
      </c>
      <c r="AZ480" s="97">
        <v>0</v>
      </c>
      <c r="BA480" s="97">
        <v>1</v>
      </c>
      <c r="BB480" s="97">
        <v>0</v>
      </c>
      <c r="BC480" s="97">
        <v>0</v>
      </c>
      <c r="BD480" s="97">
        <v>0</v>
      </c>
      <c r="BE480" s="97">
        <v>0</v>
      </c>
      <c r="BF480" s="97">
        <v>0</v>
      </c>
      <c r="BG480" s="97">
        <v>0</v>
      </c>
      <c r="BH480" s="97">
        <v>0</v>
      </c>
      <c r="BI480" s="97">
        <v>0</v>
      </c>
      <c r="BJ480" s="97">
        <v>0</v>
      </c>
      <c r="BK480" s="97">
        <v>0</v>
      </c>
      <c r="BM480" s="97">
        <v>0.25</v>
      </c>
      <c r="BN480" s="97">
        <v>0.25</v>
      </c>
      <c r="BO480" s="97">
        <v>0.25</v>
      </c>
      <c r="BP480" s="97">
        <v>0.25</v>
      </c>
      <c r="BQ480" s="97">
        <v>0</v>
      </c>
      <c r="BR480" s="97">
        <v>0</v>
      </c>
      <c r="BS480" s="97">
        <v>0</v>
      </c>
      <c r="BT480" s="97">
        <v>0</v>
      </c>
      <c r="BY480" s="108"/>
      <c r="CA480" s="162" t="b">
        <v>1</v>
      </c>
      <c r="CB480" s="162" t="b">
        <v>1</v>
      </c>
      <c r="CC480" s="162" t="b">
        <v>1</v>
      </c>
      <c r="CD480" s="162" t="b">
        <v>1</v>
      </c>
    </row>
    <row r="481" spans="1:82" x14ac:dyDescent="0.2">
      <c r="A481" s="101">
        <v>476</v>
      </c>
      <c r="B481" s="97" t="s">
        <v>2201</v>
      </c>
      <c r="C481" s="97" t="s">
        <v>2219</v>
      </c>
      <c r="D481" s="97">
        <v>18</v>
      </c>
      <c r="E481" s="97" t="s">
        <v>895</v>
      </c>
      <c r="G481" s="97" t="s">
        <v>2189</v>
      </c>
      <c r="H481" s="97" t="s">
        <v>1</v>
      </c>
      <c r="I481" s="97" t="s">
        <v>1235</v>
      </c>
      <c r="J481" s="97" t="b">
        <v>1</v>
      </c>
      <c r="N481" s="97"/>
      <c r="O481" s="97">
        <v>1067</v>
      </c>
      <c r="P481" s="97">
        <v>300</v>
      </c>
      <c r="Q481" s="97">
        <v>0</v>
      </c>
      <c r="R481" s="97">
        <v>0</v>
      </c>
      <c r="S481" s="97">
        <v>0</v>
      </c>
      <c r="T481" s="97">
        <v>767</v>
      </c>
      <c r="U481" s="97">
        <v>2076.85</v>
      </c>
      <c r="W481" s="97" t="s">
        <v>2190</v>
      </c>
      <c r="X481" s="97">
        <v>0.23708333333333331</v>
      </c>
      <c r="Y481" s="97">
        <v>0</v>
      </c>
      <c r="Z481" s="97" t="s">
        <v>1</v>
      </c>
      <c r="AB481" s="97" t="s">
        <v>2191</v>
      </c>
      <c r="AI481" s="97" t="s">
        <v>2199</v>
      </c>
      <c r="AJ481" s="97">
        <v>12</v>
      </c>
      <c r="AK481" s="97">
        <v>0.6</v>
      </c>
      <c r="AX481" s="97">
        <v>0</v>
      </c>
      <c r="AY481" s="97">
        <v>0</v>
      </c>
      <c r="AZ481" s="97">
        <v>0</v>
      </c>
      <c r="BA481" s="97">
        <v>1</v>
      </c>
      <c r="BB481" s="97">
        <v>1</v>
      </c>
      <c r="BC481" s="97">
        <v>0</v>
      </c>
      <c r="BD481" s="97">
        <v>0</v>
      </c>
      <c r="BE481" s="97">
        <v>0</v>
      </c>
      <c r="BF481" s="97">
        <v>0</v>
      </c>
      <c r="BG481" s="97">
        <v>0</v>
      </c>
      <c r="BH481" s="97">
        <v>0</v>
      </c>
      <c r="BI481" s="97">
        <v>0</v>
      </c>
      <c r="BJ481" s="97">
        <v>0</v>
      </c>
      <c r="BK481" s="97">
        <v>0</v>
      </c>
      <c r="BM481" s="97">
        <v>0.25</v>
      </c>
      <c r="BN481" s="97">
        <v>0.25</v>
      </c>
      <c r="BO481" s="97">
        <v>0.25</v>
      </c>
      <c r="BP481" s="97">
        <v>0.25</v>
      </c>
      <c r="BQ481" s="97">
        <v>0.25</v>
      </c>
      <c r="BR481" s="97">
        <v>0.25</v>
      </c>
      <c r="BS481" s="97">
        <v>0.25</v>
      </c>
      <c r="BT481" s="97">
        <v>0.25</v>
      </c>
      <c r="BY481" s="108"/>
      <c r="CA481" s="162" t="b">
        <v>1</v>
      </c>
      <c r="CB481" s="162" t="b">
        <v>1</v>
      </c>
      <c r="CC481" s="162" t="b">
        <v>1</v>
      </c>
      <c r="CD481" s="162" t="b">
        <v>1</v>
      </c>
    </row>
    <row r="482" spans="1:82" x14ac:dyDescent="0.2">
      <c r="A482" s="101">
        <v>477</v>
      </c>
      <c r="B482" s="97" t="s">
        <v>2201</v>
      </c>
      <c r="C482" s="97" t="s">
        <v>2219</v>
      </c>
      <c r="D482" s="97">
        <v>18</v>
      </c>
      <c r="E482" s="97" t="s">
        <v>896</v>
      </c>
      <c r="G482" s="97" t="s">
        <v>2189</v>
      </c>
      <c r="H482" s="97" t="s">
        <v>1</v>
      </c>
      <c r="I482" s="97" t="s">
        <v>1235</v>
      </c>
      <c r="J482" s="97" t="b">
        <v>1</v>
      </c>
      <c r="N482" s="97"/>
      <c r="O482" s="97">
        <v>1825</v>
      </c>
      <c r="P482" s="97">
        <v>75</v>
      </c>
      <c r="Q482" s="97">
        <v>0</v>
      </c>
      <c r="R482" s="97">
        <v>0</v>
      </c>
      <c r="S482" s="97">
        <v>0</v>
      </c>
      <c r="T482" s="97">
        <v>1750</v>
      </c>
      <c r="U482" s="97">
        <v>649.70000000000005</v>
      </c>
      <c r="W482" s="97" t="s">
        <v>2190</v>
      </c>
      <c r="X482" s="97">
        <v>7.4166666666666672E-2</v>
      </c>
      <c r="Y482" s="97">
        <v>0</v>
      </c>
      <c r="Z482" s="97" t="s">
        <v>1</v>
      </c>
      <c r="AB482" s="97" t="s">
        <v>2191</v>
      </c>
      <c r="AI482" s="97" t="s">
        <v>2199</v>
      </c>
      <c r="AJ482" s="97">
        <v>12</v>
      </c>
      <c r="AK482" s="97">
        <v>0.6</v>
      </c>
      <c r="AX482" s="97">
        <v>0</v>
      </c>
      <c r="AY482" s="97">
        <v>0</v>
      </c>
      <c r="AZ482" s="97">
        <v>0</v>
      </c>
      <c r="BA482" s="97">
        <v>1</v>
      </c>
      <c r="BB482" s="97">
        <v>1</v>
      </c>
      <c r="BC482" s="97">
        <v>0</v>
      </c>
      <c r="BD482" s="97">
        <v>0</v>
      </c>
      <c r="BE482" s="97">
        <v>0</v>
      </c>
      <c r="BF482" s="97">
        <v>0</v>
      </c>
      <c r="BG482" s="97">
        <v>0</v>
      </c>
      <c r="BH482" s="97">
        <v>0</v>
      </c>
      <c r="BI482" s="97">
        <v>0</v>
      </c>
      <c r="BJ482" s="97">
        <v>0</v>
      </c>
      <c r="BK482" s="97">
        <v>0</v>
      </c>
      <c r="BM482" s="97">
        <v>0.25</v>
      </c>
      <c r="BN482" s="97">
        <v>0.25</v>
      </c>
      <c r="BO482" s="97">
        <v>0.25</v>
      </c>
      <c r="BP482" s="97">
        <v>0.25</v>
      </c>
      <c r="BQ482" s="97">
        <v>0.25</v>
      </c>
      <c r="BR482" s="97">
        <v>0.25</v>
      </c>
      <c r="BS482" s="97">
        <v>0.25</v>
      </c>
      <c r="BT482" s="97">
        <v>0.25</v>
      </c>
      <c r="BY482" s="108"/>
      <c r="CA482" s="162" t="b">
        <v>1</v>
      </c>
      <c r="CB482" s="162" t="b">
        <v>1</v>
      </c>
      <c r="CC482" s="162" t="b">
        <v>1</v>
      </c>
      <c r="CD482" s="162" t="b">
        <v>1</v>
      </c>
    </row>
    <row r="483" spans="1:82" x14ac:dyDescent="0.2">
      <c r="A483" s="101">
        <v>478</v>
      </c>
      <c r="B483" s="97" t="s">
        <v>2201</v>
      </c>
      <c r="C483" s="97" t="s">
        <v>2219</v>
      </c>
      <c r="D483" s="97">
        <v>18</v>
      </c>
      <c r="E483" s="97" t="s">
        <v>897</v>
      </c>
      <c r="G483" s="97" t="s">
        <v>2189</v>
      </c>
      <c r="H483" s="97" t="s">
        <v>1</v>
      </c>
      <c r="I483" s="97" t="s">
        <v>1236</v>
      </c>
      <c r="J483" s="97" t="b">
        <v>1</v>
      </c>
      <c r="N483" s="97"/>
      <c r="O483" s="97">
        <v>144</v>
      </c>
      <c r="P483" s="97">
        <v>17</v>
      </c>
      <c r="Q483" s="97">
        <v>0</v>
      </c>
      <c r="R483" s="97">
        <v>0</v>
      </c>
      <c r="S483" s="97">
        <v>0</v>
      </c>
      <c r="T483" s="97">
        <v>127</v>
      </c>
      <c r="U483" s="97">
        <v>829.88571428571436</v>
      </c>
      <c r="W483" s="97" t="s">
        <v>2190</v>
      </c>
      <c r="X483" s="97">
        <v>0</v>
      </c>
      <c r="Y483" s="97">
        <v>0</v>
      </c>
      <c r="Z483" s="97" t="s">
        <v>1</v>
      </c>
      <c r="AB483" s="97" t="s">
        <v>2191</v>
      </c>
      <c r="AI483" s="97" t="s">
        <v>2199</v>
      </c>
      <c r="AJ483" s="97">
        <v>15</v>
      </c>
      <c r="AK483" s="97">
        <v>0.77</v>
      </c>
      <c r="AX483" s="97">
        <v>0</v>
      </c>
      <c r="AY483" s="97">
        <v>0</v>
      </c>
      <c r="AZ483" s="97">
        <v>0</v>
      </c>
      <c r="BA483" s="97">
        <v>31</v>
      </c>
      <c r="BB483" s="97">
        <v>29</v>
      </c>
      <c r="BC483" s="97">
        <v>0</v>
      </c>
      <c r="BD483" s="97">
        <v>0</v>
      </c>
      <c r="BE483" s="97">
        <v>0</v>
      </c>
      <c r="BF483" s="97">
        <v>0</v>
      </c>
      <c r="BG483" s="97">
        <v>0</v>
      </c>
      <c r="BH483" s="97">
        <v>0</v>
      </c>
      <c r="BI483" s="97">
        <v>0</v>
      </c>
      <c r="BJ483" s="97">
        <v>0</v>
      </c>
      <c r="BK483" s="97">
        <v>0</v>
      </c>
      <c r="BM483" s="97">
        <v>7.75</v>
      </c>
      <c r="BN483" s="97">
        <v>7.75</v>
      </c>
      <c r="BO483" s="97">
        <v>7.75</v>
      </c>
      <c r="BP483" s="97">
        <v>7.75</v>
      </c>
      <c r="BQ483" s="97">
        <v>7.25</v>
      </c>
      <c r="BR483" s="97">
        <v>7.25</v>
      </c>
      <c r="BS483" s="97">
        <v>7.25</v>
      </c>
      <c r="BT483" s="97">
        <v>7.25</v>
      </c>
      <c r="BY483" s="108"/>
      <c r="CA483" s="162" t="b">
        <v>1</v>
      </c>
      <c r="CB483" s="162" t="b">
        <v>1</v>
      </c>
      <c r="CC483" s="162" t="b">
        <v>1</v>
      </c>
      <c r="CD483" s="162" t="b">
        <v>1</v>
      </c>
    </row>
    <row r="484" spans="1:82" x14ac:dyDescent="0.2">
      <c r="A484" s="101">
        <v>479</v>
      </c>
      <c r="B484" s="97" t="s">
        <v>2201</v>
      </c>
      <c r="C484" s="97" t="s">
        <v>2219</v>
      </c>
      <c r="D484" s="97">
        <v>18</v>
      </c>
      <c r="E484" s="97" t="s">
        <v>898</v>
      </c>
      <c r="G484" s="97" t="s">
        <v>2189</v>
      </c>
      <c r="H484" s="97" t="s">
        <v>1</v>
      </c>
      <c r="I484" s="97" t="s">
        <v>1236</v>
      </c>
      <c r="J484" s="97" t="b">
        <v>1</v>
      </c>
      <c r="N484" s="97"/>
      <c r="O484" s="97">
        <v>144</v>
      </c>
      <c r="P484" s="97">
        <v>45</v>
      </c>
      <c r="Q484" s="97">
        <v>0</v>
      </c>
      <c r="R484" s="97">
        <v>0</v>
      </c>
      <c r="S484" s="97">
        <v>0</v>
      </c>
      <c r="T484" s="97">
        <v>99</v>
      </c>
      <c r="U484" s="97">
        <v>388.45714285714286</v>
      </c>
      <c r="W484" s="97" t="s">
        <v>2190</v>
      </c>
      <c r="X484" s="97">
        <v>0</v>
      </c>
      <c r="Y484" s="97">
        <v>0</v>
      </c>
      <c r="Z484" s="97" t="s">
        <v>1</v>
      </c>
      <c r="AB484" s="97" t="s">
        <v>2191</v>
      </c>
      <c r="AI484" s="97" t="s">
        <v>2199</v>
      </c>
      <c r="AJ484" s="97">
        <v>15</v>
      </c>
      <c r="AK484" s="97">
        <v>0.77</v>
      </c>
      <c r="AX484" s="97">
        <v>0</v>
      </c>
      <c r="AY484" s="97">
        <v>0</v>
      </c>
      <c r="AZ484" s="97">
        <v>0</v>
      </c>
      <c r="BA484" s="97">
        <v>85</v>
      </c>
      <c r="BB484" s="97">
        <v>82</v>
      </c>
      <c r="BC484" s="97">
        <v>0</v>
      </c>
      <c r="BD484" s="97">
        <v>0</v>
      </c>
      <c r="BE484" s="97">
        <v>0</v>
      </c>
      <c r="BF484" s="97">
        <v>0</v>
      </c>
      <c r="BG484" s="97">
        <v>0</v>
      </c>
      <c r="BH484" s="97">
        <v>0</v>
      </c>
      <c r="BI484" s="97">
        <v>0</v>
      </c>
      <c r="BJ484" s="97">
        <v>0</v>
      </c>
      <c r="BK484" s="97">
        <v>0</v>
      </c>
      <c r="BM484" s="97">
        <v>21.25</v>
      </c>
      <c r="BN484" s="97">
        <v>21.25</v>
      </c>
      <c r="BO484" s="97">
        <v>21.25</v>
      </c>
      <c r="BP484" s="97">
        <v>21.25</v>
      </c>
      <c r="BQ484" s="97">
        <v>20.5</v>
      </c>
      <c r="BR484" s="97">
        <v>20.5</v>
      </c>
      <c r="BS484" s="97">
        <v>20.5</v>
      </c>
      <c r="BT484" s="97">
        <v>20.5</v>
      </c>
      <c r="BY484" s="108"/>
      <c r="CA484" s="162" t="b">
        <v>1</v>
      </c>
      <c r="CB484" s="162" t="b">
        <v>1</v>
      </c>
      <c r="CC484" s="162" t="b">
        <v>1</v>
      </c>
      <c r="CD484" s="162" t="b">
        <v>1</v>
      </c>
    </row>
    <row r="485" spans="1:82" x14ac:dyDescent="0.2">
      <c r="A485" s="101">
        <v>480</v>
      </c>
      <c r="B485" s="97" t="s">
        <v>2201</v>
      </c>
      <c r="C485" s="97" t="s">
        <v>2219</v>
      </c>
      <c r="D485" s="97">
        <v>18</v>
      </c>
      <c r="E485" s="97" t="s">
        <v>899</v>
      </c>
      <c r="G485" s="97" t="s">
        <v>2189</v>
      </c>
      <c r="H485" s="97" t="s">
        <v>1</v>
      </c>
      <c r="I485" s="97" t="s">
        <v>1236</v>
      </c>
      <c r="J485" s="97" t="b">
        <v>1</v>
      </c>
      <c r="N485" s="97"/>
      <c r="O485" s="97">
        <v>144</v>
      </c>
      <c r="P485" s="97">
        <v>50</v>
      </c>
      <c r="Q485" s="97">
        <v>0</v>
      </c>
      <c r="R485" s="97">
        <v>0</v>
      </c>
      <c r="S485" s="97">
        <v>0</v>
      </c>
      <c r="T485" s="97">
        <v>94</v>
      </c>
      <c r="U485" s="97">
        <v>477.25</v>
      </c>
      <c r="W485" s="97" t="s">
        <v>2190</v>
      </c>
      <c r="X485" s="97">
        <v>0</v>
      </c>
      <c r="Y485" s="97">
        <v>0</v>
      </c>
      <c r="Z485" s="97" t="s">
        <v>1</v>
      </c>
      <c r="AB485" s="97" t="s">
        <v>2191</v>
      </c>
      <c r="AI485" s="97" t="s">
        <v>2199</v>
      </c>
      <c r="AJ485" s="97">
        <v>15</v>
      </c>
      <c r="AK485" s="97">
        <v>0.77</v>
      </c>
      <c r="AX485" s="97">
        <v>0</v>
      </c>
      <c r="AY485" s="97">
        <v>0</v>
      </c>
      <c r="AZ485" s="97">
        <v>0</v>
      </c>
      <c r="BA485" s="97">
        <v>2</v>
      </c>
      <c r="BB485" s="97">
        <v>2</v>
      </c>
      <c r="BC485" s="97">
        <v>0</v>
      </c>
      <c r="BD485" s="97">
        <v>0</v>
      </c>
      <c r="BE485" s="97">
        <v>0</v>
      </c>
      <c r="BF485" s="97">
        <v>0</v>
      </c>
      <c r="BG485" s="97">
        <v>0</v>
      </c>
      <c r="BH485" s="97">
        <v>0</v>
      </c>
      <c r="BI485" s="97">
        <v>0</v>
      </c>
      <c r="BJ485" s="97">
        <v>0</v>
      </c>
      <c r="BK485" s="97">
        <v>0</v>
      </c>
      <c r="BM485" s="97">
        <v>0.5</v>
      </c>
      <c r="BN485" s="97">
        <v>0.5</v>
      </c>
      <c r="BO485" s="97">
        <v>0.5</v>
      </c>
      <c r="BP485" s="97">
        <v>0.5</v>
      </c>
      <c r="BQ485" s="97">
        <v>0.5</v>
      </c>
      <c r="BR485" s="97">
        <v>0.5</v>
      </c>
      <c r="BS485" s="97">
        <v>0.5</v>
      </c>
      <c r="BT485" s="97">
        <v>0.5</v>
      </c>
      <c r="BY485" s="108"/>
      <c r="CA485" s="162" t="b">
        <v>1</v>
      </c>
      <c r="CB485" s="162" t="b">
        <v>1</v>
      </c>
      <c r="CC485" s="162" t="b">
        <v>1</v>
      </c>
      <c r="CD485" s="162" t="b">
        <v>1</v>
      </c>
    </row>
    <row r="486" spans="1:82" x14ac:dyDescent="0.2">
      <c r="A486" s="101">
        <v>481</v>
      </c>
      <c r="B486" s="97" t="s">
        <v>2201</v>
      </c>
      <c r="C486" s="97" t="s">
        <v>2219</v>
      </c>
      <c r="D486" s="97">
        <v>18</v>
      </c>
      <c r="E486" s="97" t="s">
        <v>900</v>
      </c>
      <c r="G486" s="97" t="s">
        <v>2189</v>
      </c>
      <c r="H486" s="97" t="s">
        <v>1</v>
      </c>
      <c r="I486" s="97" t="s">
        <v>1236</v>
      </c>
      <c r="J486" s="97" t="b">
        <v>1</v>
      </c>
      <c r="N486" s="97"/>
      <c r="O486" s="97">
        <v>144</v>
      </c>
      <c r="P486" s="97">
        <v>50</v>
      </c>
      <c r="Q486" s="97">
        <v>0</v>
      </c>
      <c r="R486" s="97">
        <v>0</v>
      </c>
      <c r="S486" s="97">
        <v>0</v>
      </c>
      <c r="T486" s="97">
        <v>94</v>
      </c>
      <c r="U486" s="97">
        <v>477.25</v>
      </c>
      <c r="W486" s="97" t="s">
        <v>2190</v>
      </c>
      <c r="X486" s="97">
        <v>0</v>
      </c>
      <c r="Y486" s="97">
        <v>0</v>
      </c>
      <c r="Z486" s="97" t="s">
        <v>1</v>
      </c>
      <c r="AB486" s="97" t="s">
        <v>2191</v>
      </c>
      <c r="AI486" s="97" t="s">
        <v>2199</v>
      </c>
      <c r="AJ486" s="97">
        <v>15</v>
      </c>
      <c r="AK486" s="97">
        <v>0.77</v>
      </c>
      <c r="AX486" s="97">
        <v>0</v>
      </c>
      <c r="AY486" s="97">
        <v>0</v>
      </c>
      <c r="AZ486" s="97">
        <v>0</v>
      </c>
      <c r="BA486" s="97">
        <v>168</v>
      </c>
      <c r="BB486" s="97">
        <v>162</v>
      </c>
      <c r="BC486" s="97">
        <v>0</v>
      </c>
      <c r="BD486" s="97">
        <v>0</v>
      </c>
      <c r="BE486" s="97">
        <v>0</v>
      </c>
      <c r="BF486" s="97">
        <v>0</v>
      </c>
      <c r="BG486" s="97">
        <v>0</v>
      </c>
      <c r="BH486" s="97">
        <v>0</v>
      </c>
      <c r="BI486" s="97">
        <v>0</v>
      </c>
      <c r="BJ486" s="97">
        <v>0</v>
      </c>
      <c r="BK486" s="97">
        <v>0</v>
      </c>
      <c r="BM486" s="97">
        <v>42</v>
      </c>
      <c r="BN486" s="97">
        <v>42</v>
      </c>
      <c r="BO486" s="97">
        <v>42</v>
      </c>
      <c r="BP486" s="97">
        <v>42</v>
      </c>
      <c r="BQ486" s="97">
        <v>40.5</v>
      </c>
      <c r="BR486" s="97">
        <v>40.5</v>
      </c>
      <c r="BS486" s="97">
        <v>40.5</v>
      </c>
      <c r="BT486" s="97">
        <v>40.5</v>
      </c>
      <c r="BY486" s="108"/>
      <c r="CA486" s="162" t="b">
        <v>1</v>
      </c>
      <c r="CB486" s="162" t="b">
        <v>1</v>
      </c>
      <c r="CC486" s="162" t="b">
        <v>1</v>
      </c>
      <c r="CD486" s="162" t="b">
        <v>1</v>
      </c>
    </row>
    <row r="487" spans="1:82" x14ac:dyDescent="0.2">
      <c r="A487" s="101">
        <v>482</v>
      </c>
      <c r="B487" s="97" t="s">
        <v>2201</v>
      </c>
      <c r="C487" s="97" t="s">
        <v>2219</v>
      </c>
      <c r="D487" s="97">
        <v>18</v>
      </c>
      <c r="E487" s="97" t="s">
        <v>901</v>
      </c>
      <c r="G487" s="97" t="s">
        <v>2189</v>
      </c>
      <c r="H487" s="97" t="s">
        <v>1</v>
      </c>
      <c r="I487" s="97" t="s">
        <v>1236</v>
      </c>
      <c r="J487" s="97" t="b">
        <v>1</v>
      </c>
      <c r="N487" s="97"/>
      <c r="O487" s="97">
        <v>219.9188</v>
      </c>
      <c r="P487" s="97">
        <v>100</v>
      </c>
      <c r="Q487" s="97">
        <v>0</v>
      </c>
      <c r="R487" s="97">
        <v>0</v>
      </c>
      <c r="S487" s="97">
        <v>0</v>
      </c>
      <c r="T487" s="97">
        <v>119.9188</v>
      </c>
      <c r="U487" s="97">
        <v>651.9</v>
      </c>
      <c r="W487" s="97" t="s">
        <v>2190</v>
      </c>
      <c r="X487" s="97">
        <v>0</v>
      </c>
      <c r="Y487" s="97">
        <v>0</v>
      </c>
      <c r="Z487" s="97" t="s">
        <v>1</v>
      </c>
      <c r="AB487" s="97" t="s">
        <v>2191</v>
      </c>
      <c r="AI487" s="97" t="s">
        <v>2199</v>
      </c>
      <c r="AJ487" s="97">
        <v>15</v>
      </c>
      <c r="AK487" s="97">
        <v>0.77</v>
      </c>
      <c r="AX487" s="97">
        <v>0</v>
      </c>
      <c r="AY487" s="97">
        <v>0</v>
      </c>
      <c r="AZ487" s="97">
        <v>0</v>
      </c>
      <c r="BA487" s="97">
        <v>71</v>
      </c>
      <c r="BB487" s="97">
        <v>69</v>
      </c>
      <c r="BC487" s="97">
        <v>0</v>
      </c>
      <c r="BD487" s="97">
        <v>0</v>
      </c>
      <c r="BE487" s="97">
        <v>0</v>
      </c>
      <c r="BF487" s="97">
        <v>0</v>
      </c>
      <c r="BG487" s="97">
        <v>0</v>
      </c>
      <c r="BH487" s="97">
        <v>0</v>
      </c>
      <c r="BI487" s="97">
        <v>0</v>
      </c>
      <c r="BJ487" s="97">
        <v>0</v>
      </c>
      <c r="BK487" s="97">
        <v>0</v>
      </c>
      <c r="BM487" s="97">
        <v>17.75</v>
      </c>
      <c r="BN487" s="97">
        <v>17.75</v>
      </c>
      <c r="BO487" s="97">
        <v>17.75</v>
      </c>
      <c r="BP487" s="97">
        <v>17.75</v>
      </c>
      <c r="BQ487" s="97">
        <v>17.25</v>
      </c>
      <c r="BR487" s="97">
        <v>17.25</v>
      </c>
      <c r="BS487" s="97">
        <v>17.25</v>
      </c>
      <c r="BT487" s="97">
        <v>17.25</v>
      </c>
      <c r="BY487" s="108"/>
      <c r="CA487" s="162" t="b">
        <v>1</v>
      </c>
      <c r="CB487" s="162" t="b">
        <v>1</v>
      </c>
      <c r="CC487" s="162" t="b">
        <v>1</v>
      </c>
      <c r="CD487" s="162" t="b">
        <v>1</v>
      </c>
    </row>
    <row r="488" spans="1:82" x14ac:dyDescent="0.2">
      <c r="A488" s="101">
        <v>483</v>
      </c>
      <c r="B488" s="97" t="s">
        <v>2201</v>
      </c>
      <c r="C488" s="97" t="s">
        <v>2219</v>
      </c>
      <c r="D488" s="97">
        <v>18</v>
      </c>
      <c r="E488" s="97" t="s">
        <v>902</v>
      </c>
      <c r="G488" s="97" t="s">
        <v>2189</v>
      </c>
      <c r="H488" s="97" t="s">
        <v>1</v>
      </c>
      <c r="I488" s="97" t="s">
        <v>1236</v>
      </c>
      <c r="J488" s="97" t="b">
        <v>1</v>
      </c>
      <c r="N488" s="97"/>
      <c r="O488" s="97">
        <v>144</v>
      </c>
      <c r="P488" s="97">
        <v>25</v>
      </c>
      <c r="Q488" s="97">
        <v>0</v>
      </c>
      <c r="R488" s="97">
        <v>0</v>
      </c>
      <c r="S488" s="97">
        <v>0</v>
      </c>
      <c r="T488" s="97">
        <v>119</v>
      </c>
      <c r="U488" s="97">
        <v>388.45714285714286</v>
      </c>
      <c r="W488" s="97" t="s">
        <v>2190</v>
      </c>
      <c r="X488" s="97">
        <v>0</v>
      </c>
      <c r="Y488" s="97">
        <v>0</v>
      </c>
      <c r="Z488" s="97" t="s">
        <v>1</v>
      </c>
      <c r="AB488" s="97" t="s">
        <v>2191</v>
      </c>
      <c r="AI488" s="97" t="s">
        <v>2199</v>
      </c>
      <c r="AJ488" s="97">
        <v>15</v>
      </c>
      <c r="AK488" s="97">
        <v>0.77</v>
      </c>
      <c r="AX488" s="97">
        <v>0</v>
      </c>
      <c r="AY488" s="97">
        <v>0</v>
      </c>
      <c r="AZ488" s="97">
        <v>0</v>
      </c>
      <c r="BA488" s="97">
        <v>197</v>
      </c>
      <c r="BB488" s="97">
        <v>190</v>
      </c>
      <c r="BC488" s="97">
        <v>0</v>
      </c>
      <c r="BD488" s="97">
        <v>0</v>
      </c>
      <c r="BE488" s="97">
        <v>0</v>
      </c>
      <c r="BF488" s="97">
        <v>0</v>
      </c>
      <c r="BG488" s="97">
        <v>0</v>
      </c>
      <c r="BH488" s="97">
        <v>0</v>
      </c>
      <c r="BI488" s="97">
        <v>0</v>
      </c>
      <c r="BJ488" s="97">
        <v>0</v>
      </c>
      <c r="BK488" s="97">
        <v>0</v>
      </c>
      <c r="BM488" s="97">
        <v>49.25</v>
      </c>
      <c r="BN488" s="97">
        <v>49.25</v>
      </c>
      <c r="BO488" s="97">
        <v>49.25</v>
      </c>
      <c r="BP488" s="97">
        <v>49.25</v>
      </c>
      <c r="BQ488" s="97">
        <v>47.5</v>
      </c>
      <c r="BR488" s="97">
        <v>47.5</v>
      </c>
      <c r="BS488" s="97">
        <v>47.5</v>
      </c>
      <c r="BT488" s="97">
        <v>47.5</v>
      </c>
      <c r="BY488" s="108"/>
      <c r="CA488" s="162" t="b">
        <v>1</v>
      </c>
      <c r="CB488" s="162" t="b">
        <v>1</v>
      </c>
      <c r="CC488" s="162" t="b">
        <v>1</v>
      </c>
      <c r="CD488" s="162" t="b">
        <v>1</v>
      </c>
    </row>
    <row r="489" spans="1:82" x14ac:dyDescent="0.2">
      <c r="A489" s="101">
        <v>484</v>
      </c>
      <c r="B489" s="97" t="s">
        <v>2201</v>
      </c>
      <c r="C489" s="97" t="s">
        <v>2219</v>
      </c>
      <c r="D489" s="97">
        <v>18</v>
      </c>
      <c r="E489" s="97" t="s">
        <v>903</v>
      </c>
      <c r="G489" s="97" t="s">
        <v>2189</v>
      </c>
      <c r="H489" s="97" t="s">
        <v>1</v>
      </c>
      <c r="I489" s="97" t="s">
        <v>1227</v>
      </c>
      <c r="J489" s="97" t="b">
        <v>1</v>
      </c>
      <c r="N489" s="97"/>
      <c r="O489" s="97">
        <v>214.35550000000001</v>
      </c>
      <c r="P489" s="97">
        <v>20</v>
      </c>
      <c r="Q489" s="97">
        <v>0</v>
      </c>
      <c r="R489" s="97">
        <v>0</v>
      </c>
      <c r="S489" s="97">
        <v>0</v>
      </c>
      <c r="T489" s="97">
        <v>194.35550000000001</v>
      </c>
      <c r="U489" s="97">
        <v>328.536</v>
      </c>
      <c r="W489" s="97" t="s">
        <v>2190</v>
      </c>
      <c r="X489" s="97">
        <v>0.10125000000000001</v>
      </c>
      <c r="Y489" s="97">
        <v>0</v>
      </c>
      <c r="Z489" s="97" t="s">
        <v>1</v>
      </c>
      <c r="AB489" s="97" t="s">
        <v>2191</v>
      </c>
      <c r="AI489" s="97" t="s">
        <v>2199</v>
      </c>
      <c r="AJ489" s="97">
        <v>15</v>
      </c>
      <c r="AK489" s="97">
        <v>0.77</v>
      </c>
      <c r="AX489" s="97">
        <v>0</v>
      </c>
      <c r="AY489" s="97">
        <v>0</v>
      </c>
      <c r="AZ489" s="97">
        <v>0</v>
      </c>
      <c r="BA489" s="97">
        <v>6</v>
      </c>
      <c r="BB489" s="97">
        <v>5</v>
      </c>
      <c r="BC489" s="97">
        <v>0</v>
      </c>
      <c r="BD489" s="97">
        <v>0</v>
      </c>
      <c r="BE489" s="97">
        <v>0</v>
      </c>
      <c r="BF489" s="97">
        <v>0</v>
      </c>
      <c r="BG489" s="97">
        <v>0</v>
      </c>
      <c r="BH489" s="97">
        <v>0</v>
      </c>
      <c r="BI489" s="97">
        <v>0</v>
      </c>
      <c r="BJ489" s="97">
        <v>0</v>
      </c>
      <c r="BK489" s="97">
        <v>0</v>
      </c>
      <c r="BM489" s="97">
        <v>1.5</v>
      </c>
      <c r="BN489" s="97">
        <v>1.5</v>
      </c>
      <c r="BO489" s="97">
        <v>1.5</v>
      </c>
      <c r="BP489" s="97">
        <v>1.5</v>
      </c>
      <c r="BQ489" s="97">
        <v>1.25</v>
      </c>
      <c r="BR489" s="97">
        <v>1.25</v>
      </c>
      <c r="BS489" s="97">
        <v>1.25</v>
      </c>
      <c r="BT489" s="97">
        <v>1.25</v>
      </c>
      <c r="BY489" s="108"/>
      <c r="CA489" s="162" t="b">
        <v>1</v>
      </c>
      <c r="CB489" s="162" t="b">
        <v>1</v>
      </c>
      <c r="CC489" s="162" t="b">
        <v>1</v>
      </c>
      <c r="CD489" s="162" t="b">
        <v>1</v>
      </c>
    </row>
    <row r="490" spans="1:82" x14ac:dyDescent="0.2">
      <c r="A490" s="101">
        <v>485</v>
      </c>
      <c r="B490" s="97" t="s">
        <v>2201</v>
      </c>
      <c r="C490" s="97" t="s">
        <v>2219</v>
      </c>
      <c r="D490" s="97">
        <v>18</v>
      </c>
      <c r="E490" s="97" t="s">
        <v>904</v>
      </c>
      <c r="G490" s="97" t="s">
        <v>2189</v>
      </c>
      <c r="H490" s="97" t="s">
        <v>1</v>
      </c>
      <c r="I490" s="97" t="s">
        <v>1227</v>
      </c>
      <c r="J490" s="97" t="b">
        <v>1</v>
      </c>
      <c r="N490" s="97"/>
      <c r="O490" s="97">
        <v>227.16909999999999</v>
      </c>
      <c r="P490" s="97">
        <v>25</v>
      </c>
      <c r="Q490" s="97">
        <v>0</v>
      </c>
      <c r="R490" s="97">
        <v>0</v>
      </c>
      <c r="S490" s="97">
        <v>0</v>
      </c>
      <c r="T490" s="97">
        <v>202.16909999999999</v>
      </c>
      <c r="U490" s="97">
        <v>246.40199999999999</v>
      </c>
      <c r="W490" s="97" t="s">
        <v>2190</v>
      </c>
      <c r="X490" s="97">
        <v>7.5937500000000005E-2</v>
      </c>
      <c r="Y490" s="97">
        <v>0</v>
      </c>
      <c r="Z490" s="97" t="s">
        <v>1</v>
      </c>
      <c r="AB490" s="97" t="s">
        <v>2191</v>
      </c>
      <c r="AI490" s="97" t="s">
        <v>2199</v>
      </c>
      <c r="AJ490" s="97">
        <v>15</v>
      </c>
      <c r="AK490" s="97">
        <v>0.77</v>
      </c>
      <c r="AX490" s="97">
        <v>0</v>
      </c>
      <c r="AY490" s="97">
        <v>0</v>
      </c>
      <c r="AZ490" s="97">
        <v>0</v>
      </c>
      <c r="BA490" s="97">
        <v>4</v>
      </c>
      <c r="BB490" s="97">
        <v>4</v>
      </c>
      <c r="BC490" s="97">
        <v>0</v>
      </c>
      <c r="BD490" s="97">
        <v>0</v>
      </c>
      <c r="BE490" s="97">
        <v>0</v>
      </c>
      <c r="BF490" s="97">
        <v>0</v>
      </c>
      <c r="BG490" s="97">
        <v>0</v>
      </c>
      <c r="BH490" s="97">
        <v>0</v>
      </c>
      <c r="BI490" s="97">
        <v>0</v>
      </c>
      <c r="BJ490" s="97">
        <v>0</v>
      </c>
      <c r="BK490" s="97">
        <v>0</v>
      </c>
      <c r="BM490" s="97">
        <v>1</v>
      </c>
      <c r="BN490" s="97">
        <v>1</v>
      </c>
      <c r="BO490" s="97">
        <v>1</v>
      </c>
      <c r="BP490" s="97">
        <v>1</v>
      </c>
      <c r="BQ490" s="97">
        <v>1</v>
      </c>
      <c r="BR490" s="97">
        <v>1</v>
      </c>
      <c r="BS490" s="97">
        <v>1</v>
      </c>
      <c r="BT490" s="97">
        <v>1</v>
      </c>
      <c r="BY490" s="108"/>
      <c r="CA490" s="162" t="b">
        <v>1</v>
      </c>
      <c r="CB490" s="162" t="b">
        <v>1</v>
      </c>
      <c r="CC490" s="162" t="b">
        <v>1</v>
      </c>
      <c r="CD490" s="162" t="b">
        <v>1</v>
      </c>
    </row>
    <row r="491" spans="1:82" x14ac:dyDescent="0.2">
      <c r="A491" s="101">
        <v>486</v>
      </c>
      <c r="B491" s="97" t="s">
        <v>2201</v>
      </c>
      <c r="C491" s="97" t="s">
        <v>2219</v>
      </c>
      <c r="D491" s="97">
        <v>18</v>
      </c>
      <c r="E491" s="97" t="s">
        <v>905</v>
      </c>
      <c r="G491" s="97" t="s">
        <v>2189</v>
      </c>
      <c r="H491" s="97" t="s">
        <v>1</v>
      </c>
      <c r="I491" s="97" t="s">
        <v>1227</v>
      </c>
      <c r="J491" s="97" t="b">
        <v>1</v>
      </c>
      <c r="N491" s="97"/>
      <c r="O491" s="97">
        <v>227.16909999999999</v>
      </c>
      <c r="P491" s="97">
        <v>25</v>
      </c>
      <c r="Q491" s="97">
        <v>0</v>
      </c>
      <c r="R491" s="97">
        <v>0</v>
      </c>
      <c r="S491" s="97">
        <v>0</v>
      </c>
      <c r="T491" s="97">
        <v>202.16909999999999</v>
      </c>
      <c r="U491" s="97">
        <v>246.40199999999999</v>
      </c>
      <c r="W491" s="97" t="s">
        <v>2190</v>
      </c>
      <c r="X491" s="97">
        <v>7.5937500000000005E-2</v>
      </c>
      <c r="Y491" s="97">
        <v>0</v>
      </c>
      <c r="Z491" s="97" t="s">
        <v>1</v>
      </c>
      <c r="AB491" s="97" t="s">
        <v>2191</v>
      </c>
      <c r="AI491" s="97" t="s">
        <v>2199</v>
      </c>
      <c r="AJ491" s="97">
        <v>15</v>
      </c>
      <c r="AK491" s="97">
        <v>0.77</v>
      </c>
      <c r="AX491" s="97">
        <v>0</v>
      </c>
      <c r="AY491" s="97">
        <v>0</v>
      </c>
      <c r="AZ491" s="97">
        <v>0</v>
      </c>
      <c r="BA491" s="97">
        <v>5</v>
      </c>
      <c r="BB491" s="97">
        <v>5</v>
      </c>
      <c r="BC491" s="97">
        <v>0</v>
      </c>
      <c r="BD491" s="97">
        <v>0</v>
      </c>
      <c r="BE491" s="97">
        <v>0</v>
      </c>
      <c r="BF491" s="97">
        <v>0</v>
      </c>
      <c r="BG491" s="97">
        <v>0</v>
      </c>
      <c r="BH491" s="97">
        <v>0</v>
      </c>
      <c r="BI491" s="97">
        <v>0</v>
      </c>
      <c r="BJ491" s="97">
        <v>0</v>
      </c>
      <c r="BK491" s="97">
        <v>0</v>
      </c>
      <c r="BM491" s="97">
        <v>1.25</v>
      </c>
      <c r="BN491" s="97">
        <v>1.25</v>
      </c>
      <c r="BO491" s="97">
        <v>1.25</v>
      </c>
      <c r="BP491" s="97">
        <v>1.25</v>
      </c>
      <c r="BQ491" s="97">
        <v>1.25</v>
      </c>
      <c r="BR491" s="97">
        <v>1.25</v>
      </c>
      <c r="BS491" s="97">
        <v>1.25</v>
      </c>
      <c r="BT491" s="97">
        <v>1.25</v>
      </c>
      <c r="BY491" s="108"/>
      <c r="CA491" s="162" t="b">
        <v>1</v>
      </c>
      <c r="CB491" s="162" t="b">
        <v>1</v>
      </c>
      <c r="CC491" s="162" t="b">
        <v>1</v>
      </c>
      <c r="CD491" s="162" t="b">
        <v>1</v>
      </c>
    </row>
    <row r="492" spans="1:82" x14ac:dyDescent="0.2">
      <c r="A492" s="101">
        <v>487</v>
      </c>
      <c r="B492" s="97" t="s">
        <v>2201</v>
      </c>
      <c r="C492" s="97" t="s">
        <v>2219</v>
      </c>
      <c r="D492" s="97">
        <v>18</v>
      </c>
      <c r="E492" s="97" t="s">
        <v>906</v>
      </c>
      <c r="G492" s="97" t="s">
        <v>2189</v>
      </c>
      <c r="H492" s="97" t="s">
        <v>1</v>
      </c>
      <c r="I492" s="97" t="s">
        <v>1234</v>
      </c>
      <c r="J492" s="97" t="b">
        <v>1</v>
      </c>
      <c r="N492" s="97"/>
      <c r="O492" s="97">
        <v>214.35550000000001</v>
      </c>
      <c r="P492" s="97">
        <v>45</v>
      </c>
      <c r="Q492" s="97">
        <v>0</v>
      </c>
      <c r="R492" s="97">
        <v>0</v>
      </c>
      <c r="S492" s="97">
        <v>0</v>
      </c>
      <c r="T492" s="97">
        <v>169.35550000000001</v>
      </c>
      <c r="U492" s="97">
        <v>484.84800000000001</v>
      </c>
      <c r="W492" s="97" t="s">
        <v>2190</v>
      </c>
      <c r="X492" s="97">
        <v>0.10471999999999999</v>
      </c>
      <c r="Y492" s="97">
        <v>0</v>
      </c>
      <c r="Z492" s="97" t="s">
        <v>1</v>
      </c>
      <c r="AB492" s="97" t="s">
        <v>2191</v>
      </c>
      <c r="AI492" s="97" t="s">
        <v>2199</v>
      </c>
      <c r="AJ492" s="97">
        <v>15</v>
      </c>
      <c r="AK492" s="97">
        <v>0.77</v>
      </c>
      <c r="AX492" s="97">
        <v>0</v>
      </c>
      <c r="AY492" s="97">
        <v>0</v>
      </c>
      <c r="AZ492" s="97">
        <v>0</v>
      </c>
      <c r="BA492" s="97">
        <v>38</v>
      </c>
      <c r="BB492" s="97">
        <v>36</v>
      </c>
      <c r="BC492" s="97">
        <v>0</v>
      </c>
      <c r="BD492" s="97">
        <v>0</v>
      </c>
      <c r="BE492" s="97">
        <v>0</v>
      </c>
      <c r="BF492" s="97">
        <v>0</v>
      </c>
      <c r="BG492" s="97">
        <v>0</v>
      </c>
      <c r="BH492" s="97">
        <v>0</v>
      </c>
      <c r="BI492" s="97">
        <v>0</v>
      </c>
      <c r="BJ492" s="97">
        <v>0</v>
      </c>
      <c r="BK492" s="97">
        <v>0</v>
      </c>
      <c r="BM492" s="97">
        <v>9.5</v>
      </c>
      <c r="BN492" s="97">
        <v>9.5</v>
      </c>
      <c r="BO492" s="97">
        <v>9.5</v>
      </c>
      <c r="BP492" s="97">
        <v>9.5</v>
      </c>
      <c r="BQ492" s="97">
        <v>9</v>
      </c>
      <c r="BR492" s="97">
        <v>9</v>
      </c>
      <c r="BS492" s="97">
        <v>9</v>
      </c>
      <c r="BT492" s="97">
        <v>9</v>
      </c>
      <c r="BY492" s="108"/>
      <c r="CA492" s="162" t="b">
        <v>1</v>
      </c>
      <c r="CB492" s="162" t="b">
        <v>1</v>
      </c>
      <c r="CC492" s="162" t="b">
        <v>1</v>
      </c>
      <c r="CD492" s="162" t="b">
        <v>1</v>
      </c>
    </row>
    <row r="493" spans="1:82" x14ac:dyDescent="0.2">
      <c r="A493" s="101">
        <v>488</v>
      </c>
      <c r="B493" s="97" t="s">
        <v>2201</v>
      </c>
      <c r="C493" s="97" t="s">
        <v>2219</v>
      </c>
      <c r="D493" s="97">
        <v>18</v>
      </c>
      <c r="E493" s="97" t="s">
        <v>907</v>
      </c>
      <c r="G493" s="97" t="s">
        <v>2189</v>
      </c>
      <c r="H493" s="97" t="s">
        <v>1</v>
      </c>
      <c r="I493" s="97" t="s">
        <v>1234</v>
      </c>
      <c r="J493" s="97" t="b">
        <v>1</v>
      </c>
      <c r="N493" s="97"/>
      <c r="O493" s="97">
        <v>214.35550000000001</v>
      </c>
      <c r="P493" s="97">
        <v>15</v>
      </c>
      <c r="Q493" s="97">
        <v>0</v>
      </c>
      <c r="R493" s="97">
        <v>0</v>
      </c>
      <c r="S493" s="97">
        <v>0</v>
      </c>
      <c r="T493" s="97">
        <v>199.35550000000001</v>
      </c>
      <c r="U493" s="97">
        <v>484.84800000000001</v>
      </c>
      <c r="W493" s="97" t="s">
        <v>2190</v>
      </c>
      <c r="X493" s="97">
        <v>0.10471999999999999</v>
      </c>
      <c r="Y493" s="97">
        <v>0</v>
      </c>
      <c r="Z493" s="97" t="s">
        <v>1</v>
      </c>
      <c r="AB493" s="97" t="s">
        <v>2191</v>
      </c>
      <c r="AI493" s="97" t="s">
        <v>2199</v>
      </c>
      <c r="AJ493" s="97">
        <v>15</v>
      </c>
      <c r="AK493" s="97">
        <v>0.77</v>
      </c>
      <c r="AX493" s="97">
        <v>0</v>
      </c>
      <c r="AY493" s="97">
        <v>0</v>
      </c>
      <c r="AZ493" s="97">
        <v>0</v>
      </c>
      <c r="BA493" s="97">
        <v>7</v>
      </c>
      <c r="BB493" s="97">
        <v>7</v>
      </c>
      <c r="BC493" s="97">
        <v>0</v>
      </c>
      <c r="BD493" s="97">
        <v>0</v>
      </c>
      <c r="BE493" s="97">
        <v>0</v>
      </c>
      <c r="BF493" s="97">
        <v>0</v>
      </c>
      <c r="BG493" s="97">
        <v>0</v>
      </c>
      <c r="BH493" s="97">
        <v>0</v>
      </c>
      <c r="BI493" s="97">
        <v>0</v>
      </c>
      <c r="BJ493" s="97">
        <v>0</v>
      </c>
      <c r="BK493" s="97">
        <v>0</v>
      </c>
      <c r="BM493" s="97">
        <v>1.75</v>
      </c>
      <c r="BN493" s="97">
        <v>1.75</v>
      </c>
      <c r="BO493" s="97">
        <v>1.75</v>
      </c>
      <c r="BP493" s="97">
        <v>1.75</v>
      </c>
      <c r="BQ493" s="97">
        <v>1.75</v>
      </c>
      <c r="BR493" s="97">
        <v>1.75</v>
      </c>
      <c r="BS493" s="97">
        <v>1.75</v>
      </c>
      <c r="BT493" s="97">
        <v>1.75</v>
      </c>
      <c r="BY493" s="108"/>
      <c r="CA493" s="162" t="b">
        <v>1</v>
      </c>
      <c r="CB493" s="162" t="b">
        <v>1</v>
      </c>
      <c r="CC493" s="162" t="b">
        <v>1</v>
      </c>
      <c r="CD493" s="162" t="b">
        <v>1</v>
      </c>
    </row>
    <row r="494" spans="1:82" x14ac:dyDescent="0.2">
      <c r="A494" s="101">
        <v>489</v>
      </c>
      <c r="B494" s="97" t="s">
        <v>2201</v>
      </c>
      <c r="C494" s="97" t="s">
        <v>2219</v>
      </c>
      <c r="D494" s="97">
        <v>18</v>
      </c>
      <c r="E494" s="97" t="s">
        <v>908</v>
      </c>
      <c r="G494" s="97" t="s">
        <v>2189</v>
      </c>
      <c r="H494" s="97" t="s">
        <v>1</v>
      </c>
      <c r="I494" s="97" t="s">
        <v>1234</v>
      </c>
      <c r="J494" s="97" t="b">
        <v>1</v>
      </c>
      <c r="N494" s="97"/>
      <c r="O494" s="97">
        <v>214.35550000000001</v>
      </c>
      <c r="P494" s="97">
        <v>75</v>
      </c>
      <c r="Q494" s="97">
        <v>0</v>
      </c>
      <c r="R494" s="97">
        <v>0</v>
      </c>
      <c r="S494" s="97">
        <v>0</v>
      </c>
      <c r="T494" s="97">
        <v>139.35550000000001</v>
      </c>
      <c r="U494" s="97">
        <v>484.84800000000001</v>
      </c>
      <c r="W494" s="97" t="s">
        <v>2190</v>
      </c>
      <c r="X494" s="97">
        <v>0.10471999999999999</v>
      </c>
      <c r="Y494" s="97">
        <v>0</v>
      </c>
      <c r="Z494" s="97" t="s">
        <v>1</v>
      </c>
      <c r="AB494" s="97" t="s">
        <v>2191</v>
      </c>
      <c r="AI494" s="97" t="s">
        <v>2199</v>
      </c>
      <c r="AJ494" s="97">
        <v>15</v>
      </c>
      <c r="AK494" s="97">
        <v>0.77</v>
      </c>
      <c r="AX494" s="97">
        <v>0</v>
      </c>
      <c r="AY494" s="97">
        <v>0</v>
      </c>
      <c r="AZ494" s="97">
        <v>0</v>
      </c>
      <c r="BA494" s="97">
        <v>5</v>
      </c>
      <c r="BB494" s="97">
        <v>5</v>
      </c>
      <c r="BC494" s="97">
        <v>0</v>
      </c>
      <c r="BD494" s="97">
        <v>0</v>
      </c>
      <c r="BE494" s="97">
        <v>0</v>
      </c>
      <c r="BF494" s="97">
        <v>0</v>
      </c>
      <c r="BG494" s="97">
        <v>0</v>
      </c>
      <c r="BH494" s="97">
        <v>0</v>
      </c>
      <c r="BI494" s="97">
        <v>0</v>
      </c>
      <c r="BJ494" s="97">
        <v>0</v>
      </c>
      <c r="BK494" s="97">
        <v>0</v>
      </c>
      <c r="BM494" s="97">
        <v>1.25</v>
      </c>
      <c r="BN494" s="97">
        <v>1.25</v>
      </c>
      <c r="BO494" s="97">
        <v>1.25</v>
      </c>
      <c r="BP494" s="97">
        <v>1.25</v>
      </c>
      <c r="BQ494" s="97">
        <v>1.25</v>
      </c>
      <c r="BR494" s="97">
        <v>1.25</v>
      </c>
      <c r="BS494" s="97">
        <v>1.25</v>
      </c>
      <c r="BT494" s="97">
        <v>1.25</v>
      </c>
      <c r="BY494" s="108"/>
      <c r="CA494" s="162" t="b">
        <v>1</v>
      </c>
      <c r="CB494" s="162" t="b">
        <v>1</v>
      </c>
      <c r="CC494" s="162" t="b">
        <v>1</v>
      </c>
      <c r="CD494" s="162" t="b">
        <v>1</v>
      </c>
    </row>
    <row r="495" spans="1:82" x14ac:dyDescent="0.2">
      <c r="A495" s="101">
        <v>490</v>
      </c>
      <c r="B495" s="97" t="s">
        <v>2201</v>
      </c>
      <c r="C495" s="97" t="s">
        <v>2219</v>
      </c>
      <c r="D495" s="97">
        <v>18</v>
      </c>
      <c r="E495" s="97" t="s">
        <v>909</v>
      </c>
      <c r="G495" s="97" t="s">
        <v>2189</v>
      </c>
      <c r="H495" s="97" t="s">
        <v>1</v>
      </c>
      <c r="I495" s="97" t="s">
        <v>1216</v>
      </c>
      <c r="J495" s="97" t="b">
        <v>1</v>
      </c>
      <c r="N495" s="97"/>
      <c r="O495" s="97">
        <v>287</v>
      </c>
      <c r="P495" s="97">
        <v>35</v>
      </c>
      <c r="Q495" s="97">
        <v>0</v>
      </c>
      <c r="R495" s="97">
        <v>0</v>
      </c>
      <c r="S495" s="97">
        <v>0</v>
      </c>
      <c r="T495" s="97">
        <v>252</v>
      </c>
      <c r="U495" s="97">
        <v>793.25</v>
      </c>
      <c r="W495" s="97" t="s">
        <v>2190</v>
      </c>
      <c r="X495" s="97">
        <v>0.13965000000000002</v>
      </c>
      <c r="Y495" s="97">
        <v>0</v>
      </c>
      <c r="Z495" s="97" t="s">
        <v>1</v>
      </c>
      <c r="AB495" s="97" t="s">
        <v>2191</v>
      </c>
      <c r="AI495" s="97" t="s">
        <v>2199</v>
      </c>
      <c r="AJ495" s="97">
        <v>12</v>
      </c>
      <c r="AK495" s="97">
        <v>0.6</v>
      </c>
      <c r="AX495" s="97">
        <v>0</v>
      </c>
      <c r="AY495" s="97">
        <v>0</v>
      </c>
      <c r="AZ495" s="97">
        <v>0</v>
      </c>
      <c r="BA495" s="97">
        <v>4</v>
      </c>
      <c r="BB495" s="97">
        <v>4</v>
      </c>
      <c r="BC495" s="97">
        <v>0</v>
      </c>
      <c r="BD495" s="97">
        <v>0</v>
      </c>
      <c r="BE495" s="97">
        <v>0</v>
      </c>
      <c r="BF495" s="97">
        <v>0</v>
      </c>
      <c r="BG495" s="97">
        <v>0</v>
      </c>
      <c r="BH495" s="97">
        <v>0</v>
      </c>
      <c r="BI495" s="97">
        <v>0</v>
      </c>
      <c r="BJ495" s="97">
        <v>0</v>
      </c>
      <c r="BK495" s="97">
        <v>0</v>
      </c>
      <c r="BM495" s="97">
        <v>1</v>
      </c>
      <c r="BN495" s="97">
        <v>1</v>
      </c>
      <c r="BO495" s="97">
        <v>1</v>
      </c>
      <c r="BP495" s="97">
        <v>1</v>
      </c>
      <c r="BQ495" s="97">
        <v>1</v>
      </c>
      <c r="BR495" s="97">
        <v>1</v>
      </c>
      <c r="BS495" s="97">
        <v>1</v>
      </c>
      <c r="BT495" s="97">
        <v>1</v>
      </c>
      <c r="BY495" s="108"/>
      <c r="CA495" s="162" t="b">
        <v>1</v>
      </c>
      <c r="CB495" s="162" t="b">
        <v>1</v>
      </c>
      <c r="CC495" s="162" t="b">
        <v>1</v>
      </c>
      <c r="CD495" s="162" t="b">
        <v>1</v>
      </c>
    </row>
    <row r="496" spans="1:82" x14ac:dyDescent="0.2">
      <c r="A496" s="101">
        <v>491</v>
      </c>
      <c r="B496" s="97" t="s">
        <v>2201</v>
      </c>
      <c r="C496" s="97" t="s">
        <v>2219</v>
      </c>
      <c r="D496" s="97">
        <v>18</v>
      </c>
      <c r="E496" s="97" t="s">
        <v>910</v>
      </c>
      <c r="G496" s="97" t="s">
        <v>2189</v>
      </c>
      <c r="H496" s="97" t="s">
        <v>1</v>
      </c>
      <c r="I496" s="97" t="s">
        <v>1216</v>
      </c>
      <c r="J496" s="97" t="b">
        <v>1</v>
      </c>
      <c r="N496" s="97"/>
      <c r="O496" s="97">
        <v>214.35550000000001</v>
      </c>
      <c r="P496" s="97">
        <v>20</v>
      </c>
      <c r="Q496" s="97">
        <v>0</v>
      </c>
      <c r="R496" s="97">
        <v>0</v>
      </c>
      <c r="S496" s="97">
        <v>0</v>
      </c>
      <c r="T496" s="97">
        <v>194.35550000000001</v>
      </c>
      <c r="U496" s="97">
        <v>436</v>
      </c>
      <c r="W496" s="97" t="s">
        <v>2190</v>
      </c>
      <c r="X496" s="97">
        <v>9.2299999999999993E-2</v>
      </c>
      <c r="Y496" s="97">
        <v>-1.0900000000000001</v>
      </c>
      <c r="Z496" s="97" t="s">
        <v>1</v>
      </c>
      <c r="AB496" s="97" t="s">
        <v>2191</v>
      </c>
      <c r="AI496" s="97" t="s">
        <v>2199</v>
      </c>
      <c r="AJ496" s="97">
        <v>12</v>
      </c>
      <c r="AK496" s="97">
        <v>0.6</v>
      </c>
      <c r="AX496" s="97">
        <v>0</v>
      </c>
      <c r="AY496" s="97">
        <v>0</v>
      </c>
      <c r="AZ496" s="97">
        <v>0</v>
      </c>
      <c r="BA496" s="97">
        <v>12</v>
      </c>
      <c r="BB496" s="97">
        <v>12</v>
      </c>
      <c r="BC496" s="97">
        <v>0</v>
      </c>
      <c r="BD496" s="97">
        <v>0</v>
      </c>
      <c r="BE496" s="97">
        <v>0</v>
      </c>
      <c r="BF496" s="97">
        <v>0</v>
      </c>
      <c r="BG496" s="97">
        <v>0</v>
      </c>
      <c r="BH496" s="97">
        <v>0</v>
      </c>
      <c r="BI496" s="97">
        <v>0</v>
      </c>
      <c r="BJ496" s="97">
        <v>0</v>
      </c>
      <c r="BK496" s="97">
        <v>0</v>
      </c>
      <c r="BM496" s="97">
        <v>3</v>
      </c>
      <c r="BN496" s="97">
        <v>3</v>
      </c>
      <c r="BO496" s="97">
        <v>3</v>
      </c>
      <c r="BP496" s="97">
        <v>3</v>
      </c>
      <c r="BQ496" s="97">
        <v>3</v>
      </c>
      <c r="BR496" s="97">
        <v>3</v>
      </c>
      <c r="BS496" s="97">
        <v>3</v>
      </c>
      <c r="BT496" s="97">
        <v>3</v>
      </c>
      <c r="BY496" s="108"/>
      <c r="CA496" s="162" t="b">
        <v>1</v>
      </c>
      <c r="CB496" s="162" t="b">
        <v>1</v>
      </c>
      <c r="CC496" s="162" t="b">
        <v>1</v>
      </c>
      <c r="CD496" s="162" t="b">
        <v>1</v>
      </c>
    </row>
    <row r="497" spans="1:82" x14ac:dyDescent="0.2">
      <c r="A497" s="101">
        <v>492</v>
      </c>
      <c r="B497" s="97" t="s">
        <v>2201</v>
      </c>
      <c r="C497" s="97" t="s">
        <v>2219</v>
      </c>
      <c r="D497" s="97">
        <v>18</v>
      </c>
      <c r="E497" s="97" t="s">
        <v>911</v>
      </c>
      <c r="G497" s="97" t="s">
        <v>2189</v>
      </c>
      <c r="H497" s="97" t="s">
        <v>1</v>
      </c>
      <c r="I497" s="97" t="s">
        <v>1216</v>
      </c>
      <c r="J497" s="97" t="b">
        <v>1</v>
      </c>
      <c r="N497" s="97"/>
      <c r="O497" s="97">
        <v>290</v>
      </c>
      <c r="P497" s="97">
        <v>75</v>
      </c>
      <c r="Q497" s="97">
        <v>0</v>
      </c>
      <c r="R497" s="97">
        <v>0</v>
      </c>
      <c r="S497" s="97">
        <v>0</v>
      </c>
      <c r="T497" s="97">
        <v>215</v>
      </c>
      <c r="U497" s="97">
        <v>884.45</v>
      </c>
      <c r="W497" s="97" t="s">
        <v>2190</v>
      </c>
      <c r="X497" s="97">
        <v>0.13167000000000001</v>
      </c>
      <c r="Y497" s="97">
        <v>0</v>
      </c>
      <c r="Z497" s="97" t="s">
        <v>1</v>
      </c>
      <c r="AB497" s="97" t="s">
        <v>2191</v>
      </c>
      <c r="AI497" s="97" t="s">
        <v>2199</v>
      </c>
      <c r="AJ497" s="97">
        <v>15</v>
      </c>
      <c r="AK497" s="97">
        <v>0.6</v>
      </c>
      <c r="AX497" s="97">
        <v>0</v>
      </c>
      <c r="AY497" s="97">
        <v>0</v>
      </c>
      <c r="AZ497" s="97">
        <v>0</v>
      </c>
      <c r="BA497" s="97">
        <v>1</v>
      </c>
      <c r="BB497" s="97">
        <v>0</v>
      </c>
      <c r="BC497" s="97">
        <v>0</v>
      </c>
      <c r="BD497" s="97">
        <v>0</v>
      </c>
      <c r="BE497" s="97">
        <v>0</v>
      </c>
      <c r="BF497" s="97">
        <v>0</v>
      </c>
      <c r="BG497" s="97">
        <v>0</v>
      </c>
      <c r="BH497" s="97">
        <v>0</v>
      </c>
      <c r="BI497" s="97">
        <v>0</v>
      </c>
      <c r="BJ497" s="97">
        <v>0</v>
      </c>
      <c r="BK497" s="97">
        <v>0</v>
      </c>
      <c r="BM497" s="97">
        <v>0.25</v>
      </c>
      <c r="BN497" s="97">
        <v>0.25</v>
      </c>
      <c r="BO497" s="97">
        <v>0.25</v>
      </c>
      <c r="BP497" s="97">
        <v>0.25</v>
      </c>
      <c r="BQ497" s="97">
        <v>0</v>
      </c>
      <c r="BR497" s="97">
        <v>0</v>
      </c>
      <c r="BS497" s="97">
        <v>0</v>
      </c>
      <c r="BT497" s="97">
        <v>0</v>
      </c>
      <c r="BY497" s="108"/>
      <c r="CA497" s="162" t="b">
        <v>1</v>
      </c>
      <c r="CB497" s="162" t="b">
        <v>1</v>
      </c>
      <c r="CC497" s="162" t="b">
        <v>1</v>
      </c>
      <c r="CD497" s="162" t="b">
        <v>1</v>
      </c>
    </row>
    <row r="498" spans="1:82" x14ac:dyDescent="0.2">
      <c r="A498" s="101">
        <v>493</v>
      </c>
      <c r="B498" s="97" t="s">
        <v>2201</v>
      </c>
      <c r="C498" s="97" t="s">
        <v>2219</v>
      </c>
      <c r="D498" s="97">
        <v>18</v>
      </c>
      <c r="E498" s="97" t="s">
        <v>912</v>
      </c>
      <c r="G498" s="97" t="s">
        <v>2189</v>
      </c>
      <c r="H498" s="97" t="s">
        <v>1</v>
      </c>
      <c r="I498" s="97" t="s">
        <v>1216</v>
      </c>
      <c r="J498" s="97" t="b">
        <v>1</v>
      </c>
      <c r="N498" s="97"/>
      <c r="O498" s="97">
        <v>290</v>
      </c>
      <c r="P498" s="97">
        <v>125</v>
      </c>
      <c r="Q498" s="97">
        <v>0</v>
      </c>
      <c r="R498" s="97">
        <v>0</v>
      </c>
      <c r="S498" s="97">
        <v>0</v>
      </c>
      <c r="T498" s="97">
        <v>165</v>
      </c>
      <c r="U498" s="97">
        <v>884.45</v>
      </c>
      <c r="W498" s="97" t="s">
        <v>2190</v>
      </c>
      <c r="X498" s="97">
        <v>0.13167000000000001</v>
      </c>
      <c r="Y498" s="97">
        <v>0</v>
      </c>
      <c r="Z498" s="97" t="s">
        <v>1</v>
      </c>
      <c r="AB498" s="97" t="s">
        <v>2191</v>
      </c>
      <c r="AI498" s="97" t="s">
        <v>2199</v>
      </c>
      <c r="AJ498" s="97">
        <v>15</v>
      </c>
      <c r="AK498" s="97">
        <v>0.6</v>
      </c>
      <c r="AX498" s="97">
        <v>0</v>
      </c>
      <c r="AY498" s="97">
        <v>0</v>
      </c>
      <c r="AZ498" s="97">
        <v>0</v>
      </c>
      <c r="BA498" s="97">
        <v>3</v>
      </c>
      <c r="BB498" s="97">
        <v>2</v>
      </c>
      <c r="BC498" s="97">
        <v>0</v>
      </c>
      <c r="BD498" s="97">
        <v>0</v>
      </c>
      <c r="BE498" s="97">
        <v>0</v>
      </c>
      <c r="BF498" s="97">
        <v>0</v>
      </c>
      <c r="BG498" s="97">
        <v>0</v>
      </c>
      <c r="BH498" s="97">
        <v>0</v>
      </c>
      <c r="BI498" s="97">
        <v>0</v>
      </c>
      <c r="BJ498" s="97">
        <v>0</v>
      </c>
      <c r="BK498" s="97">
        <v>0</v>
      </c>
      <c r="BM498" s="97">
        <v>0.75</v>
      </c>
      <c r="BN498" s="97">
        <v>0.75</v>
      </c>
      <c r="BO498" s="97">
        <v>0.75</v>
      </c>
      <c r="BP498" s="97">
        <v>0.75</v>
      </c>
      <c r="BQ498" s="97">
        <v>0.5</v>
      </c>
      <c r="BR498" s="97">
        <v>0.5</v>
      </c>
      <c r="BS498" s="97">
        <v>0.5</v>
      </c>
      <c r="BT498" s="97">
        <v>0.5</v>
      </c>
      <c r="BY498" s="108"/>
      <c r="CA498" s="162" t="b">
        <v>1</v>
      </c>
      <c r="CB498" s="162" t="b">
        <v>1</v>
      </c>
      <c r="CC498" s="162" t="b">
        <v>1</v>
      </c>
      <c r="CD498" s="162" t="b">
        <v>1</v>
      </c>
    </row>
    <row r="499" spans="1:82" x14ac:dyDescent="0.2">
      <c r="A499" s="101">
        <v>494</v>
      </c>
      <c r="B499" s="97" t="s">
        <v>2201</v>
      </c>
      <c r="C499" s="97" t="s">
        <v>2219</v>
      </c>
      <c r="D499" s="97">
        <v>18</v>
      </c>
      <c r="E499" s="97" t="s">
        <v>913</v>
      </c>
      <c r="G499" s="97" t="s">
        <v>2189</v>
      </c>
      <c r="H499" s="97" t="s">
        <v>1</v>
      </c>
      <c r="I499" s="97" t="s">
        <v>1216</v>
      </c>
      <c r="J499" s="97" t="b">
        <v>1</v>
      </c>
      <c r="N499" s="97"/>
      <c r="O499" s="97">
        <v>250</v>
      </c>
      <c r="P499" s="97">
        <v>35</v>
      </c>
      <c r="Q499" s="97">
        <v>0</v>
      </c>
      <c r="R499" s="97">
        <v>0</v>
      </c>
      <c r="S499" s="97">
        <v>0</v>
      </c>
      <c r="T499" s="97">
        <v>215</v>
      </c>
      <c r="U499" s="97">
        <v>353.94</v>
      </c>
      <c r="W499" s="97" t="s">
        <v>2190</v>
      </c>
      <c r="X499" s="97">
        <v>7.2999999999999995E-2</v>
      </c>
      <c r="Y499" s="97">
        <v>0</v>
      </c>
      <c r="Z499" s="97" t="s">
        <v>1</v>
      </c>
      <c r="AB499" s="97" t="s">
        <v>2191</v>
      </c>
      <c r="AI499" s="97" t="s">
        <v>2199</v>
      </c>
      <c r="AJ499" s="97">
        <v>15</v>
      </c>
      <c r="AK499" s="97">
        <v>0.7</v>
      </c>
      <c r="AX499" s="97">
        <v>0</v>
      </c>
      <c r="AY499" s="97">
        <v>0</v>
      </c>
      <c r="AZ499" s="97">
        <v>0</v>
      </c>
      <c r="BA499" s="97">
        <v>89</v>
      </c>
      <c r="BB499" s="97">
        <v>86</v>
      </c>
      <c r="BC499" s="97">
        <v>0</v>
      </c>
      <c r="BD499" s="97">
        <v>0</v>
      </c>
      <c r="BE499" s="97">
        <v>0</v>
      </c>
      <c r="BF499" s="97">
        <v>0</v>
      </c>
      <c r="BG499" s="97">
        <v>0</v>
      </c>
      <c r="BH499" s="97">
        <v>0</v>
      </c>
      <c r="BI499" s="97">
        <v>0</v>
      </c>
      <c r="BJ499" s="97">
        <v>0</v>
      </c>
      <c r="BK499" s="97">
        <v>0</v>
      </c>
      <c r="BM499" s="97">
        <v>22.25</v>
      </c>
      <c r="BN499" s="97">
        <v>22.25</v>
      </c>
      <c r="BO499" s="97">
        <v>22.25</v>
      </c>
      <c r="BP499" s="97">
        <v>22.25</v>
      </c>
      <c r="BQ499" s="97">
        <v>21.5</v>
      </c>
      <c r="BR499" s="97">
        <v>21.5</v>
      </c>
      <c r="BS499" s="97">
        <v>21.5</v>
      </c>
      <c r="BT499" s="97">
        <v>21.5</v>
      </c>
      <c r="BY499" s="108"/>
      <c r="CA499" s="162" t="b">
        <v>1</v>
      </c>
      <c r="CB499" s="162" t="b">
        <v>1</v>
      </c>
      <c r="CC499" s="162" t="b">
        <v>1</v>
      </c>
      <c r="CD499" s="162" t="b">
        <v>1</v>
      </c>
    </row>
    <row r="500" spans="1:82" x14ac:dyDescent="0.2">
      <c r="A500" s="101">
        <v>495</v>
      </c>
      <c r="B500" s="97" t="s">
        <v>2201</v>
      </c>
      <c r="C500" s="97" t="s">
        <v>2219</v>
      </c>
      <c r="D500" s="97">
        <v>18</v>
      </c>
      <c r="E500" s="97" t="s">
        <v>914</v>
      </c>
      <c r="G500" s="97" t="s">
        <v>2189</v>
      </c>
      <c r="H500" s="97" t="s">
        <v>1</v>
      </c>
      <c r="I500" s="97" t="s">
        <v>1216</v>
      </c>
      <c r="J500" s="97" t="b">
        <v>1</v>
      </c>
      <c r="N500" s="97"/>
      <c r="O500" s="97">
        <v>260</v>
      </c>
      <c r="P500" s="97">
        <v>50</v>
      </c>
      <c r="Q500" s="97">
        <v>0</v>
      </c>
      <c r="R500" s="97">
        <v>0</v>
      </c>
      <c r="S500" s="97">
        <v>0</v>
      </c>
      <c r="T500" s="97">
        <v>210</v>
      </c>
      <c r="U500" s="97">
        <v>576.97</v>
      </c>
      <c r="W500" s="97" t="s">
        <v>2190</v>
      </c>
      <c r="X500" s="97">
        <v>0.11899999999999999</v>
      </c>
      <c r="Y500" s="97">
        <v>0</v>
      </c>
      <c r="Z500" s="97" t="s">
        <v>1</v>
      </c>
      <c r="AB500" s="97" t="s">
        <v>2191</v>
      </c>
      <c r="AI500" s="97" t="s">
        <v>2199</v>
      </c>
      <c r="AJ500" s="97">
        <v>11</v>
      </c>
      <c r="AK500" s="97">
        <v>0.6</v>
      </c>
      <c r="AX500" s="97">
        <v>0</v>
      </c>
      <c r="AY500" s="97">
        <v>0</v>
      </c>
      <c r="AZ500" s="97">
        <v>0</v>
      </c>
      <c r="BA500" s="97">
        <v>46</v>
      </c>
      <c r="BB500" s="97">
        <v>44</v>
      </c>
      <c r="BC500" s="97">
        <v>0</v>
      </c>
      <c r="BD500" s="97">
        <v>0</v>
      </c>
      <c r="BE500" s="97">
        <v>0</v>
      </c>
      <c r="BF500" s="97">
        <v>0</v>
      </c>
      <c r="BG500" s="97">
        <v>0</v>
      </c>
      <c r="BH500" s="97">
        <v>0</v>
      </c>
      <c r="BI500" s="97">
        <v>0</v>
      </c>
      <c r="BJ500" s="97">
        <v>0</v>
      </c>
      <c r="BK500" s="97">
        <v>0</v>
      </c>
      <c r="BM500" s="97">
        <v>11.5</v>
      </c>
      <c r="BN500" s="97">
        <v>11.5</v>
      </c>
      <c r="BO500" s="97">
        <v>11.5</v>
      </c>
      <c r="BP500" s="97">
        <v>11.5</v>
      </c>
      <c r="BQ500" s="97">
        <v>11</v>
      </c>
      <c r="BR500" s="97">
        <v>11</v>
      </c>
      <c r="BS500" s="97">
        <v>11</v>
      </c>
      <c r="BT500" s="97">
        <v>11</v>
      </c>
      <c r="BY500" s="108"/>
      <c r="CA500" s="162" t="b">
        <v>1</v>
      </c>
      <c r="CB500" s="162" t="b">
        <v>1</v>
      </c>
      <c r="CC500" s="162" t="b">
        <v>1</v>
      </c>
      <c r="CD500" s="162" t="b">
        <v>1</v>
      </c>
    </row>
    <row r="501" spans="1:82" x14ac:dyDescent="0.2">
      <c r="A501" s="101">
        <v>496</v>
      </c>
      <c r="B501" s="97" t="s">
        <v>2201</v>
      </c>
      <c r="C501" s="97" t="s">
        <v>2219</v>
      </c>
      <c r="D501" s="97">
        <v>18</v>
      </c>
      <c r="E501" s="97" t="s">
        <v>915</v>
      </c>
      <c r="G501" s="97" t="s">
        <v>2189</v>
      </c>
      <c r="H501" s="97" t="s">
        <v>1</v>
      </c>
      <c r="I501" s="97" t="s">
        <v>1216</v>
      </c>
      <c r="J501" s="97" t="b">
        <v>1</v>
      </c>
      <c r="N501" s="97"/>
      <c r="O501" s="97">
        <v>275.70999999999998</v>
      </c>
      <c r="P501" s="97">
        <v>100</v>
      </c>
      <c r="Q501" s="97">
        <v>0</v>
      </c>
      <c r="R501" s="97">
        <v>0</v>
      </c>
      <c r="S501" s="97">
        <v>0</v>
      </c>
      <c r="T501" s="97">
        <v>175.70999999999998</v>
      </c>
      <c r="U501" s="97">
        <v>787</v>
      </c>
      <c r="W501" s="97" t="s">
        <v>2190</v>
      </c>
      <c r="X501" s="97">
        <v>0.185</v>
      </c>
      <c r="Y501" s="97">
        <v>-2.04</v>
      </c>
      <c r="Z501" s="97" t="s">
        <v>1</v>
      </c>
      <c r="AB501" s="97" t="s">
        <v>2191</v>
      </c>
      <c r="AF501" s="97">
        <v>467</v>
      </c>
      <c r="AG501" s="97">
        <v>0.11</v>
      </c>
      <c r="AH501" s="97">
        <v>-1.21</v>
      </c>
      <c r="AI501" s="97" t="s">
        <v>2199</v>
      </c>
      <c r="AJ501" s="97">
        <v>15</v>
      </c>
      <c r="AK501" s="97">
        <v>0.7</v>
      </c>
      <c r="AX501" s="97">
        <v>0</v>
      </c>
      <c r="AY501" s="97">
        <v>0</v>
      </c>
      <c r="AZ501" s="97">
        <v>0</v>
      </c>
      <c r="BA501" s="97">
        <v>217</v>
      </c>
      <c r="BB501" s="97">
        <v>208</v>
      </c>
      <c r="BC501" s="97">
        <v>0</v>
      </c>
      <c r="BD501" s="97">
        <v>0</v>
      </c>
      <c r="BE501" s="97">
        <v>0</v>
      </c>
      <c r="BF501" s="97">
        <v>0</v>
      </c>
      <c r="BG501" s="97">
        <v>0</v>
      </c>
      <c r="BH501" s="97">
        <v>0</v>
      </c>
      <c r="BI501" s="97">
        <v>0</v>
      </c>
      <c r="BJ501" s="97">
        <v>0</v>
      </c>
      <c r="BK501" s="97">
        <v>0</v>
      </c>
      <c r="BM501" s="97">
        <v>54.25</v>
      </c>
      <c r="BN501" s="97">
        <v>54.25</v>
      </c>
      <c r="BO501" s="97">
        <v>54.25</v>
      </c>
      <c r="BP501" s="97">
        <v>54.25</v>
      </c>
      <c r="BQ501" s="97">
        <v>52</v>
      </c>
      <c r="BR501" s="97">
        <v>52</v>
      </c>
      <c r="BS501" s="97">
        <v>52</v>
      </c>
      <c r="BT501" s="97">
        <v>52</v>
      </c>
      <c r="BY501" s="108"/>
      <c r="CA501" s="162" t="b">
        <v>1</v>
      </c>
      <c r="CB501" s="162" t="b">
        <v>1</v>
      </c>
      <c r="CC501" s="162" t="b">
        <v>1</v>
      </c>
      <c r="CD501" s="162" t="b">
        <v>1</v>
      </c>
    </row>
    <row r="502" spans="1:82" x14ac:dyDescent="0.2">
      <c r="A502" s="101">
        <v>497</v>
      </c>
      <c r="B502" s="97" t="s">
        <v>2201</v>
      </c>
      <c r="C502" s="97" t="s">
        <v>2219</v>
      </c>
      <c r="D502" s="97">
        <v>18</v>
      </c>
      <c r="E502" s="97" t="s">
        <v>916</v>
      </c>
      <c r="G502" s="97" t="s">
        <v>2189</v>
      </c>
      <c r="H502" s="97" t="s">
        <v>1</v>
      </c>
      <c r="I502" s="97" t="s">
        <v>1216</v>
      </c>
      <c r="J502" s="97" t="b">
        <v>1</v>
      </c>
      <c r="N502" s="97"/>
      <c r="O502" s="97">
        <v>650</v>
      </c>
      <c r="P502" s="97">
        <v>200</v>
      </c>
      <c r="Q502" s="97">
        <v>0</v>
      </c>
      <c r="R502" s="97">
        <v>0</v>
      </c>
      <c r="S502" s="97">
        <v>0</v>
      </c>
      <c r="T502" s="97">
        <v>450</v>
      </c>
      <c r="U502" s="97">
        <v>1530</v>
      </c>
      <c r="W502" s="97" t="s">
        <v>2190</v>
      </c>
      <c r="X502" s="97">
        <v>0.36</v>
      </c>
      <c r="Y502" s="97">
        <v>-3.96</v>
      </c>
      <c r="Z502" s="97" t="s">
        <v>1</v>
      </c>
      <c r="AB502" s="97" t="s">
        <v>2191</v>
      </c>
      <c r="AF502" s="97">
        <v>374</v>
      </c>
      <c r="AG502" s="97">
        <v>8.8099999999999998E-2</v>
      </c>
      <c r="AH502" s="97">
        <v>-0.96899999999999997</v>
      </c>
      <c r="AI502" s="97" t="s">
        <v>2199</v>
      </c>
      <c r="AJ502" s="97">
        <v>15</v>
      </c>
      <c r="AK502" s="97">
        <v>0.7</v>
      </c>
      <c r="AX502" s="97">
        <v>0</v>
      </c>
      <c r="AY502" s="97">
        <v>0</v>
      </c>
      <c r="AZ502" s="97">
        <v>0</v>
      </c>
      <c r="BA502" s="97">
        <v>50</v>
      </c>
      <c r="BB502" s="97">
        <v>50</v>
      </c>
      <c r="BC502" s="97">
        <v>0</v>
      </c>
      <c r="BD502" s="97">
        <v>0</v>
      </c>
      <c r="BE502" s="97">
        <v>0</v>
      </c>
      <c r="BF502" s="97">
        <v>0</v>
      </c>
      <c r="BG502" s="97">
        <v>0</v>
      </c>
      <c r="BH502" s="97">
        <v>0</v>
      </c>
      <c r="BI502" s="97">
        <v>0</v>
      </c>
      <c r="BJ502" s="97">
        <v>0</v>
      </c>
      <c r="BK502" s="97">
        <v>0</v>
      </c>
      <c r="BM502" s="97">
        <v>12.5</v>
      </c>
      <c r="BN502" s="97">
        <v>12.5</v>
      </c>
      <c r="BO502" s="97">
        <v>12.5</v>
      </c>
      <c r="BP502" s="97">
        <v>12.5</v>
      </c>
      <c r="BQ502" s="97">
        <v>12.5</v>
      </c>
      <c r="BR502" s="97">
        <v>12.5</v>
      </c>
      <c r="BS502" s="97">
        <v>12.5</v>
      </c>
      <c r="BT502" s="97">
        <v>12.5</v>
      </c>
      <c r="BY502" s="108"/>
      <c r="CA502" s="162" t="b">
        <v>1</v>
      </c>
      <c r="CB502" s="162" t="b">
        <v>1</v>
      </c>
      <c r="CC502" s="162" t="b">
        <v>1</v>
      </c>
      <c r="CD502" s="162" t="b">
        <v>1</v>
      </c>
    </row>
    <row r="503" spans="1:82" x14ac:dyDescent="0.2">
      <c r="A503" s="101">
        <v>498</v>
      </c>
      <c r="B503" s="97" t="s">
        <v>2201</v>
      </c>
      <c r="C503" s="97" t="s">
        <v>2219</v>
      </c>
      <c r="D503" s="97">
        <v>18</v>
      </c>
      <c r="E503" s="97" t="s">
        <v>917</v>
      </c>
      <c r="G503" s="97" t="s">
        <v>2189</v>
      </c>
      <c r="H503" s="97" t="s">
        <v>1</v>
      </c>
      <c r="I503" s="97" t="s">
        <v>1216</v>
      </c>
      <c r="J503" s="97" t="b">
        <v>1</v>
      </c>
      <c r="N503" s="97"/>
      <c r="O503" s="97">
        <v>250</v>
      </c>
      <c r="P503" s="97">
        <v>25</v>
      </c>
      <c r="Q503" s="97">
        <v>0</v>
      </c>
      <c r="R503" s="97">
        <v>0</v>
      </c>
      <c r="S503" s="97">
        <v>0</v>
      </c>
      <c r="T503" s="97">
        <v>225</v>
      </c>
      <c r="U503" s="97">
        <v>353.94</v>
      </c>
      <c r="W503" s="97" t="s">
        <v>2190</v>
      </c>
      <c r="X503" s="97">
        <v>7.2999999999999995E-2</v>
      </c>
      <c r="Y503" s="97">
        <v>0</v>
      </c>
      <c r="Z503" s="97" t="s">
        <v>1</v>
      </c>
      <c r="AB503" s="97" t="s">
        <v>2191</v>
      </c>
      <c r="AI503" s="97" t="s">
        <v>2199</v>
      </c>
      <c r="AJ503" s="97">
        <v>15</v>
      </c>
      <c r="AK503" s="97">
        <v>0.7</v>
      </c>
      <c r="AX503" s="97">
        <v>0</v>
      </c>
      <c r="AY503" s="97">
        <v>0</v>
      </c>
      <c r="AZ503" s="97">
        <v>0</v>
      </c>
      <c r="BA503" s="97">
        <v>44</v>
      </c>
      <c r="BB503" s="97">
        <v>42</v>
      </c>
      <c r="BC503" s="97">
        <v>0</v>
      </c>
      <c r="BD503" s="97">
        <v>0</v>
      </c>
      <c r="BE503" s="97">
        <v>0</v>
      </c>
      <c r="BF503" s="97">
        <v>0</v>
      </c>
      <c r="BG503" s="97">
        <v>0</v>
      </c>
      <c r="BH503" s="97">
        <v>0</v>
      </c>
      <c r="BI503" s="97">
        <v>0</v>
      </c>
      <c r="BJ503" s="97">
        <v>0</v>
      </c>
      <c r="BK503" s="97">
        <v>0</v>
      </c>
      <c r="BM503" s="97">
        <v>11</v>
      </c>
      <c r="BN503" s="97">
        <v>11</v>
      </c>
      <c r="BO503" s="97">
        <v>11</v>
      </c>
      <c r="BP503" s="97">
        <v>11</v>
      </c>
      <c r="BQ503" s="97">
        <v>10.5</v>
      </c>
      <c r="BR503" s="97">
        <v>10.5</v>
      </c>
      <c r="BS503" s="97">
        <v>10.5</v>
      </c>
      <c r="BT503" s="97">
        <v>10.5</v>
      </c>
      <c r="BY503" s="108"/>
      <c r="CA503" s="162" t="b">
        <v>1</v>
      </c>
      <c r="CB503" s="162" t="b">
        <v>1</v>
      </c>
      <c r="CC503" s="162" t="b">
        <v>1</v>
      </c>
      <c r="CD503" s="162" t="b">
        <v>1</v>
      </c>
    </row>
    <row r="504" spans="1:82" x14ac:dyDescent="0.2">
      <c r="A504" s="101">
        <v>499</v>
      </c>
      <c r="B504" s="97" t="s">
        <v>2201</v>
      </c>
      <c r="C504" s="97" t="s">
        <v>2219</v>
      </c>
      <c r="D504" s="97">
        <v>18</v>
      </c>
      <c r="E504" s="97" t="s">
        <v>918</v>
      </c>
      <c r="G504" s="97" t="s">
        <v>2189</v>
      </c>
      <c r="H504" s="97" t="s">
        <v>1</v>
      </c>
      <c r="I504" s="97" t="s">
        <v>1216</v>
      </c>
      <c r="J504" s="97" t="b">
        <v>1</v>
      </c>
      <c r="N504" s="97"/>
      <c r="O504" s="97">
        <v>360</v>
      </c>
      <c r="P504" s="97">
        <v>50</v>
      </c>
      <c r="Q504" s="97">
        <v>0</v>
      </c>
      <c r="R504" s="97">
        <v>0</v>
      </c>
      <c r="S504" s="97">
        <v>0</v>
      </c>
      <c r="T504" s="97">
        <v>310</v>
      </c>
      <c r="U504" s="97">
        <v>855.24192000000005</v>
      </c>
      <c r="W504" s="97" t="s">
        <v>2190</v>
      </c>
      <c r="X504" s="97">
        <v>9.5222399999999999E-2</v>
      </c>
      <c r="Y504" s="97">
        <v>0</v>
      </c>
      <c r="Z504" s="97" t="s">
        <v>1</v>
      </c>
      <c r="AB504" s="97" t="s">
        <v>2191</v>
      </c>
      <c r="AI504" s="97" t="s">
        <v>2199</v>
      </c>
      <c r="AJ504" s="97">
        <v>15</v>
      </c>
      <c r="AK504" s="97">
        <v>0.7</v>
      </c>
      <c r="AX504" s="97">
        <v>0</v>
      </c>
      <c r="AY504" s="97">
        <v>0</v>
      </c>
      <c r="AZ504" s="97">
        <v>0</v>
      </c>
      <c r="BA504" s="97">
        <v>43</v>
      </c>
      <c r="BB504" s="97">
        <v>41</v>
      </c>
      <c r="BC504" s="97">
        <v>0</v>
      </c>
      <c r="BD504" s="97">
        <v>0</v>
      </c>
      <c r="BE504" s="97">
        <v>0</v>
      </c>
      <c r="BF504" s="97">
        <v>0</v>
      </c>
      <c r="BG504" s="97">
        <v>0</v>
      </c>
      <c r="BH504" s="97">
        <v>0</v>
      </c>
      <c r="BI504" s="97">
        <v>0</v>
      </c>
      <c r="BJ504" s="97">
        <v>0</v>
      </c>
      <c r="BK504" s="97">
        <v>0</v>
      </c>
      <c r="BM504" s="97">
        <v>10.75</v>
      </c>
      <c r="BN504" s="97">
        <v>10.75</v>
      </c>
      <c r="BO504" s="97">
        <v>10.75</v>
      </c>
      <c r="BP504" s="97">
        <v>10.75</v>
      </c>
      <c r="BQ504" s="97">
        <v>10.25</v>
      </c>
      <c r="BR504" s="97">
        <v>10.25</v>
      </c>
      <c r="BS504" s="97">
        <v>10.25</v>
      </c>
      <c r="BT504" s="97">
        <v>10.25</v>
      </c>
      <c r="BY504" s="108"/>
      <c r="CA504" s="162" t="b">
        <v>1</v>
      </c>
      <c r="CB504" s="162" t="b">
        <v>1</v>
      </c>
      <c r="CC504" s="162" t="b">
        <v>1</v>
      </c>
      <c r="CD504" s="162" t="b">
        <v>1</v>
      </c>
    </row>
    <row r="505" spans="1:82" x14ac:dyDescent="0.2">
      <c r="A505" s="101">
        <v>500</v>
      </c>
      <c r="B505" s="97" t="s">
        <v>2201</v>
      </c>
      <c r="C505" s="97" t="s">
        <v>2219</v>
      </c>
      <c r="D505" s="97">
        <v>18</v>
      </c>
      <c r="E505" s="97" t="s">
        <v>919</v>
      </c>
      <c r="G505" s="97" t="s">
        <v>2189</v>
      </c>
      <c r="H505" s="97" t="s">
        <v>1</v>
      </c>
      <c r="I505" s="97" t="s">
        <v>1216</v>
      </c>
      <c r="J505" s="97" t="b">
        <v>1</v>
      </c>
      <c r="N505" s="97"/>
      <c r="O505" s="97">
        <v>287</v>
      </c>
      <c r="P505" s="97">
        <v>75</v>
      </c>
      <c r="Q505" s="97">
        <v>0</v>
      </c>
      <c r="R505" s="97">
        <v>0</v>
      </c>
      <c r="S505" s="97">
        <v>0</v>
      </c>
      <c r="T505" s="97">
        <v>212</v>
      </c>
      <c r="U505" s="97">
        <v>489.98571428571432</v>
      </c>
      <c r="W505" s="97" t="s">
        <v>2190</v>
      </c>
      <c r="X505" s="97">
        <v>8.7848571428571429E-2</v>
      </c>
      <c r="Y505" s="97">
        <v>0</v>
      </c>
      <c r="Z505" s="97" t="s">
        <v>1</v>
      </c>
      <c r="AB505" s="97" t="s">
        <v>2191</v>
      </c>
      <c r="AI505" s="97" t="s">
        <v>2199</v>
      </c>
      <c r="AJ505" s="97">
        <v>15</v>
      </c>
      <c r="AK505" s="97">
        <v>0.6</v>
      </c>
      <c r="AX505" s="97">
        <v>0</v>
      </c>
      <c r="AY505" s="97">
        <v>0</v>
      </c>
      <c r="AZ505" s="97">
        <v>0</v>
      </c>
      <c r="BA505" s="97">
        <v>1</v>
      </c>
      <c r="BB505" s="97">
        <v>1</v>
      </c>
      <c r="BC505" s="97">
        <v>0</v>
      </c>
      <c r="BD505" s="97">
        <v>0</v>
      </c>
      <c r="BE505" s="97">
        <v>0</v>
      </c>
      <c r="BF505" s="97">
        <v>0</v>
      </c>
      <c r="BG505" s="97">
        <v>0</v>
      </c>
      <c r="BH505" s="97">
        <v>0</v>
      </c>
      <c r="BI505" s="97">
        <v>0</v>
      </c>
      <c r="BJ505" s="97">
        <v>0</v>
      </c>
      <c r="BK505" s="97">
        <v>0</v>
      </c>
      <c r="BM505" s="97">
        <v>0.25</v>
      </c>
      <c r="BN505" s="97">
        <v>0.25</v>
      </c>
      <c r="BO505" s="97">
        <v>0.25</v>
      </c>
      <c r="BP505" s="97">
        <v>0.25</v>
      </c>
      <c r="BQ505" s="97">
        <v>0.25</v>
      </c>
      <c r="BR505" s="97">
        <v>0.25</v>
      </c>
      <c r="BS505" s="97">
        <v>0.25</v>
      </c>
      <c r="BT505" s="97">
        <v>0.25</v>
      </c>
      <c r="BY505" s="108"/>
      <c r="CA505" s="162" t="b">
        <v>1</v>
      </c>
      <c r="CB505" s="162" t="b">
        <v>1</v>
      </c>
      <c r="CC505" s="162" t="b">
        <v>1</v>
      </c>
      <c r="CD505" s="162" t="b">
        <v>1</v>
      </c>
    </row>
    <row r="506" spans="1:82" x14ac:dyDescent="0.2">
      <c r="A506" s="101">
        <v>501</v>
      </c>
      <c r="B506" s="97" t="s">
        <v>2201</v>
      </c>
      <c r="C506" s="97" t="s">
        <v>2219</v>
      </c>
      <c r="D506" s="97">
        <v>18</v>
      </c>
      <c r="E506" s="97" t="s">
        <v>920</v>
      </c>
      <c r="G506" s="97" t="s">
        <v>2189</v>
      </c>
      <c r="H506" s="97" t="s">
        <v>1</v>
      </c>
      <c r="I506" s="97" t="s">
        <v>1216</v>
      </c>
      <c r="J506" s="97" t="b">
        <v>1</v>
      </c>
      <c r="N506" s="97"/>
      <c r="O506" s="97">
        <v>287</v>
      </c>
      <c r="P506" s="97">
        <v>150</v>
      </c>
      <c r="Q506" s="97">
        <v>0</v>
      </c>
      <c r="R506" s="97">
        <v>0</v>
      </c>
      <c r="S506" s="97">
        <v>0</v>
      </c>
      <c r="T506" s="97">
        <v>137</v>
      </c>
      <c r="U506" s="97">
        <v>489.98571428571432</v>
      </c>
      <c r="W506" s="97" t="s">
        <v>2190</v>
      </c>
      <c r="X506" s="97">
        <v>8.7848571428571429E-2</v>
      </c>
      <c r="Y506" s="97">
        <v>0</v>
      </c>
      <c r="Z506" s="97" t="s">
        <v>1</v>
      </c>
      <c r="AB506" s="97" t="s">
        <v>2191</v>
      </c>
      <c r="AI506" s="97" t="s">
        <v>2199</v>
      </c>
      <c r="AJ506" s="97">
        <v>16</v>
      </c>
      <c r="AK506" s="97">
        <v>0.6</v>
      </c>
      <c r="AX506" s="97">
        <v>0</v>
      </c>
      <c r="AY506" s="97">
        <v>0</v>
      </c>
      <c r="AZ506" s="97">
        <v>0</v>
      </c>
      <c r="BA506" s="97">
        <v>8</v>
      </c>
      <c r="BB506" s="97">
        <v>8</v>
      </c>
      <c r="BC506" s="97">
        <v>0</v>
      </c>
      <c r="BD506" s="97">
        <v>0</v>
      </c>
      <c r="BE506" s="97">
        <v>0</v>
      </c>
      <c r="BF506" s="97">
        <v>0</v>
      </c>
      <c r="BG506" s="97">
        <v>0</v>
      </c>
      <c r="BH506" s="97">
        <v>0</v>
      </c>
      <c r="BI506" s="97">
        <v>0</v>
      </c>
      <c r="BJ506" s="97">
        <v>0</v>
      </c>
      <c r="BK506" s="97">
        <v>0</v>
      </c>
      <c r="BM506" s="97">
        <v>2</v>
      </c>
      <c r="BN506" s="97">
        <v>2</v>
      </c>
      <c r="BO506" s="97">
        <v>2</v>
      </c>
      <c r="BP506" s="97">
        <v>2</v>
      </c>
      <c r="BQ506" s="97">
        <v>2</v>
      </c>
      <c r="BR506" s="97">
        <v>2</v>
      </c>
      <c r="BS506" s="97">
        <v>2</v>
      </c>
      <c r="BT506" s="97">
        <v>2</v>
      </c>
      <c r="BY506" s="108"/>
      <c r="CA506" s="162" t="b">
        <v>1</v>
      </c>
      <c r="CB506" s="162" t="b">
        <v>1</v>
      </c>
      <c r="CC506" s="162" t="b">
        <v>1</v>
      </c>
      <c r="CD506" s="162" t="b">
        <v>1</v>
      </c>
    </row>
    <row r="507" spans="1:82" x14ac:dyDescent="0.2">
      <c r="A507" s="101">
        <v>502</v>
      </c>
      <c r="B507" s="97" t="s">
        <v>2201</v>
      </c>
      <c r="C507" s="97" t="s">
        <v>2219</v>
      </c>
      <c r="D507" s="97">
        <v>18</v>
      </c>
      <c r="E507" s="97" t="s">
        <v>921</v>
      </c>
      <c r="G507" s="97" t="s">
        <v>2189</v>
      </c>
      <c r="H507" s="97" t="s">
        <v>1</v>
      </c>
      <c r="I507" s="97" t="s">
        <v>1237</v>
      </c>
      <c r="J507" s="97" t="b">
        <v>1</v>
      </c>
      <c r="N507" s="97"/>
      <c r="O507" s="97">
        <v>33</v>
      </c>
      <c r="P507" s="97">
        <v>3</v>
      </c>
      <c r="Q507" s="97">
        <v>0</v>
      </c>
      <c r="R507" s="97">
        <v>0</v>
      </c>
      <c r="S507" s="97">
        <v>0</v>
      </c>
      <c r="T507" s="97">
        <v>30</v>
      </c>
      <c r="U507" s="97">
        <v>83</v>
      </c>
      <c r="W507" s="97" t="s">
        <v>2190</v>
      </c>
      <c r="X507" s="97">
        <v>1.4266666666666667E-2</v>
      </c>
      <c r="Y507" s="97">
        <v>0</v>
      </c>
      <c r="Z507" s="97" t="s">
        <v>1</v>
      </c>
      <c r="AB507" s="97" t="s">
        <v>2191</v>
      </c>
      <c r="AI507" s="97" t="s">
        <v>2199</v>
      </c>
      <c r="AJ507" s="97">
        <v>16</v>
      </c>
      <c r="AK507" s="97">
        <v>0.6</v>
      </c>
      <c r="AX507" s="97">
        <v>0</v>
      </c>
      <c r="AY507" s="97">
        <v>0</v>
      </c>
      <c r="AZ507" s="97">
        <v>0</v>
      </c>
      <c r="BA507" s="97">
        <v>32</v>
      </c>
      <c r="BB507" s="97">
        <v>31</v>
      </c>
      <c r="BC507" s="97">
        <v>0</v>
      </c>
      <c r="BD507" s="97">
        <v>0</v>
      </c>
      <c r="BE507" s="97">
        <v>0</v>
      </c>
      <c r="BF507" s="97">
        <v>0</v>
      </c>
      <c r="BG507" s="97">
        <v>0</v>
      </c>
      <c r="BH507" s="97">
        <v>0</v>
      </c>
      <c r="BI507" s="97">
        <v>0</v>
      </c>
      <c r="BJ507" s="97">
        <v>0</v>
      </c>
      <c r="BK507" s="97">
        <v>0</v>
      </c>
      <c r="BM507" s="97">
        <v>8</v>
      </c>
      <c r="BN507" s="97">
        <v>8</v>
      </c>
      <c r="BO507" s="97">
        <v>8</v>
      </c>
      <c r="BP507" s="97">
        <v>8</v>
      </c>
      <c r="BQ507" s="97">
        <v>7.75</v>
      </c>
      <c r="BR507" s="97">
        <v>7.75</v>
      </c>
      <c r="BS507" s="97">
        <v>7.75</v>
      </c>
      <c r="BT507" s="97">
        <v>7.75</v>
      </c>
      <c r="BY507" s="108"/>
      <c r="CA507" s="162" t="b">
        <v>1</v>
      </c>
      <c r="CB507" s="162" t="b">
        <v>1</v>
      </c>
      <c r="CC507" s="162" t="b">
        <v>1</v>
      </c>
      <c r="CD507" s="162" t="b">
        <v>1</v>
      </c>
    </row>
    <row r="508" spans="1:82" x14ac:dyDescent="0.2">
      <c r="A508" s="101">
        <v>503</v>
      </c>
      <c r="B508" s="97" t="s">
        <v>2201</v>
      </c>
      <c r="C508" s="97" t="s">
        <v>2219</v>
      </c>
      <c r="D508" s="97">
        <v>18</v>
      </c>
      <c r="E508" s="97" t="s">
        <v>922</v>
      </c>
      <c r="G508" s="97" t="s">
        <v>2189</v>
      </c>
      <c r="H508" s="97" t="s">
        <v>1</v>
      </c>
      <c r="I508" s="97" t="s">
        <v>1238</v>
      </c>
      <c r="J508" s="97" t="b">
        <v>1</v>
      </c>
      <c r="N508" s="97"/>
      <c r="O508" s="97">
        <v>100</v>
      </c>
      <c r="P508" s="97">
        <v>15</v>
      </c>
      <c r="Q508" s="97">
        <v>0</v>
      </c>
      <c r="R508" s="97">
        <v>0</v>
      </c>
      <c r="S508" s="97">
        <v>0</v>
      </c>
      <c r="T508" s="97">
        <v>85</v>
      </c>
      <c r="U508" s="97">
        <v>21.8</v>
      </c>
      <c r="W508" s="97" t="s">
        <v>2190</v>
      </c>
      <c r="X508" s="97">
        <v>4.1900000000000001E-3</v>
      </c>
      <c r="Y508" s="97">
        <v>0</v>
      </c>
      <c r="Z508" s="97" t="s">
        <v>1</v>
      </c>
      <c r="AB508" s="97" t="s">
        <v>2191</v>
      </c>
      <c r="AI508" s="97" t="s">
        <v>2199</v>
      </c>
      <c r="AJ508" s="97">
        <v>8</v>
      </c>
      <c r="AK508" s="97">
        <v>0.6</v>
      </c>
      <c r="AX508" s="97">
        <v>0</v>
      </c>
      <c r="AY508" s="97">
        <v>0</v>
      </c>
      <c r="AZ508" s="97">
        <v>0</v>
      </c>
      <c r="BA508" s="97">
        <v>106</v>
      </c>
      <c r="BB508" s="97">
        <v>102</v>
      </c>
      <c r="BC508" s="97">
        <v>0</v>
      </c>
      <c r="BD508" s="97">
        <v>0</v>
      </c>
      <c r="BE508" s="97">
        <v>0</v>
      </c>
      <c r="BF508" s="97">
        <v>0</v>
      </c>
      <c r="BG508" s="97">
        <v>0</v>
      </c>
      <c r="BH508" s="97">
        <v>0</v>
      </c>
      <c r="BI508" s="97">
        <v>0</v>
      </c>
      <c r="BJ508" s="97">
        <v>0</v>
      </c>
      <c r="BK508" s="97">
        <v>0</v>
      </c>
      <c r="BM508" s="97">
        <v>26.5</v>
      </c>
      <c r="BN508" s="97">
        <v>26.5</v>
      </c>
      <c r="BO508" s="97">
        <v>26.5</v>
      </c>
      <c r="BP508" s="97">
        <v>26.5</v>
      </c>
      <c r="BQ508" s="97">
        <v>25.5</v>
      </c>
      <c r="BR508" s="97">
        <v>25.5</v>
      </c>
      <c r="BS508" s="97">
        <v>25.5</v>
      </c>
      <c r="BT508" s="97">
        <v>25.5</v>
      </c>
      <c r="BY508" s="108"/>
      <c r="CA508" s="162" t="b">
        <v>1</v>
      </c>
      <c r="CB508" s="162" t="b">
        <v>1</v>
      </c>
      <c r="CC508" s="162" t="b">
        <v>1</v>
      </c>
      <c r="CD508" s="162" t="b">
        <v>1</v>
      </c>
    </row>
    <row r="509" spans="1:82" x14ac:dyDescent="0.2">
      <c r="A509" s="101">
        <v>504</v>
      </c>
      <c r="B509" s="97" t="s">
        <v>2201</v>
      </c>
      <c r="C509" s="97" t="s">
        <v>2219</v>
      </c>
      <c r="D509" s="97">
        <v>18</v>
      </c>
      <c r="E509" s="97" t="s">
        <v>923</v>
      </c>
      <c r="G509" s="97" t="s">
        <v>2189</v>
      </c>
      <c r="H509" s="97" t="s">
        <v>1</v>
      </c>
      <c r="I509" s="97" t="s">
        <v>1216</v>
      </c>
      <c r="J509" s="97" t="b">
        <v>1</v>
      </c>
      <c r="N509" s="97"/>
      <c r="O509" s="97">
        <v>100</v>
      </c>
      <c r="P509" s="97">
        <v>40</v>
      </c>
      <c r="Q509" s="97">
        <v>0</v>
      </c>
      <c r="R509" s="97">
        <v>0</v>
      </c>
      <c r="S509" s="97">
        <v>0</v>
      </c>
      <c r="T509" s="97">
        <v>60</v>
      </c>
      <c r="U509" s="97">
        <v>459.1</v>
      </c>
      <c r="W509" s="97" t="s">
        <v>2190</v>
      </c>
      <c r="X509" s="97">
        <v>0.122</v>
      </c>
      <c r="Y509" s="97">
        <v>0</v>
      </c>
      <c r="Z509" s="97" t="s">
        <v>1</v>
      </c>
      <c r="AB509" s="97" t="s">
        <v>2191</v>
      </c>
      <c r="AI509" s="97" t="s">
        <v>2199</v>
      </c>
      <c r="AJ509" s="97">
        <v>8</v>
      </c>
      <c r="AK509" s="97">
        <v>0.6</v>
      </c>
      <c r="AX509" s="97">
        <v>0</v>
      </c>
      <c r="AY509" s="97">
        <v>0</v>
      </c>
      <c r="AZ509" s="97">
        <v>0</v>
      </c>
      <c r="BA509" s="97">
        <v>358</v>
      </c>
      <c r="BB509" s="97">
        <v>344</v>
      </c>
      <c r="BC509" s="97">
        <v>0</v>
      </c>
      <c r="BD509" s="97">
        <v>0</v>
      </c>
      <c r="BE509" s="97">
        <v>0</v>
      </c>
      <c r="BF509" s="97">
        <v>0</v>
      </c>
      <c r="BG509" s="97">
        <v>0</v>
      </c>
      <c r="BH509" s="97">
        <v>0</v>
      </c>
      <c r="BI509" s="97">
        <v>0</v>
      </c>
      <c r="BJ509" s="97">
        <v>0</v>
      </c>
      <c r="BK509" s="97">
        <v>0</v>
      </c>
      <c r="BM509" s="97">
        <v>89.5</v>
      </c>
      <c r="BN509" s="97">
        <v>89.5</v>
      </c>
      <c r="BO509" s="97">
        <v>89.5</v>
      </c>
      <c r="BP509" s="97">
        <v>89.5</v>
      </c>
      <c r="BQ509" s="97">
        <v>86</v>
      </c>
      <c r="BR509" s="97">
        <v>86</v>
      </c>
      <c r="BS509" s="97">
        <v>86</v>
      </c>
      <c r="BT509" s="97">
        <v>86</v>
      </c>
      <c r="BY509" s="108"/>
      <c r="CA509" s="162" t="b">
        <v>1</v>
      </c>
      <c r="CB509" s="162" t="b">
        <v>1</v>
      </c>
      <c r="CC509" s="162" t="b">
        <v>1</v>
      </c>
      <c r="CD509" s="162" t="b">
        <v>1</v>
      </c>
    </row>
    <row r="510" spans="1:82" x14ac:dyDescent="0.2">
      <c r="A510" s="101">
        <v>505</v>
      </c>
      <c r="B510" s="97" t="s">
        <v>2201</v>
      </c>
      <c r="C510" s="97" t="s">
        <v>2219</v>
      </c>
      <c r="D510" s="97">
        <v>18</v>
      </c>
      <c r="E510" s="97" t="s">
        <v>924</v>
      </c>
      <c r="G510" s="97" t="s">
        <v>2189</v>
      </c>
      <c r="H510" s="97" t="s">
        <v>1</v>
      </c>
      <c r="I510" s="97" t="s">
        <v>1227</v>
      </c>
      <c r="J510" s="97" t="b">
        <v>1</v>
      </c>
      <c r="N510" s="97"/>
      <c r="O510" s="97">
        <v>42.283299999999997</v>
      </c>
      <c r="P510" s="97">
        <v>20</v>
      </c>
      <c r="Q510" s="97">
        <v>0</v>
      </c>
      <c r="R510" s="97">
        <v>0</v>
      </c>
      <c r="S510" s="97">
        <v>0</v>
      </c>
      <c r="T510" s="97">
        <v>22.283299999999997</v>
      </c>
      <c r="U510" s="97">
        <v>213.75899999999999</v>
      </c>
      <c r="W510" s="97" t="s">
        <v>2190</v>
      </c>
      <c r="X510" s="97">
        <v>0</v>
      </c>
      <c r="Y510" s="97">
        <v>0</v>
      </c>
      <c r="Z510" s="97" t="s">
        <v>1</v>
      </c>
      <c r="AB510" s="97" t="s">
        <v>2191</v>
      </c>
      <c r="AI510" s="97" t="s">
        <v>2199</v>
      </c>
      <c r="AJ510" s="97">
        <v>8</v>
      </c>
      <c r="AK510" s="97">
        <v>0.6</v>
      </c>
      <c r="AX510" s="97">
        <v>0</v>
      </c>
      <c r="AY510" s="97">
        <v>0</v>
      </c>
      <c r="AZ510" s="97">
        <v>0</v>
      </c>
      <c r="BA510" s="97">
        <v>2379</v>
      </c>
      <c r="BB510" s="97">
        <v>2285</v>
      </c>
      <c r="BC510" s="97">
        <v>0</v>
      </c>
      <c r="BD510" s="97">
        <v>0</v>
      </c>
      <c r="BE510" s="97">
        <v>0</v>
      </c>
      <c r="BF510" s="97">
        <v>0</v>
      </c>
      <c r="BG510" s="97">
        <v>0</v>
      </c>
      <c r="BH510" s="97">
        <v>0</v>
      </c>
      <c r="BI510" s="97">
        <v>0</v>
      </c>
      <c r="BJ510" s="97">
        <v>0</v>
      </c>
      <c r="BK510" s="97">
        <v>0</v>
      </c>
      <c r="BM510" s="97">
        <v>594.75</v>
      </c>
      <c r="BN510" s="97">
        <v>594.75</v>
      </c>
      <c r="BO510" s="97">
        <v>594.75</v>
      </c>
      <c r="BP510" s="97">
        <v>594.75</v>
      </c>
      <c r="BQ510" s="97">
        <v>571.25</v>
      </c>
      <c r="BR510" s="97">
        <v>571.25</v>
      </c>
      <c r="BS510" s="97">
        <v>571.25</v>
      </c>
      <c r="BT510" s="97">
        <v>571.25</v>
      </c>
      <c r="BY510" s="108"/>
      <c r="CA510" s="162" t="b">
        <v>1</v>
      </c>
      <c r="CB510" s="162" t="b">
        <v>1</v>
      </c>
      <c r="CC510" s="162" t="b">
        <v>1</v>
      </c>
      <c r="CD510" s="162" t="b">
        <v>1</v>
      </c>
    </row>
    <row r="511" spans="1:82" x14ac:dyDescent="0.2">
      <c r="A511" s="101">
        <v>506</v>
      </c>
      <c r="B511" s="97" t="s">
        <v>2201</v>
      </c>
      <c r="C511" s="97" t="s">
        <v>2219</v>
      </c>
      <c r="D511" s="97">
        <v>18</v>
      </c>
      <c r="E511" s="97" t="s">
        <v>925</v>
      </c>
      <c r="G511" s="97" t="s">
        <v>2189</v>
      </c>
      <c r="H511" s="97" t="s">
        <v>1</v>
      </c>
      <c r="I511" s="97" t="s">
        <v>1227</v>
      </c>
      <c r="J511" s="97" t="b">
        <v>1</v>
      </c>
      <c r="N511" s="97"/>
      <c r="O511" s="97">
        <v>32.5</v>
      </c>
      <c r="P511" s="97">
        <v>1.5</v>
      </c>
      <c r="Q511" s="97">
        <v>0</v>
      </c>
      <c r="R511" s="97">
        <v>0</v>
      </c>
      <c r="S511" s="97">
        <v>0</v>
      </c>
      <c r="T511" s="97">
        <v>31</v>
      </c>
      <c r="U511" s="97">
        <v>54.11755256</v>
      </c>
      <c r="W511" s="97" t="s">
        <v>2190</v>
      </c>
      <c r="X511" s="97">
        <v>9.5171661000000001E-3</v>
      </c>
      <c r="Y511" s="97">
        <v>0</v>
      </c>
      <c r="Z511" s="97" t="s">
        <v>1</v>
      </c>
      <c r="AB511" s="97" t="s">
        <v>2191</v>
      </c>
      <c r="AI511" s="97" t="s">
        <v>2199</v>
      </c>
      <c r="AJ511" s="97">
        <v>15</v>
      </c>
      <c r="AK511" s="97">
        <v>0.7</v>
      </c>
      <c r="AX511" s="97">
        <v>0</v>
      </c>
      <c r="AY511" s="97">
        <v>0</v>
      </c>
      <c r="AZ511" s="97">
        <v>0</v>
      </c>
      <c r="BA511" s="97">
        <v>5699</v>
      </c>
      <c r="BB511" s="97">
        <v>5476</v>
      </c>
      <c r="BC511" s="97">
        <v>0</v>
      </c>
      <c r="BD511" s="97">
        <v>0</v>
      </c>
      <c r="BE511" s="97">
        <v>0</v>
      </c>
      <c r="BF511" s="97">
        <v>0</v>
      </c>
      <c r="BG511" s="97">
        <v>0</v>
      </c>
      <c r="BH511" s="97">
        <v>0</v>
      </c>
      <c r="BI511" s="97">
        <v>0</v>
      </c>
      <c r="BJ511" s="97">
        <v>0</v>
      </c>
      <c r="BK511" s="97">
        <v>0</v>
      </c>
      <c r="BM511" s="97">
        <v>1424.75</v>
      </c>
      <c r="BN511" s="97">
        <v>1424.75</v>
      </c>
      <c r="BO511" s="97">
        <v>1424.75</v>
      </c>
      <c r="BP511" s="97">
        <v>1424.75</v>
      </c>
      <c r="BQ511" s="97">
        <v>1369</v>
      </c>
      <c r="BR511" s="97">
        <v>1369</v>
      </c>
      <c r="BS511" s="97">
        <v>1369</v>
      </c>
      <c r="BT511" s="97">
        <v>1369</v>
      </c>
      <c r="BY511" s="108"/>
      <c r="CA511" s="162" t="b">
        <v>1</v>
      </c>
      <c r="CB511" s="162" t="b">
        <v>1</v>
      </c>
      <c r="CC511" s="162" t="b">
        <v>1</v>
      </c>
      <c r="CD511" s="162" t="b">
        <v>1</v>
      </c>
    </row>
    <row r="512" spans="1:82" x14ac:dyDescent="0.2">
      <c r="A512" s="101">
        <v>507</v>
      </c>
      <c r="B512" s="97" t="s">
        <v>2201</v>
      </c>
      <c r="C512" s="97" t="s">
        <v>2219</v>
      </c>
      <c r="D512" s="97">
        <v>18</v>
      </c>
      <c r="E512" s="97" t="s">
        <v>926</v>
      </c>
      <c r="G512" s="97" t="s">
        <v>2189</v>
      </c>
      <c r="H512" s="97" t="s">
        <v>1</v>
      </c>
      <c r="I512" s="97" t="s">
        <v>1227</v>
      </c>
      <c r="J512" s="97" t="b">
        <v>1</v>
      </c>
      <c r="N512" s="97"/>
      <c r="O512" s="97">
        <v>32.5</v>
      </c>
      <c r="P512" s="97">
        <v>1</v>
      </c>
      <c r="Q512" s="97">
        <v>0</v>
      </c>
      <c r="R512" s="97">
        <v>0</v>
      </c>
      <c r="S512" s="97">
        <v>0</v>
      </c>
      <c r="T512" s="97">
        <v>31.5</v>
      </c>
      <c r="U512" s="97">
        <v>54.11755256</v>
      </c>
      <c r="W512" s="97" t="s">
        <v>2190</v>
      </c>
      <c r="X512" s="97">
        <v>9.5171661000000001E-3</v>
      </c>
      <c r="Y512" s="97">
        <v>0</v>
      </c>
      <c r="Z512" s="97" t="s">
        <v>1</v>
      </c>
      <c r="AB512" s="97" t="s">
        <v>2191</v>
      </c>
      <c r="AI512" s="97" t="s">
        <v>2199</v>
      </c>
      <c r="AJ512" s="97">
        <v>15</v>
      </c>
      <c r="AK512" s="97">
        <v>0.7</v>
      </c>
      <c r="AX512" s="97">
        <v>0</v>
      </c>
      <c r="AY512" s="97">
        <v>0</v>
      </c>
      <c r="AZ512" s="97">
        <v>0</v>
      </c>
      <c r="BA512" s="97">
        <v>2396</v>
      </c>
      <c r="BB512" s="97">
        <v>2302</v>
      </c>
      <c r="BC512" s="97">
        <v>0</v>
      </c>
      <c r="BD512" s="97">
        <v>0</v>
      </c>
      <c r="BE512" s="97">
        <v>0</v>
      </c>
      <c r="BF512" s="97">
        <v>0</v>
      </c>
      <c r="BG512" s="97">
        <v>0</v>
      </c>
      <c r="BH512" s="97">
        <v>0</v>
      </c>
      <c r="BI512" s="97">
        <v>0</v>
      </c>
      <c r="BJ512" s="97">
        <v>0</v>
      </c>
      <c r="BK512" s="97">
        <v>0</v>
      </c>
      <c r="BM512" s="97">
        <v>599</v>
      </c>
      <c r="BN512" s="97">
        <v>599</v>
      </c>
      <c r="BO512" s="97">
        <v>599</v>
      </c>
      <c r="BP512" s="97">
        <v>599</v>
      </c>
      <c r="BQ512" s="97">
        <v>575.5</v>
      </c>
      <c r="BR512" s="97">
        <v>575.5</v>
      </c>
      <c r="BS512" s="97">
        <v>575.5</v>
      </c>
      <c r="BT512" s="97">
        <v>575.5</v>
      </c>
      <c r="BY512" s="108"/>
      <c r="CA512" s="162" t="b">
        <v>1</v>
      </c>
      <c r="CB512" s="162" t="b">
        <v>1</v>
      </c>
      <c r="CC512" s="162" t="b">
        <v>1</v>
      </c>
      <c r="CD512" s="162" t="b">
        <v>1</v>
      </c>
    </row>
    <row r="513" spans="1:82" x14ac:dyDescent="0.2">
      <c r="A513" s="101">
        <v>508</v>
      </c>
      <c r="B513" s="97" t="s">
        <v>2201</v>
      </c>
      <c r="C513" s="97" t="s">
        <v>2219</v>
      </c>
      <c r="D513" s="97">
        <v>18</v>
      </c>
      <c r="E513" s="97" t="s">
        <v>927</v>
      </c>
      <c r="G513" s="97" t="s">
        <v>2189</v>
      </c>
      <c r="H513" s="97" t="s">
        <v>1</v>
      </c>
      <c r="I513" s="97" t="s">
        <v>1218</v>
      </c>
      <c r="J513" s="97" t="b">
        <v>1</v>
      </c>
      <c r="N513" s="97"/>
      <c r="O513" s="97">
        <v>64.806600000000003</v>
      </c>
      <c r="P513" s="97">
        <v>60</v>
      </c>
      <c r="Q513" s="97">
        <v>0</v>
      </c>
      <c r="R513" s="97">
        <v>0</v>
      </c>
      <c r="S513" s="97">
        <v>0</v>
      </c>
      <c r="T513" s="97">
        <v>4.8066000000000031</v>
      </c>
      <c r="U513" s="97">
        <v>276.79989999999998</v>
      </c>
      <c r="W513" s="97" t="s">
        <v>2190</v>
      </c>
      <c r="X513" s="97">
        <v>0.13155550802735499</v>
      </c>
      <c r="Y513" s="97">
        <v>0</v>
      </c>
      <c r="Z513" s="97" t="s">
        <v>1</v>
      </c>
      <c r="AB513" s="97" t="s">
        <v>2191</v>
      </c>
      <c r="AI513" s="97" t="s">
        <v>2199</v>
      </c>
      <c r="AJ513" s="97">
        <v>15</v>
      </c>
      <c r="AK513" s="97">
        <v>0.6</v>
      </c>
      <c r="AX513" s="97">
        <v>0</v>
      </c>
      <c r="AY513" s="97">
        <v>0</v>
      </c>
      <c r="AZ513" s="97">
        <v>0</v>
      </c>
      <c r="BA513" s="97">
        <v>1</v>
      </c>
      <c r="BB513" s="97">
        <v>1</v>
      </c>
      <c r="BC513" s="97">
        <v>0</v>
      </c>
      <c r="BD513" s="97">
        <v>0</v>
      </c>
      <c r="BE513" s="97">
        <v>0</v>
      </c>
      <c r="BF513" s="97">
        <v>0</v>
      </c>
      <c r="BG513" s="97">
        <v>0</v>
      </c>
      <c r="BH513" s="97">
        <v>0</v>
      </c>
      <c r="BI513" s="97">
        <v>0</v>
      </c>
      <c r="BJ513" s="97">
        <v>0</v>
      </c>
      <c r="BK513" s="97">
        <v>0</v>
      </c>
      <c r="BM513" s="97">
        <v>0.25</v>
      </c>
      <c r="BN513" s="97">
        <v>0.25</v>
      </c>
      <c r="BO513" s="97">
        <v>0.25</v>
      </c>
      <c r="BP513" s="97">
        <v>0.25</v>
      </c>
      <c r="BQ513" s="97">
        <v>0.25</v>
      </c>
      <c r="BR513" s="97">
        <v>0.25</v>
      </c>
      <c r="BS513" s="97">
        <v>0.25</v>
      </c>
      <c r="BT513" s="97">
        <v>0.25</v>
      </c>
      <c r="BY513" s="108"/>
      <c r="CA513" s="162" t="b">
        <v>1</v>
      </c>
      <c r="CB513" s="162" t="b">
        <v>1</v>
      </c>
      <c r="CC513" s="162" t="b">
        <v>1</v>
      </c>
      <c r="CD513" s="162" t="b">
        <v>1</v>
      </c>
    </row>
    <row r="514" spans="1:82" x14ac:dyDescent="0.2">
      <c r="A514" s="101">
        <v>509</v>
      </c>
      <c r="B514" s="97" t="s">
        <v>2201</v>
      </c>
      <c r="C514" s="97" t="s">
        <v>2219</v>
      </c>
      <c r="D514" s="97">
        <v>18</v>
      </c>
      <c r="E514" s="97" t="s">
        <v>928</v>
      </c>
      <c r="G514" s="97" t="s">
        <v>2189</v>
      </c>
      <c r="H514" s="97" t="s">
        <v>1</v>
      </c>
      <c r="I514" s="97" t="s">
        <v>1218</v>
      </c>
      <c r="J514" s="97" t="b">
        <v>1</v>
      </c>
      <c r="N514" s="97"/>
      <c r="O514" s="97">
        <v>9.2200000000000006</v>
      </c>
      <c r="P514" s="97">
        <v>3</v>
      </c>
      <c r="Q514" s="97">
        <v>0</v>
      </c>
      <c r="R514" s="97">
        <v>0</v>
      </c>
      <c r="S514" s="97">
        <v>0</v>
      </c>
      <c r="T514" s="97">
        <v>6.2200000000000006</v>
      </c>
      <c r="U514" s="97">
        <v>0</v>
      </c>
      <c r="W514" s="97" t="s">
        <v>2190</v>
      </c>
      <c r="X514" s="97">
        <v>0</v>
      </c>
      <c r="Y514" s="97">
        <v>14.3</v>
      </c>
      <c r="Z514" s="97" t="s">
        <v>1</v>
      </c>
      <c r="AB514" s="97" t="s">
        <v>2193</v>
      </c>
      <c r="AI514" s="97" t="s">
        <v>2199</v>
      </c>
      <c r="AJ514" s="97">
        <v>20</v>
      </c>
      <c r="AK514" s="97">
        <v>0.6</v>
      </c>
      <c r="AX514" s="97">
        <v>0</v>
      </c>
      <c r="AY514" s="97">
        <v>0</v>
      </c>
      <c r="AZ514" s="97">
        <v>0</v>
      </c>
      <c r="BA514" s="97">
        <v>32</v>
      </c>
      <c r="BB514" s="97">
        <v>31</v>
      </c>
      <c r="BC514" s="97">
        <v>0</v>
      </c>
      <c r="BD514" s="97">
        <v>0</v>
      </c>
      <c r="BE514" s="97">
        <v>0</v>
      </c>
      <c r="BF514" s="97">
        <v>0</v>
      </c>
      <c r="BG514" s="97">
        <v>0</v>
      </c>
      <c r="BH514" s="97">
        <v>0</v>
      </c>
      <c r="BI514" s="97">
        <v>0</v>
      </c>
      <c r="BJ514" s="97">
        <v>0</v>
      </c>
      <c r="BK514" s="97">
        <v>0</v>
      </c>
      <c r="BM514" s="97">
        <v>8</v>
      </c>
      <c r="BN514" s="97">
        <v>8</v>
      </c>
      <c r="BO514" s="97">
        <v>8</v>
      </c>
      <c r="BP514" s="97">
        <v>8</v>
      </c>
      <c r="BQ514" s="97">
        <v>7.75</v>
      </c>
      <c r="BR514" s="97">
        <v>7.75</v>
      </c>
      <c r="BS514" s="97">
        <v>7.75</v>
      </c>
      <c r="BT514" s="97">
        <v>7.75</v>
      </c>
      <c r="BY514" s="108"/>
      <c r="CA514" s="162" t="b">
        <v>1</v>
      </c>
      <c r="CB514" s="162" t="b">
        <v>1</v>
      </c>
      <c r="CC514" s="162" t="b">
        <v>1</v>
      </c>
      <c r="CD514" s="162" t="b">
        <v>1</v>
      </c>
    </row>
    <row r="515" spans="1:82" x14ac:dyDescent="0.2">
      <c r="A515" s="101">
        <v>510</v>
      </c>
      <c r="B515" s="97" t="s">
        <v>2201</v>
      </c>
      <c r="C515" s="97" t="s">
        <v>2219</v>
      </c>
      <c r="D515" s="97">
        <v>18</v>
      </c>
      <c r="E515" s="97" t="s">
        <v>929</v>
      </c>
      <c r="G515" s="97" t="s">
        <v>2189</v>
      </c>
      <c r="H515" s="97" t="s">
        <v>1</v>
      </c>
      <c r="I515" s="97" t="s">
        <v>1218</v>
      </c>
      <c r="J515" s="97" t="b">
        <v>1</v>
      </c>
      <c r="N515" s="97"/>
      <c r="O515" s="97">
        <v>5.67</v>
      </c>
      <c r="P515" s="97">
        <v>2</v>
      </c>
      <c r="Q515" s="97">
        <v>0</v>
      </c>
      <c r="R515" s="97">
        <v>0</v>
      </c>
      <c r="S515" s="97">
        <v>0</v>
      </c>
      <c r="T515" s="97">
        <v>3.67</v>
      </c>
      <c r="U515" s="97">
        <v>0</v>
      </c>
      <c r="W515" s="97" t="s">
        <v>2190</v>
      </c>
      <c r="X515" s="97">
        <v>0</v>
      </c>
      <c r="Y515" s="97">
        <v>2.6</v>
      </c>
      <c r="Z515" s="97" t="s">
        <v>1</v>
      </c>
      <c r="AB515" s="97" t="s">
        <v>2193</v>
      </c>
      <c r="AI515" s="97" t="s">
        <v>2199</v>
      </c>
      <c r="AJ515" s="97">
        <v>11</v>
      </c>
      <c r="AK515" s="97">
        <v>0.6</v>
      </c>
      <c r="AX515" s="97">
        <v>0</v>
      </c>
      <c r="AY515" s="97">
        <v>0</v>
      </c>
      <c r="AZ515" s="97">
        <v>0</v>
      </c>
      <c r="BA515" s="97">
        <v>6</v>
      </c>
      <c r="BB515" s="97">
        <v>6</v>
      </c>
      <c r="BC515" s="97">
        <v>0</v>
      </c>
      <c r="BD515" s="97">
        <v>0</v>
      </c>
      <c r="BE515" s="97">
        <v>0</v>
      </c>
      <c r="BF515" s="97">
        <v>0</v>
      </c>
      <c r="BG515" s="97">
        <v>0</v>
      </c>
      <c r="BH515" s="97">
        <v>0</v>
      </c>
      <c r="BI515" s="97">
        <v>0</v>
      </c>
      <c r="BJ515" s="97">
        <v>0</v>
      </c>
      <c r="BK515" s="97">
        <v>0</v>
      </c>
      <c r="BM515" s="97">
        <v>1.5</v>
      </c>
      <c r="BN515" s="97">
        <v>1.5</v>
      </c>
      <c r="BO515" s="97">
        <v>1.5</v>
      </c>
      <c r="BP515" s="97">
        <v>1.5</v>
      </c>
      <c r="BQ515" s="97">
        <v>1.5</v>
      </c>
      <c r="BR515" s="97">
        <v>1.5</v>
      </c>
      <c r="BS515" s="97">
        <v>1.5</v>
      </c>
      <c r="BT515" s="97">
        <v>1.5</v>
      </c>
      <c r="BY515" s="108"/>
      <c r="CA515" s="162" t="b">
        <v>1</v>
      </c>
      <c r="CB515" s="162" t="b">
        <v>1</v>
      </c>
      <c r="CC515" s="162" t="b">
        <v>1</v>
      </c>
      <c r="CD515" s="162" t="b">
        <v>1</v>
      </c>
    </row>
    <row r="516" spans="1:82" x14ac:dyDescent="0.2">
      <c r="A516" s="101">
        <v>511</v>
      </c>
      <c r="B516" s="97" t="s">
        <v>2201</v>
      </c>
      <c r="C516" s="97" t="s">
        <v>2219</v>
      </c>
      <c r="D516" s="97">
        <v>18</v>
      </c>
      <c r="E516" s="97" t="s">
        <v>930</v>
      </c>
      <c r="G516" s="97" t="s">
        <v>2189</v>
      </c>
      <c r="H516" s="97" t="s">
        <v>1</v>
      </c>
      <c r="I516" s="97" t="s">
        <v>1218</v>
      </c>
      <c r="J516" s="97" t="b">
        <v>1</v>
      </c>
      <c r="N516" s="97"/>
      <c r="O516" s="97">
        <v>9.2200000000000006</v>
      </c>
      <c r="P516" s="97">
        <v>2</v>
      </c>
      <c r="Q516" s="97">
        <v>0</v>
      </c>
      <c r="R516" s="97">
        <v>0</v>
      </c>
      <c r="S516" s="97">
        <v>0</v>
      </c>
      <c r="T516" s="97">
        <v>7.2200000000000006</v>
      </c>
      <c r="U516" s="97">
        <v>0</v>
      </c>
      <c r="W516" s="97" t="s">
        <v>2190</v>
      </c>
      <c r="X516" s="97">
        <v>0</v>
      </c>
      <c r="Y516" s="97">
        <v>2.9</v>
      </c>
      <c r="Z516" s="97" t="s">
        <v>1</v>
      </c>
      <c r="AB516" s="97" t="s">
        <v>2193</v>
      </c>
      <c r="AI516" s="97" t="s">
        <v>2199</v>
      </c>
      <c r="AJ516" s="97">
        <v>11</v>
      </c>
      <c r="AK516" s="97">
        <v>0.6</v>
      </c>
      <c r="AX516" s="97">
        <v>0</v>
      </c>
      <c r="AY516" s="97">
        <v>0</v>
      </c>
      <c r="AZ516" s="97">
        <v>0</v>
      </c>
      <c r="BA516" s="97">
        <v>14</v>
      </c>
      <c r="BB516" s="97">
        <v>13</v>
      </c>
      <c r="BC516" s="97">
        <v>0</v>
      </c>
      <c r="BD516" s="97">
        <v>0</v>
      </c>
      <c r="BE516" s="97">
        <v>0</v>
      </c>
      <c r="BF516" s="97">
        <v>0</v>
      </c>
      <c r="BG516" s="97">
        <v>0</v>
      </c>
      <c r="BH516" s="97">
        <v>0</v>
      </c>
      <c r="BI516" s="97">
        <v>0</v>
      </c>
      <c r="BJ516" s="97">
        <v>0</v>
      </c>
      <c r="BK516" s="97">
        <v>0</v>
      </c>
      <c r="BM516" s="97">
        <v>3.5</v>
      </c>
      <c r="BN516" s="97">
        <v>3.5</v>
      </c>
      <c r="BO516" s="97">
        <v>3.5</v>
      </c>
      <c r="BP516" s="97">
        <v>3.5</v>
      </c>
      <c r="BQ516" s="97">
        <v>3.25</v>
      </c>
      <c r="BR516" s="97">
        <v>3.25</v>
      </c>
      <c r="BS516" s="97">
        <v>3.25</v>
      </c>
      <c r="BT516" s="97">
        <v>3.25</v>
      </c>
      <c r="BY516" s="108"/>
      <c r="CA516" s="162" t="b">
        <v>1</v>
      </c>
      <c r="CB516" s="162" t="b">
        <v>1</v>
      </c>
      <c r="CC516" s="162" t="b">
        <v>1</v>
      </c>
      <c r="CD516" s="162" t="b">
        <v>1</v>
      </c>
    </row>
    <row r="517" spans="1:82" x14ac:dyDescent="0.2">
      <c r="A517" s="101">
        <v>512</v>
      </c>
      <c r="B517" s="97" t="s">
        <v>2201</v>
      </c>
      <c r="C517" s="97" t="s">
        <v>2219</v>
      </c>
      <c r="D517" s="97">
        <v>18</v>
      </c>
      <c r="E517" s="97" t="s">
        <v>931</v>
      </c>
      <c r="G517" s="97" t="s">
        <v>2189</v>
      </c>
      <c r="H517" s="97" t="s">
        <v>1</v>
      </c>
      <c r="I517" s="97" t="s">
        <v>1222</v>
      </c>
      <c r="J517" s="97" t="b">
        <v>1</v>
      </c>
      <c r="N517" s="97"/>
      <c r="O517" s="97">
        <v>81.75</v>
      </c>
      <c r="P517" s="97">
        <v>35</v>
      </c>
      <c r="Q517" s="97">
        <v>0</v>
      </c>
      <c r="R517" s="97">
        <v>0</v>
      </c>
      <c r="S517" s="97">
        <v>0</v>
      </c>
      <c r="T517" s="97">
        <v>46.75</v>
      </c>
      <c r="U517" s="97">
        <v>349.10700000000003</v>
      </c>
      <c r="W517" s="97" t="s">
        <v>2190</v>
      </c>
      <c r="X517" s="97">
        <v>4.7534924999999999E-2</v>
      </c>
      <c r="Y517" s="97">
        <v>-0.34584861</v>
      </c>
      <c r="Z517" s="97" t="s">
        <v>1</v>
      </c>
      <c r="AB517" s="97" t="s">
        <v>2193</v>
      </c>
      <c r="AI517" s="97" t="s">
        <v>2199</v>
      </c>
      <c r="AJ517" s="97">
        <v>15</v>
      </c>
      <c r="AK517" s="97">
        <v>0.6</v>
      </c>
      <c r="AX517" s="97">
        <v>0</v>
      </c>
      <c r="AY517" s="97">
        <v>0</v>
      </c>
      <c r="AZ517" s="97">
        <v>0</v>
      </c>
      <c r="BA517" s="97">
        <v>160</v>
      </c>
      <c r="BB517" s="97">
        <v>154</v>
      </c>
      <c r="BC517" s="97">
        <v>0</v>
      </c>
      <c r="BD517" s="97">
        <v>0</v>
      </c>
      <c r="BE517" s="97">
        <v>0</v>
      </c>
      <c r="BF517" s="97">
        <v>0</v>
      </c>
      <c r="BG517" s="97">
        <v>0</v>
      </c>
      <c r="BH517" s="97">
        <v>0</v>
      </c>
      <c r="BI517" s="97">
        <v>0</v>
      </c>
      <c r="BJ517" s="97">
        <v>0</v>
      </c>
      <c r="BK517" s="97">
        <v>0</v>
      </c>
      <c r="BM517" s="97">
        <v>40</v>
      </c>
      <c r="BN517" s="97">
        <v>40</v>
      </c>
      <c r="BO517" s="97">
        <v>40</v>
      </c>
      <c r="BP517" s="97">
        <v>40</v>
      </c>
      <c r="BQ517" s="97">
        <v>38.5</v>
      </c>
      <c r="BR517" s="97">
        <v>38.5</v>
      </c>
      <c r="BS517" s="97">
        <v>38.5</v>
      </c>
      <c r="BT517" s="97">
        <v>38.5</v>
      </c>
      <c r="BY517" s="108"/>
      <c r="CA517" s="162" t="b">
        <v>1</v>
      </c>
      <c r="CB517" s="162" t="b">
        <v>1</v>
      </c>
      <c r="CC517" s="162" t="b">
        <v>1</v>
      </c>
      <c r="CD517" s="162" t="b">
        <v>1</v>
      </c>
    </row>
    <row r="518" spans="1:82" x14ac:dyDescent="0.2">
      <c r="A518" s="101">
        <v>513</v>
      </c>
      <c r="B518" s="97" t="s">
        <v>2201</v>
      </c>
      <c r="C518" s="97" t="s">
        <v>2219</v>
      </c>
      <c r="D518" s="97">
        <v>18</v>
      </c>
      <c r="E518" s="97" t="s">
        <v>932</v>
      </c>
      <c r="G518" s="97" t="s">
        <v>2189</v>
      </c>
      <c r="H518" s="97" t="s">
        <v>1</v>
      </c>
      <c r="I518" s="97" t="s">
        <v>1222</v>
      </c>
      <c r="J518" s="97" t="b">
        <v>1</v>
      </c>
      <c r="N518" s="97"/>
      <c r="O518" s="97">
        <v>101</v>
      </c>
      <c r="P518" s="97">
        <v>50</v>
      </c>
      <c r="Q518" s="97">
        <v>0</v>
      </c>
      <c r="R518" s="97">
        <v>0</v>
      </c>
      <c r="S518" s="97">
        <v>0</v>
      </c>
      <c r="T518" s="97">
        <v>51</v>
      </c>
      <c r="U518" s="97">
        <v>349.10700000000003</v>
      </c>
      <c r="W518" s="97" t="s">
        <v>2190</v>
      </c>
      <c r="X518" s="97">
        <v>4.7534924999999999E-2</v>
      </c>
      <c r="Y518" s="97">
        <v>-0.34584861</v>
      </c>
      <c r="Z518" s="97" t="s">
        <v>1</v>
      </c>
      <c r="AB518" s="97" t="s">
        <v>2193</v>
      </c>
      <c r="AI518" s="97" t="s">
        <v>2199</v>
      </c>
      <c r="AJ518" s="97">
        <v>15</v>
      </c>
      <c r="AK518" s="97">
        <v>0.6</v>
      </c>
      <c r="AX518" s="97">
        <v>0</v>
      </c>
      <c r="AY518" s="97">
        <v>0</v>
      </c>
      <c r="AZ518" s="97">
        <v>0</v>
      </c>
      <c r="BA518" s="97">
        <v>333</v>
      </c>
      <c r="BB518" s="97">
        <v>320</v>
      </c>
      <c r="BC518" s="97">
        <v>0</v>
      </c>
      <c r="BD518" s="97">
        <v>0</v>
      </c>
      <c r="BE518" s="97">
        <v>0</v>
      </c>
      <c r="BF518" s="97">
        <v>0</v>
      </c>
      <c r="BG518" s="97">
        <v>0</v>
      </c>
      <c r="BH518" s="97">
        <v>0</v>
      </c>
      <c r="BI518" s="97">
        <v>0</v>
      </c>
      <c r="BJ518" s="97">
        <v>0</v>
      </c>
      <c r="BK518" s="97">
        <v>0</v>
      </c>
      <c r="BM518" s="97">
        <v>83.25</v>
      </c>
      <c r="BN518" s="97">
        <v>83.25</v>
      </c>
      <c r="BO518" s="97">
        <v>83.25</v>
      </c>
      <c r="BP518" s="97">
        <v>83.25</v>
      </c>
      <c r="BQ518" s="97">
        <v>80</v>
      </c>
      <c r="BR518" s="97">
        <v>80</v>
      </c>
      <c r="BS518" s="97">
        <v>80</v>
      </c>
      <c r="BT518" s="97">
        <v>80</v>
      </c>
      <c r="BY518" s="108"/>
      <c r="CA518" s="162" t="b">
        <v>1</v>
      </c>
      <c r="CB518" s="162" t="b">
        <v>1</v>
      </c>
      <c r="CC518" s="162" t="b">
        <v>1</v>
      </c>
      <c r="CD518" s="162" t="b">
        <v>1</v>
      </c>
    </row>
    <row r="519" spans="1:82" x14ac:dyDescent="0.2">
      <c r="A519" s="101">
        <v>514</v>
      </c>
      <c r="B519" s="97" t="s">
        <v>2201</v>
      </c>
      <c r="C519" s="97" t="s">
        <v>2219</v>
      </c>
      <c r="D519" s="97">
        <v>18</v>
      </c>
      <c r="E519" s="97" t="s">
        <v>933</v>
      </c>
      <c r="G519" s="97" t="s">
        <v>2189</v>
      </c>
      <c r="H519" s="97" t="s">
        <v>1</v>
      </c>
      <c r="I519" s="97" t="s">
        <v>1222</v>
      </c>
      <c r="J519" s="97" t="b">
        <v>1</v>
      </c>
      <c r="N519" s="97"/>
      <c r="O519" s="97">
        <v>2</v>
      </c>
      <c r="P519" s="97">
        <v>2</v>
      </c>
      <c r="Q519" s="97">
        <v>0</v>
      </c>
      <c r="R519" s="97">
        <v>0</v>
      </c>
      <c r="S519" s="97">
        <v>0</v>
      </c>
      <c r="T519" s="97">
        <v>0</v>
      </c>
      <c r="U519" s="97">
        <v>18.399999999999999</v>
      </c>
      <c r="W519" s="97" t="s">
        <v>2190</v>
      </c>
      <c r="X519" s="97">
        <v>0</v>
      </c>
      <c r="Y519" s="97">
        <v>0</v>
      </c>
      <c r="Z519" s="97" t="s">
        <v>1</v>
      </c>
      <c r="AB519" s="97" t="s">
        <v>2191</v>
      </c>
      <c r="AI519" s="97" t="s">
        <v>2199</v>
      </c>
      <c r="AJ519" s="97">
        <v>11</v>
      </c>
      <c r="AK519" s="97">
        <v>0.6</v>
      </c>
      <c r="AX519" s="97">
        <v>0</v>
      </c>
      <c r="AY519" s="97">
        <v>0</v>
      </c>
      <c r="AZ519" s="97">
        <v>0</v>
      </c>
      <c r="BA519" s="97">
        <v>3</v>
      </c>
      <c r="BB519" s="97">
        <v>2</v>
      </c>
      <c r="BC519" s="97">
        <v>0</v>
      </c>
      <c r="BD519" s="97">
        <v>0</v>
      </c>
      <c r="BE519" s="97">
        <v>0</v>
      </c>
      <c r="BF519" s="97">
        <v>0</v>
      </c>
      <c r="BG519" s="97">
        <v>0</v>
      </c>
      <c r="BH519" s="97">
        <v>0</v>
      </c>
      <c r="BI519" s="97">
        <v>0</v>
      </c>
      <c r="BJ519" s="97">
        <v>0</v>
      </c>
      <c r="BK519" s="97">
        <v>0</v>
      </c>
      <c r="BM519" s="97">
        <v>0.75</v>
      </c>
      <c r="BN519" s="97">
        <v>0.75</v>
      </c>
      <c r="BO519" s="97">
        <v>0.75</v>
      </c>
      <c r="BP519" s="97">
        <v>0.75</v>
      </c>
      <c r="BQ519" s="97">
        <v>0.5</v>
      </c>
      <c r="BR519" s="97">
        <v>0.5</v>
      </c>
      <c r="BS519" s="97">
        <v>0.5</v>
      </c>
      <c r="BT519" s="97">
        <v>0.5</v>
      </c>
      <c r="BY519" s="108"/>
      <c r="CA519" s="162" t="b">
        <v>1</v>
      </c>
      <c r="CB519" s="162" t="b">
        <v>1</v>
      </c>
      <c r="CC519" s="162" t="b">
        <v>1</v>
      </c>
      <c r="CD519" s="162" t="b">
        <v>1</v>
      </c>
    </row>
    <row r="520" spans="1:82" x14ac:dyDescent="0.2">
      <c r="A520" s="101">
        <v>515</v>
      </c>
      <c r="B520" s="97" t="s">
        <v>2201</v>
      </c>
      <c r="C520" s="97" t="s">
        <v>2219</v>
      </c>
      <c r="D520" s="97">
        <v>18</v>
      </c>
      <c r="E520" s="97" t="s">
        <v>934</v>
      </c>
      <c r="G520" s="97" t="s">
        <v>2189</v>
      </c>
      <c r="H520" s="97" t="s">
        <v>1</v>
      </c>
      <c r="I520" s="97" t="s">
        <v>1222</v>
      </c>
      <c r="J520" s="97" t="b">
        <v>1</v>
      </c>
      <c r="N520" s="97"/>
      <c r="O520" s="97">
        <v>145.75</v>
      </c>
      <c r="P520" s="97">
        <v>75</v>
      </c>
      <c r="Q520" s="97">
        <v>0</v>
      </c>
      <c r="R520" s="97">
        <v>0</v>
      </c>
      <c r="S520" s="97">
        <v>0</v>
      </c>
      <c r="T520" s="97">
        <v>70.75</v>
      </c>
      <c r="U520" s="97">
        <v>604.32839999999999</v>
      </c>
      <c r="W520" s="97" t="s">
        <v>2190</v>
      </c>
      <c r="X520" s="97">
        <v>8.0555920000000003E-2</v>
      </c>
      <c r="Y520" s="97">
        <v>-8.8760404999999997E-3</v>
      </c>
      <c r="Z520" s="97" t="s">
        <v>1</v>
      </c>
      <c r="AB520" s="97" t="s">
        <v>2191</v>
      </c>
      <c r="AI520" s="97" t="s">
        <v>2199</v>
      </c>
      <c r="AJ520" s="97">
        <v>16</v>
      </c>
      <c r="AK520" s="97">
        <v>0.6</v>
      </c>
      <c r="AX520" s="97">
        <v>0</v>
      </c>
      <c r="AY520" s="97">
        <v>0</v>
      </c>
      <c r="AZ520" s="97">
        <v>0</v>
      </c>
      <c r="BA520" s="97">
        <v>9</v>
      </c>
      <c r="BB520" s="97">
        <v>8</v>
      </c>
      <c r="BC520" s="97">
        <v>0</v>
      </c>
      <c r="BD520" s="97">
        <v>0</v>
      </c>
      <c r="BE520" s="97">
        <v>0</v>
      </c>
      <c r="BF520" s="97">
        <v>0</v>
      </c>
      <c r="BG520" s="97">
        <v>0</v>
      </c>
      <c r="BH520" s="97">
        <v>0</v>
      </c>
      <c r="BI520" s="97">
        <v>0</v>
      </c>
      <c r="BJ520" s="97">
        <v>0</v>
      </c>
      <c r="BK520" s="97">
        <v>0</v>
      </c>
      <c r="BM520" s="97">
        <v>2.25</v>
      </c>
      <c r="BN520" s="97">
        <v>2.25</v>
      </c>
      <c r="BO520" s="97">
        <v>2.25</v>
      </c>
      <c r="BP520" s="97">
        <v>2.25</v>
      </c>
      <c r="BQ520" s="97">
        <v>2</v>
      </c>
      <c r="BR520" s="97">
        <v>2</v>
      </c>
      <c r="BS520" s="97">
        <v>2</v>
      </c>
      <c r="BT520" s="97">
        <v>2</v>
      </c>
      <c r="BY520" s="108"/>
      <c r="CA520" s="162" t="b">
        <v>1</v>
      </c>
      <c r="CB520" s="162" t="b">
        <v>1</v>
      </c>
      <c r="CC520" s="162" t="b">
        <v>1</v>
      </c>
      <c r="CD520" s="162" t="b">
        <v>1</v>
      </c>
    </row>
    <row r="521" spans="1:82" x14ac:dyDescent="0.2">
      <c r="A521" s="101">
        <v>516</v>
      </c>
      <c r="B521" s="97" t="s">
        <v>2201</v>
      </c>
      <c r="C521" s="97" t="s">
        <v>2219</v>
      </c>
      <c r="D521" s="97">
        <v>18</v>
      </c>
      <c r="E521" s="97" t="s">
        <v>935</v>
      </c>
      <c r="G521" s="97" t="s">
        <v>2189</v>
      </c>
      <c r="H521" s="97" t="s">
        <v>1</v>
      </c>
      <c r="I521" s="97" t="s">
        <v>1237</v>
      </c>
      <c r="J521" s="97" t="b">
        <v>1</v>
      </c>
      <c r="N521" s="97"/>
      <c r="O521" s="97">
        <v>100</v>
      </c>
      <c r="P521" s="97">
        <v>80</v>
      </c>
      <c r="Q521" s="97">
        <v>0</v>
      </c>
      <c r="R521" s="97">
        <v>0</v>
      </c>
      <c r="S521" s="97">
        <v>0</v>
      </c>
      <c r="T521" s="97">
        <v>20</v>
      </c>
      <c r="U521" s="97">
        <v>41.5</v>
      </c>
      <c r="W521" s="97" t="s">
        <v>2190</v>
      </c>
      <c r="X521" s="97">
        <v>7.1333333333333335E-3</v>
      </c>
      <c r="Y521" s="97">
        <v>0</v>
      </c>
      <c r="Z521" s="97" t="s">
        <v>1</v>
      </c>
      <c r="AB521" s="97" t="s">
        <v>2191</v>
      </c>
      <c r="AI521" s="97" t="s">
        <v>2199</v>
      </c>
      <c r="AJ521" s="97">
        <v>15</v>
      </c>
      <c r="AK521" s="97">
        <v>0.85</v>
      </c>
      <c r="AX521" s="97">
        <v>0</v>
      </c>
      <c r="AY521" s="97">
        <v>0</v>
      </c>
      <c r="AZ521" s="97">
        <v>0</v>
      </c>
      <c r="BA521" s="97">
        <v>10</v>
      </c>
      <c r="BB521" s="97">
        <v>10</v>
      </c>
      <c r="BC521" s="97">
        <v>0</v>
      </c>
      <c r="BD521" s="97">
        <v>0</v>
      </c>
      <c r="BE521" s="97">
        <v>0</v>
      </c>
      <c r="BF521" s="97">
        <v>0</v>
      </c>
      <c r="BG521" s="97">
        <v>0</v>
      </c>
      <c r="BH521" s="97">
        <v>0</v>
      </c>
      <c r="BI521" s="97">
        <v>0</v>
      </c>
      <c r="BJ521" s="97">
        <v>0</v>
      </c>
      <c r="BK521" s="97">
        <v>0</v>
      </c>
      <c r="BM521" s="97">
        <v>2.5</v>
      </c>
      <c r="BN521" s="97">
        <v>2.5</v>
      </c>
      <c r="BO521" s="97">
        <v>2.5</v>
      </c>
      <c r="BP521" s="97">
        <v>2.5</v>
      </c>
      <c r="BQ521" s="97">
        <v>2.5</v>
      </c>
      <c r="BR521" s="97">
        <v>2.5</v>
      </c>
      <c r="BS521" s="97">
        <v>2.5</v>
      </c>
      <c r="BT521" s="97">
        <v>2.5</v>
      </c>
      <c r="BY521" s="108"/>
      <c r="CA521" s="162" t="b">
        <v>1</v>
      </c>
      <c r="CB521" s="162" t="b">
        <v>1</v>
      </c>
      <c r="CC521" s="162" t="b">
        <v>1</v>
      </c>
      <c r="CD521" s="162" t="b">
        <v>1</v>
      </c>
    </row>
    <row r="522" spans="1:82" x14ac:dyDescent="0.2">
      <c r="A522" s="101">
        <v>517</v>
      </c>
      <c r="B522" s="97" t="s">
        <v>2201</v>
      </c>
      <c r="C522" s="97" t="s">
        <v>2219</v>
      </c>
      <c r="D522" s="97">
        <v>18</v>
      </c>
      <c r="E522" s="97" t="s">
        <v>936</v>
      </c>
      <c r="G522" s="97" t="s">
        <v>2189</v>
      </c>
      <c r="H522" s="97" t="s">
        <v>1</v>
      </c>
      <c r="I522" s="97" t="s">
        <v>1237</v>
      </c>
      <c r="J522" s="97" t="b">
        <v>1</v>
      </c>
      <c r="N522" s="97"/>
      <c r="O522" s="97">
        <v>125</v>
      </c>
      <c r="P522" s="97">
        <v>125</v>
      </c>
      <c r="Q522" s="97">
        <v>0</v>
      </c>
      <c r="R522" s="97">
        <v>0</v>
      </c>
      <c r="S522" s="97">
        <v>0</v>
      </c>
      <c r="T522" s="97">
        <v>0</v>
      </c>
      <c r="U522" s="97">
        <v>83</v>
      </c>
      <c r="W522" s="97" t="s">
        <v>2190</v>
      </c>
      <c r="X522" s="97">
        <v>1.4266666666666667E-2</v>
      </c>
      <c r="Y522" s="97">
        <v>0</v>
      </c>
      <c r="Z522" s="97" t="s">
        <v>1</v>
      </c>
      <c r="AB522" s="97" t="s">
        <v>2191</v>
      </c>
      <c r="AI522" s="97" t="s">
        <v>2199</v>
      </c>
      <c r="AJ522" s="97">
        <v>16</v>
      </c>
      <c r="AK522" s="97">
        <v>0.85</v>
      </c>
      <c r="AX522" s="97">
        <v>0</v>
      </c>
      <c r="AY522" s="97">
        <v>0</v>
      </c>
      <c r="AZ522" s="97">
        <v>0</v>
      </c>
      <c r="BA522" s="97">
        <v>48</v>
      </c>
      <c r="BB522" s="97">
        <v>46</v>
      </c>
      <c r="BC522" s="97">
        <v>0</v>
      </c>
      <c r="BD522" s="97">
        <v>0</v>
      </c>
      <c r="BE522" s="97">
        <v>0</v>
      </c>
      <c r="BF522" s="97">
        <v>0</v>
      </c>
      <c r="BG522" s="97">
        <v>0</v>
      </c>
      <c r="BH522" s="97">
        <v>0</v>
      </c>
      <c r="BI522" s="97">
        <v>0</v>
      </c>
      <c r="BJ522" s="97">
        <v>0</v>
      </c>
      <c r="BK522" s="97">
        <v>0</v>
      </c>
      <c r="BM522" s="97">
        <v>12</v>
      </c>
      <c r="BN522" s="97">
        <v>12</v>
      </c>
      <c r="BO522" s="97">
        <v>12</v>
      </c>
      <c r="BP522" s="97">
        <v>12</v>
      </c>
      <c r="BQ522" s="97">
        <v>11.5</v>
      </c>
      <c r="BR522" s="97">
        <v>11.5</v>
      </c>
      <c r="BS522" s="97">
        <v>11.5</v>
      </c>
      <c r="BT522" s="97">
        <v>11.5</v>
      </c>
      <c r="BY522" s="108"/>
      <c r="CA522" s="162" t="b">
        <v>1</v>
      </c>
      <c r="CB522" s="162" t="b">
        <v>1</v>
      </c>
      <c r="CC522" s="162" t="b">
        <v>1</v>
      </c>
      <c r="CD522" s="162" t="b">
        <v>1</v>
      </c>
    </row>
    <row r="523" spans="1:82" x14ac:dyDescent="0.2">
      <c r="A523" s="101">
        <v>518</v>
      </c>
      <c r="B523" s="97" t="s">
        <v>2201</v>
      </c>
      <c r="C523" s="97" t="s">
        <v>2219</v>
      </c>
      <c r="D523" s="97">
        <v>18</v>
      </c>
      <c r="E523" s="97" t="s">
        <v>937</v>
      </c>
      <c r="G523" s="97" t="s">
        <v>2189</v>
      </c>
      <c r="H523" s="97" t="s">
        <v>1</v>
      </c>
      <c r="I523" s="97" t="s">
        <v>1237</v>
      </c>
      <c r="J523" s="97" t="b">
        <v>1</v>
      </c>
      <c r="N523" s="97"/>
      <c r="O523" s="97">
        <v>125</v>
      </c>
      <c r="P523" s="97">
        <v>125</v>
      </c>
      <c r="Q523" s="97">
        <v>0</v>
      </c>
      <c r="R523" s="97">
        <v>0</v>
      </c>
      <c r="S523" s="97">
        <v>0</v>
      </c>
      <c r="T523" s="97">
        <v>0</v>
      </c>
      <c r="U523" s="97">
        <v>83</v>
      </c>
      <c r="W523" s="97" t="s">
        <v>2190</v>
      </c>
      <c r="X523" s="97">
        <v>1.4266666666666667E-2</v>
      </c>
      <c r="Y523" s="97">
        <v>0</v>
      </c>
      <c r="Z523" s="97" t="s">
        <v>1</v>
      </c>
      <c r="AB523" s="97" t="s">
        <v>2191</v>
      </c>
      <c r="AI523" s="97" t="s">
        <v>2199</v>
      </c>
      <c r="AJ523" s="97">
        <v>16</v>
      </c>
      <c r="AK523" s="97">
        <v>0.85</v>
      </c>
      <c r="AX523" s="97">
        <v>0</v>
      </c>
      <c r="AY523" s="97">
        <v>0</v>
      </c>
      <c r="AZ523" s="97">
        <v>0</v>
      </c>
      <c r="BA523" s="97">
        <v>41.5</v>
      </c>
      <c r="BB523" s="97">
        <v>40</v>
      </c>
      <c r="BC523" s="97">
        <v>0</v>
      </c>
      <c r="BD523" s="97">
        <v>0</v>
      </c>
      <c r="BE523" s="97">
        <v>0</v>
      </c>
      <c r="BF523" s="97">
        <v>0</v>
      </c>
      <c r="BG523" s="97">
        <v>0</v>
      </c>
      <c r="BH523" s="97">
        <v>0</v>
      </c>
      <c r="BI523" s="97">
        <v>0</v>
      </c>
      <c r="BJ523" s="97">
        <v>0</v>
      </c>
      <c r="BK523" s="97">
        <v>0</v>
      </c>
      <c r="BM523" s="97">
        <v>10.375</v>
      </c>
      <c r="BN523" s="97">
        <v>10.375</v>
      </c>
      <c r="BO523" s="97">
        <v>10.375</v>
      </c>
      <c r="BP523" s="97">
        <v>10.375</v>
      </c>
      <c r="BQ523" s="97">
        <v>10</v>
      </c>
      <c r="BR523" s="97">
        <v>10</v>
      </c>
      <c r="BS523" s="97">
        <v>10</v>
      </c>
      <c r="BT523" s="97">
        <v>10</v>
      </c>
      <c r="BY523" s="108"/>
      <c r="CA523" s="162" t="b">
        <v>1</v>
      </c>
      <c r="CB523" s="162" t="b">
        <v>1</v>
      </c>
      <c r="CC523" s="162" t="b">
        <v>1</v>
      </c>
      <c r="CD523" s="162" t="b">
        <v>1</v>
      </c>
    </row>
    <row r="524" spans="1:82" x14ac:dyDescent="0.2">
      <c r="A524" s="101">
        <v>519</v>
      </c>
      <c r="B524" s="97" t="s">
        <v>2201</v>
      </c>
      <c r="C524" s="97" t="s">
        <v>2219</v>
      </c>
      <c r="D524" s="97">
        <v>18</v>
      </c>
      <c r="E524" s="97" t="s">
        <v>938</v>
      </c>
      <c r="G524" s="97" t="s">
        <v>2189</v>
      </c>
      <c r="H524" s="97" t="s">
        <v>1</v>
      </c>
      <c r="I524" s="97" t="s">
        <v>1237</v>
      </c>
      <c r="J524" s="97" t="b">
        <v>1</v>
      </c>
      <c r="N524" s="97"/>
      <c r="O524" s="97">
        <v>55</v>
      </c>
      <c r="P524" s="97">
        <v>50</v>
      </c>
      <c r="Q524" s="97">
        <v>0</v>
      </c>
      <c r="R524" s="97">
        <v>0</v>
      </c>
      <c r="S524" s="97">
        <v>0</v>
      </c>
      <c r="T524" s="97">
        <v>5</v>
      </c>
      <c r="U524" s="97">
        <v>41.5</v>
      </c>
      <c r="W524" s="97" t="s">
        <v>2190</v>
      </c>
      <c r="X524" s="97">
        <v>7.1333333333333335E-3</v>
      </c>
      <c r="Y524" s="97">
        <v>0</v>
      </c>
      <c r="Z524" s="97" t="s">
        <v>1</v>
      </c>
      <c r="AB524" s="97" t="s">
        <v>2191</v>
      </c>
      <c r="AI524" s="97" t="s">
        <v>2199</v>
      </c>
      <c r="AJ524" s="97">
        <v>16</v>
      </c>
      <c r="AK524" s="97">
        <v>0.85</v>
      </c>
      <c r="AX524" s="97">
        <v>0</v>
      </c>
      <c r="AY524" s="97">
        <v>0</v>
      </c>
      <c r="AZ524" s="97">
        <v>0</v>
      </c>
      <c r="BA524" s="97">
        <v>151.5</v>
      </c>
      <c r="BB524" s="97">
        <v>145.5</v>
      </c>
      <c r="BC524" s="97">
        <v>0</v>
      </c>
      <c r="BD524" s="97">
        <v>0</v>
      </c>
      <c r="BE524" s="97">
        <v>0</v>
      </c>
      <c r="BF524" s="97">
        <v>0</v>
      </c>
      <c r="BG524" s="97">
        <v>0</v>
      </c>
      <c r="BH524" s="97">
        <v>0</v>
      </c>
      <c r="BI524" s="97">
        <v>0</v>
      </c>
      <c r="BJ524" s="97">
        <v>0</v>
      </c>
      <c r="BK524" s="97">
        <v>0</v>
      </c>
      <c r="BM524" s="97">
        <v>37.875</v>
      </c>
      <c r="BN524" s="97">
        <v>37.875</v>
      </c>
      <c r="BO524" s="97">
        <v>37.875</v>
      </c>
      <c r="BP524" s="97">
        <v>37.875</v>
      </c>
      <c r="BQ524" s="97">
        <v>36.375</v>
      </c>
      <c r="BR524" s="97">
        <v>36.375</v>
      </c>
      <c r="BS524" s="97">
        <v>36.375</v>
      </c>
      <c r="BT524" s="97">
        <v>36.375</v>
      </c>
      <c r="BY524" s="108"/>
      <c r="CA524" s="162" t="b">
        <v>1</v>
      </c>
      <c r="CB524" s="162" t="b">
        <v>1</v>
      </c>
      <c r="CC524" s="162" t="b">
        <v>1</v>
      </c>
      <c r="CD524" s="162" t="b">
        <v>1</v>
      </c>
    </row>
    <row r="525" spans="1:82" x14ac:dyDescent="0.2">
      <c r="A525" s="101">
        <v>520</v>
      </c>
      <c r="B525" s="97" t="s">
        <v>2201</v>
      </c>
      <c r="C525" s="97" t="s">
        <v>2219</v>
      </c>
      <c r="D525" s="97">
        <v>18</v>
      </c>
      <c r="E525" s="97" t="s">
        <v>939</v>
      </c>
      <c r="G525" s="97" t="s">
        <v>2189</v>
      </c>
      <c r="H525" s="97" t="s">
        <v>1</v>
      </c>
      <c r="I525" s="97" t="s">
        <v>1237</v>
      </c>
      <c r="J525" s="97" t="b">
        <v>1</v>
      </c>
      <c r="N525" s="97"/>
      <c r="O525" s="97">
        <v>85</v>
      </c>
      <c r="P525" s="97">
        <v>85</v>
      </c>
      <c r="Q525" s="97">
        <v>0</v>
      </c>
      <c r="R525" s="97">
        <v>0</v>
      </c>
      <c r="S525" s="97">
        <v>0</v>
      </c>
      <c r="T525" s="97">
        <v>0</v>
      </c>
      <c r="U525" s="97">
        <v>44.5</v>
      </c>
      <c r="W525" s="97" t="s">
        <v>2190</v>
      </c>
      <c r="X525" s="97">
        <v>8.8000000000000005E-3</v>
      </c>
      <c r="Y525" s="97">
        <v>0</v>
      </c>
      <c r="Z525" s="97" t="s">
        <v>1</v>
      </c>
      <c r="AB525" s="97" t="s">
        <v>2191</v>
      </c>
      <c r="AI525" s="97" t="s">
        <v>2199</v>
      </c>
      <c r="AJ525" s="97">
        <v>12</v>
      </c>
      <c r="AK525" s="97">
        <v>0.85</v>
      </c>
      <c r="AX525" s="97">
        <v>0</v>
      </c>
      <c r="AY525" s="97">
        <v>0</v>
      </c>
      <c r="AZ525" s="97">
        <v>0</v>
      </c>
      <c r="BA525" s="97">
        <v>2</v>
      </c>
      <c r="BB525" s="97">
        <v>2</v>
      </c>
      <c r="BC525" s="97">
        <v>0</v>
      </c>
      <c r="BD525" s="97">
        <v>0</v>
      </c>
      <c r="BE525" s="97">
        <v>0</v>
      </c>
      <c r="BF525" s="97">
        <v>0</v>
      </c>
      <c r="BG525" s="97">
        <v>0</v>
      </c>
      <c r="BH525" s="97">
        <v>0</v>
      </c>
      <c r="BI525" s="97">
        <v>0</v>
      </c>
      <c r="BJ525" s="97">
        <v>0</v>
      </c>
      <c r="BK525" s="97">
        <v>0</v>
      </c>
      <c r="BM525" s="97">
        <v>0.5</v>
      </c>
      <c r="BN525" s="97">
        <v>0.5</v>
      </c>
      <c r="BO525" s="97">
        <v>0.5</v>
      </c>
      <c r="BP525" s="97">
        <v>0.5</v>
      </c>
      <c r="BQ525" s="97">
        <v>0.5</v>
      </c>
      <c r="BR525" s="97">
        <v>0.5</v>
      </c>
      <c r="BS525" s="97">
        <v>0.5</v>
      </c>
      <c r="BT525" s="97">
        <v>0.5</v>
      </c>
      <c r="BY525" s="108"/>
      <c r="CA525" s="162" t="b">
        <v>1</v>
      </c>
      <c r="CB525" s="162" t="b">
        <v>1</v>
      </c>
      <c r="CC525" s="162" t="b">
        <v>1</v>
      </c>
      <c r="CD525" s="162" t="b">
        <v>1</v>
      </c>
    </row>
    <row r="526" spans="1:82" x14ac:dyDescent="0.2">
      <c r="A526" s="101">
        <v>521</v>
      </c>
      <c r="B526" s="97" t="s">
        <v>2201</v>
      </c>
      <c r="C526" s="97" t="s">
        <v>2219</v>
      </c>
      <c r="D526" s="97">
        <v>18</v>
      </c>
      <c r="E526" s="97" t="s">
        <v>940</v>
      </c>
      <c r="G526" s="97" t="s">
        <v>2189</v>
      </c>
      <c r="H526" s="97" t="s">
        <v>1</v>
      </c>
      <c r="I526" s="97" t="s">
        <v>1227</v>
      </c>
      <c r="J526" s="97" t="b">
        <v>1</v>
      </c>
      <c r="N526" s="97"/>
      <c r="O526" s="97">
        <v>30</v>
      </c>
      <c r="P526" s="97">
        <v>30</v>
      </c>
      <c r="Q526" s="97">
        <v>0</v>
      </c>
      <c r="R526" s="97">
        <v>0</v>
      </c>
      <c r="S526" s="97">
        <v>0</v>
      </c>
      <c r="T526" s="97">
        <v>0</v>
      </c>
      <c r="U526" s="97">
        <v>137.57385600000001</v>
      </c>
      <c r="W526" s="97" t="s">
        <v>2190</v>
      </c>
      <c r="X526" s="97">
        <v>2.1282912000000001E-2</v>
      </c>
      <c r="Y526" s="97">
        <v>0</v>
      </c>
      <c r="Z526" s="97" t="s">
        <v>1</v>
      </c>
      <c r="AB526" s="97" t="s">
        <v>2191</v>
      </c>
      <c r="AI526" s="97" t="s">
        <v>2199</v>
      </c>
      <c r="AJ526" s="97">
        <v>1.8</v>
      </c>
      <c r="AK526" s="97">
        <v>0.77</v>
      </c>
      <c r="AX526" s="97">
        <v>0</v>
      </c>
      <c r="AY526" s="97">
        <v>0</v>
      </c>
      <c r="AZ526" s="97">
        <v>0</v>
      </c>
      <c r="BA526" s="97">
        <v>76</v>
      </c>
      <c r="BB526" s="97">
        <v>73</v>
      </c>
      <c r="BC526" s="97">
        <v>0</v>
      </c>
      <c r="BD526" s="97">
        <v>0</v>
      </c>
      <c r="BE526" s="97">
        <v>0</v>
      </c>
      <c r="BF526" s="97">
        <v>0</v>
      </c>
      <c r="BG526" s="97">
        <v>0</v>
      </c>
      <c r="BH526" s="97">
        <v>0</v>
      </c>
      <c r="BI526" s="97">
        <v>0</v>
      </c>
      <c r="BJ526" s="97">
        <v>0</v>
      </c>
      <c r="BK526" s="97">
        <v>0</v>
      </c>
      <c r="BM526" s="97">
        <v>19</v>
      </c>
      <c r="BN526" s="97">
        <v>19</v>
      </c>
      <c r="BO526" s="97">
        <v>19</v>
      </c>
      <c r="BP526" s="97">
        <v>19</v>
      </c>
      <c r="BQ526" s="97">
        <v>18.25</v>
      </c>
      <c r="BR526" s="97">
        <v>18.25</v>
      </c>
      <c r="BS526" s="97">
        <v>18.25</v>
      </c>
      <c r="BT526" s="97">
        <v>18.25</v>
      </c>
      <c r="BY526" s="108"/>
      <c r="CA526" s="162" t="b">
        <v>1</v>
      </c>
      <c r="CB526" s="162" t="b">
        <v>1</v>
      </c>
      <c r="CC526" s="162" t="b">
        <v>1</v>
      </c>
      <c r="CD526" s="162" t="b">
        <v>1</v>
      </c>
    </row>
    <row r="527" spans="1:82" x14ac:dyDescent="0.2">
      <c r="A527" s="101">
        <v>522</v>
      </c>
      <c r="B527" s="97" t="s">
        <v>2201</v>
      </c>
      <c r="C527" s="97" t="s">
        <v>2219</v>
      </c>
      <c r="D527" s="97">
        <v>18</v>
      </c>
      <c r="E527" s="97" t="s">
        <v>941</v>
      </c>
      <c r="G527" s="97" t="s">
        <v>2189</v>
      </c>
      <c r="H527" s="97" t="s">
        <v>1</v>
      </c>
      <c r="I527" s="97" t="s">
        <v>1227</v>
      </c>
      <c r="J527" s="97" t="b">
        <v>1</v>
      </c>
      <c r="N527" s="97"/>
      <c r="O527" s="97">
        <v>13</v>
      </c>
      <c r="P527" s="97">
        <v>12</v>
      </c>
      <c r="Q527" s="97">
        <v>0</v>
      </c>
      <c r="R527" s="97">
        <v>0</v>
      </c>
      <c r="S527" s="97">
        <v>0</v>
      </c>
      <c r="T527" s="97">
        <v>1</v>
      </c>
      <c r="U527" s="97">
        <v>16.427</v>
      </c>
      <c r="W527" s="97" t="s">
        <v>2190</v>
      </c>
      <c r="X527" s="97">
        <v>5.0499999999999998E-3</v>
      </c>
      <c r="Y527" s="97">
        <v>0</v>
      </c>
      <c r="Z527" s="97" t="s">
        <v>1</v>
      </c>
      <c r="AB527" s="97" t="s">
        <v>2191</v>
      </c>
      <c r="AI527" s="97" t="s">
        <v>2199</v>
      </c>
      <c r="AJ527" s="97">
        <v>11</v>
      </c>
      <c r="AK527" s="97">
        <v>0.85</v>
      </c>
      <c r="AX527" s="97">
        <v>0</v>
      </c>
      <c r="AY527" s="97">
        <v>0</v>
      </c>
      <c r="AZ527" s="97">
        <v>0</v>
      </c>
      <c r="BA527" s="97">
        <v>3</v>
      </c>
      <c r="BB527" s="97">
        <v>2</v>
      </c>
      <c r="BC527" s="97">
        <v>0</v>
      </c>
      <c r="BD527" s="97">
        <v>0</v>
      </c>
      <c r="BE527" s="97">
        <v>0</v>
      </c>
      <c r="BF527" s="97">
        <v>0</v>
      </c>
      <c r="BG527" s="97">
        <v>0</v>
      </c>
      <c r="BH527" s="97">
        <v>0</v>
      </c>
      <c r="BI527" s="97">
        <v>0</v>
      </c>
      <c r="BJ527" s="97">
        <v>0</v>
      </c>
      <c r="BK527" s="97">
        <v>0</v>
      </c>
      <c r="BM527" s="97">
        <v>0.75</v>
      </c>
      <c r="BN527" s="97">
        <v>0.75</v>
      </c>
      <c r="BO527" s="97">
        <v>0.75</v>
      </c>
      <c r="BP527" s="97">
        <v>0.75</v>
      </c>
      <c r="BQ527" s="97">
        <v>0.5</v>
      </c>
      <c r="BR527" s="97">
        <v>0.5</v>
      </c>
      <c r="BS527" s="97">
        <v>0.5</v>
      </c>
      <c r="BT527" s="97">
        <v>0.5</v>
      </c>
      <c r="BY527" s="108"/>
      <c r="CA527" s="162" t="b">
        <v>1</v>
      </c>
      <c r="CB527" s="162" t="b">
        <v>1</v>
      </c>
      <c r="CC527" s="162" t="b">
        <v>1</v>
      </c>
      <c r="CD527" s="162" t="b">
        <v>1</v>
      </c>
    </row>
    <row r="528" spans="1:82" x14ac:dyDescent="0.2">
      <c r="A528" s="101">
        <v>523</v>
      </c>
      <c r="B528" s="97" t="s">
        <v>2201</v>
      </c>
      <c r="C528" s="97" t="s">
        <v>2219</v>
      </c>
      <c r="D528" s="97">
        <v>18</v>
      </c>
      <c r="E528" s="97" t="s">
        <v>942</v>
      </c>
      <c r="G528" s="97" t="s">
        <v>2189</v>
      </c>
      <c r="H528" s="97" t="s">
        <v>1</v>
      </c>
      <c r="I528" s="97" t="s">
        <v>1227</v>
      </c>
      <c r="J528" s="97" t="b">
        <v>1</v>
      </c>
      <c r="N528" s="97"/>
      <c r="O528" s="97">
        <v>65</v>
      </c>
      <c r="P528" s="97">
        <v>65</v>
      </c>
      <c r="Q528" s="97">
        <v>0</v>
      </c>
      <c r="R528" s="97">
        <v>0</v>
      </c>
      <c r="S528" s="97">
        <v>0</v>
      </c>
      <c r="T528" s="97">
        <v>0</v>
      </c>
      <c r="U528" s="97">
        <v>16.427</v>
      </c>
      <c r="W528" s="97" t="s">
        <v>2190</v>
      </c>
      <c r="X528" s="97">
        <v>5.0499999999999998E-3</v>
      </c>
      <c r="Y528" s="97">
        <v>0</v>
      </c>
      <c r="Z528" s="97" t="s">
        <v>1</v>
      </c>
      <c r="AB528" s="97" t="s">
        <v>2191</v>
      </c>
      <c r="AI528" s="97" t="s">
        <v>2199</v>
      </c>
      <c r="AJ528" s="97">
        <v>11</v>
      </c>
      <c r="AK528" s="97">
        <v>0.7</v>
      </c>
      <c r="AX528" s="97">
        <v>0</v>
      </c>
      <c r="AY528" s="97">
        <v>0</v>
      </c>
      <c r="AZ528" s="97">
        <v>0</v>
      </c>
      <c r="BA528" s="97">
        <v>640</v>
      </c>
      <c r="BB528" s="97">
        <v>614</v>
      </c>
      <c r="BC528" s="97">
        <v>0</v>
      </c>
      <c r="BD528" s="97">
        <v>0</v>
      </c>
      <c r="BE528" s="97">
        <v>0</v>
      </c>
      <c r="BF528" s="97">
        <v>0</v>
      </c>
      <c r="BG528" s="97">
        <v>0</v>
      </c>
      <c r="BH528" s="97">
        <v>0</v>
      </c>
      <c r="BI528" s="97">
        <v>0</v>
      </c>
      <c r="BJ528" s="97">
        <v>0</v>
      </c>
      <c r="BK528" s="97">
        <v>0</v>
      </c>
      <c r="BM528" s="97">
        <v>160</v>
      </c>
      <c r="BN528" s="97">
        <v>160</v>
      </c>
      <c r="BO528" s="97">
        <v>160</v>
      </c>
      <c r="BP528" s="97">
        <v>160</v>
      </c>
      <c r="BQ528" s="97">
        <v>153.5</v>
      </c>
      <c r="BR528" s="97">
        <v>153.5</v>
      </c>
      <c r="BS528" s="97">
        <v>153.5</v>
      </c>
      <c r="BT528" s="97">
        <v>153.5</v>
      </c>
      <c r="BY528" s="108"/>
      <c r="CA528" s="162" t="b">
        <v>1</v>
      </c>
      <c r="CB528" s="162" t="b">
        <v>1</v>
      </c>
      <c r="CC528" s="162" t="b">
        <v>1</v>
      </c>
      <c r="CD528" s="162" t="b">
        <v>1</v>
      </c>
    </row>
    <row r="529" spans="1:82" x14ac:dyDescent="0.2">
      <c r="A529" s="101">
        <v>524</v>
      </c>
      <c r="B529" s="97" t="s">
        <v>2201</v>
      </c>
      <c r="C529" s="97" t="s">
        <v>2219</v>
      </c>
      <c r="D529" s="97">
        <v>18</v>
      </c>
      <c r="E529" s="97" t="s">
        <v>943</v>
      </c>
      <c r="G529" s="97" t="s">
        <v>2189</v>
      </c>
      <c r="H529" s="97" t="s">
        <v>1</v>
      </c>
      <c r="I529" s="97" t="s">
        <v>1227</v>
      </c>
      <c r="J529" s="97" t="b">
        <v>1</v>
      </c>
      <c r="N529" s="97"/>
      <c r="O529" s="97">
        <v>100</v>
      </c>
      <c r="P529" s="97">
        <v>100</v>
      </c>
      <c r="Q529" s="97">
        <v>0</v>
      </c>
      <c r="R529" s="97">
        <v>0</v>
      </c>
      <c r="S529" s="97">
        <v>0</v>
      </c>
      <c r="T529" s="97">
        <v>0</v>
      </c>
      <c r="U529" s="97">
        <v>16.427</v>
      </c>
      <c r="W529" s="97" t="s">
        <v>2190</v>
      </c>
      <c r="X529" s="97">
        <v>5.0499999999999998E-3</v>
      </c>
      <c r="Y529" s="97">
        <v>0</v>
      </c>
      <c r="Z529" s="97" t="s">
        <v>1</v>
      </c>
      <c r="AB529" s="97" t="s">
        <v>2191</v>
      </c>
      <c r="AI529" s="97" t="s">
        <v>2199</v>
      </c>
      <c r="AJ529" s="97">
        <v>11</v>
      </c>
      <c r="AK529" s="97">
        <v>0.7</v>
      </c>
      <c r="AX529" s="97">
        <v>0</v>
      </c>
      <c r="AY529" s="97">
        <v>0</v>
      </c>
      <c r="AZ529" s="97">
        <v>0</v>
      </c>
      <c r="BA529" s="97">
        <v>483</v>
      </c>
      <c r="BB529" s="97">
        <v>464</v>
      </c>
      <c r="BC529" s="97">
        <v>0</v>
      </c>
      <c r="BD529" s="97">
        <v>0</v>
      </c>
      <c r="BE529" s="97">
        <v>0</v>
      </c>
      <c r="BF529" s="97">
        <v>0</v>
      </c>
      <c r="BG529" s="97">
        <v>0</v>
      </c>
      <c r="BH529" s="97">
        <v>0</v>
      </c>
      <c r="BI529" s="97">
        <v>0</v>
      </c>
      <c r="BJ529" s="97">
        <v>0</v>
      </c>
      <c r="BK529" s="97">
        <v>0</v>
      </c>
      <c r="BM529" s="97">
        <v>120.75</v>
      </c>
      <c r="BN529" s="97">
        <v>120.75</v>
      </c>
      <c r="BO529" s="97">
        <v>120.75</v>
      </c>
      <c r="BP529" s="97">
        <v>120.75</v>
      </c>
      <c r="BQ529" s="97">
        <v>116</v>
      </c>
      <c r="BR529" s="97">
        <v>116</v>
      </c>
      <c r="BS529" s="97">
        <v>116</v>
      </c>
      <c r="BT529" s="97">
        <v>116</v>
      </c>
      <c r="BY529" s="108"/>
      <c r="CA529" s="162" t="b">
        <v>1</v>
      </c>
      <c r="CB529" s="162" t="b">
        <v>1</v>
      </c>
      <c r="CC529" s="162" t="b">
        <v>1</v>
      </c>
      <c r="CD529" s="162" t="b">
        <v>1</v>
      </c>
    </row>
    <row r="530" spans="1:82" x14ac:dyDescent="0.2">
      <c r="A530" s="101">
        <v>525</v>
      </c>
      <c r="B530" s="97" t="s">
        <v>2201</v>
      </c>
      <c r="C530" s="97" t="s">
        <v>2219</v>
      </c>
      <c r="D530" s="97">
        <v>18</v>
      </c>
      <c r="E530" s="97" t="s">
        <v>944</v>
      </c>
      <c r="G530" s="97" t="s">
        <v>2189</v>
      </c>
      <c r="H530" s="97" t="s">
        <v>1</v>
      </c>
      <c r="I530" s="97" t="s">
        <v>1216</v>
      </c>
      <c r="J530" s="97" t="b">
        <v>1</v>
      </c>
      <c r="N530" s="97"/>
      <c r="O530" s="97">
        <v>25.17</v>
      </c>
      <c r="P530" s="97">
        <v>17.5</v>
      </c>
      <c r="Q530" s="97">
        <v>0</v>
      </c>
      <c r="R530" s="97">
        <v>0</v>
      </c>
      <c r="S530" s="97">
        <v>0</v>
      </c>
      <c r="T530" s="97">
        <v>7.6700000000000017</v>
      </c>
      <c r="U530" s="97">
        <v>114</v>
      </c>
      <c r="W530" s="97" t="s">
        <v>2190</v>
      </c>
      <c r="X530" s="97">
        <v>2.6599999999999999E-2</v>
      </c>
      <c r="Y530" s="97">
        <v>-1.6417999999999999</v>
      </c>
      <c r="Z530" s="97" t="s">
        <v>1</v>
      </c>
      <c r="AB530" s="97" t="s">
        <v>2191</v>
      </c>
      <c r="AI530" s="97" t="s">
        <v>2199</v>
      </c>
      <c r="AJ530" s="97">
        <v>15</v>
      </c>
      <c r="AK530" s="97">
        <v>0.6</v>
      </c>
      <c r="AX530" s="97">
        <v>0</v>
      </c>
      <c r="AY530" s="97">
        <v>0</v>
      </c>
      <c r="AZ530" s="97">
        <v>0</v>
      </c>
      <c r="BA530" s="97">
        <v>26</v>
      </c>
      <c r="BB530" s="97">
        <v>25</v>
      </c>
      <c r="BC530" s="97">
        <v>0</v>
      </c>
      <c r="BD530" s="97">
        <v>0</v>
      </c>
      <c r="BE530" s="97">
        <v>0</v>
      </c>
      <c r="BF530" s="97">
        <v>0</v>
      </c>
      <c r="BG530" s="97">
        <v>0</v>
      </c>
      <c r="BH530" s="97">
        <v>0</v>
      </c>
      <c r="BI530" s="97">
        <v>0</v>
      </c>
      <c r="BJ530" s="97">
        <v>0</v>
      </c>
      <c r="BK530" s="97">
        <v>0</v>
      </c>
      <c r="BM530" s="97">
        <v>6.5</v>
      </c>
      <c r="BN530" s="97">
        <v>6.5</v>
      </c>
      <c r="BO530" s="97">
        <v>6.5</v>
      </c>
      <c r="BP530" s="97">
        <v>6.5</v>
      </c>
      <c r="BQ530" s="97">
        <v>6.25</v>
      </c>
      <c r="BR530" s="97">
        <v>6.25</v>
      </c>
      <c r="BS530" s="97">
        <v>6.25</v>
      </c>
      <c r="BT530" s="97">
        <v>6.25</v>
      </c>
      <c r="BY530" s="108"/>
      <c r="CA530" s="162" t="b">
        <v>1</v>
      </c>
      <c r="CB530" s="162" t="b">
        <v>1</v>
      </c>
      <c r="CC530" s="162" t="b">
        <v>1</v>
      </c>
      <c r="CD530" s="162" t="b">
        <v>1</v>
      </c>
    </row>
    <row r="531" spans="1:82" x14ac:dyDescent="0.2">
      <c r="A531" s="101">
        <v>526</v>
      </c>
      <c r="B531" s="97" t="s">
        <v>2201</v>
      </c>
      <c r="C531" s="97" t="s">
        <v>2219</v>
      </c>
      <c r="D531" s="97">
        <v>18</v>
      </c>
      <c r="E531" s="97" t="s">
        <v>945</v>
      </c>
      <c r="G531" s="97" t="s">
        <v>2189</v>
      </c>
      <c r="H531" s="97" t="s">
        <v>1239</v>
      </c>
      <c r="J531" s="97" t="s">
        <v>30</v>
      </c>
      <c r="N531" s="97"/>
      <c r="O531" s="97">
        <v>0.49</v>
      </c>
      <c r="P531" s="97">
        <v>0.2</v>
      </c>
      <c r="Q531" s="97">
        <v>0</v>
      </c>
      <c r="R531" s="97">
        <v>0</v>
      </c>
      <c r="S531" s="97">
        <v>0</v>
      </c>
      <c r="T531" s="97">
        <v>0.28999999999999998</v>
      </c>
      <c r="U531" s="97">
        <v>0</v>
      </c>
      <c r="W531" s="97" t="e">
        <v>#N/A</v>
      </c>
      <c r="X531" s="97">
        <v>0</v>
      </c>
      <c r="Y531" s="97">
        <v>0.32</v>
      </c>
      <c r="Z531" s="97" t="s">
        <v>1</v>
      </c>
      <c r="AB531" s="97" t="s">
        <v>2191</v>
      </c>
      <c r="AI531" s="97" t="s">
        <v>2199</v>
      </c>
      <c r="AJ531" s="97">
        <v>5</v>
      </c>
      <c r="AK531" s="97">
        <v>0.63</v>
      </c>
      <c r="AX531" s="97">
        <v>0</v>
      </c>
      <c r="AY531" s="97">
        <v>0</v>
      </c>
      <c r="AZ531" s="97">
        <v>0</v>
      </c>
      <c r="BA531" s="97">
        <v>20120</v>
      </c>
      <c r="BB531" s="97">
        <v>19331</v>
      </c>
      <c r="BC531" s="97">
        <v>0</v>
      </c>
      <c r="BD531" s="97">
        <v>0</v>
      </c>
      <c r="BE531" s="97">
        <v>0</v>
      </c>
      <c r="BF531" s="97">
        <v>0</v>
      </c>
      <c r="BG531" s="97">
        <v>0</v>
      </c>
      <c r="BH531" s="97">
        <v>0</v>
      </c>
      <c r="BI531" s="97">
        <v>0</v>
      </c>
      <c r="BJ531" s="97">
        <v>0</v>
      </c>
      <c r="BK531" s="97">
        <v>0</v>
      </c>
      <c r="BM531" s="97">
        <v>5030</v>
      </c>
      <c r="BN531" s="97">
        <v>5030</v>
      </c>
      <c r="BO531" s="97">
        <v>5030</v>
      </c>
      <c r="BP531" s="97">
        <v>5030</v>
      </c>
      <c r="BQ531" s="97">
        <v>4832.75</v>
      </c>
      <c r="BR531" s="97">
        <v>4832.75</v>
      </c>
      <c r="BS531" s="97">
        <v>4832.75</v>
      </c>
      <c r="BT531" s="97">
        <v>4832.75</v>
      </c>
      <c r="BY531" s="108"/>
      <c r="CA531" s="162" t="b">
        <v>1</v>
      </c>
      <c r="CB531" s="162" t="b">
        <v>1</v>
      </c>
      <c r="CC531" s="162" t="b">
        <v>1</v>
      </c>
      <c r="CD531" s="162" t="b">
        <v>1</v>
      </c>
    </row>
    <row r="532" spans="1:82" x14ac:dyDescent="0.2">
      <c r="A532" s="101">
        <v>527</v>
      </c>
      <c r="B532" s="97" t="s">
        <v>2201</v>
      </c>
      <c r="C532" s="97" t="s">
        <v>2219</v>
      </c>
      <c r="D532" s="97">
        <v>18</v>
      </c>
      <c r="E532" s="97" t="s">
        <v>946</v>
      </c>
      <c r="G532" s="97" t="s">
        <v>2189</v>
      </c>
      <c r="H532" s="97" t="s">
        <v>1239</v>
      </c>
      <c r="J532" s="97" t="s">
        <v>30</v>
      </c>
      <c r="N532" s="97"/>
      <c r="O532" s="97">
        <v>0.05</v>
      </c>
      <c r="P532" s="97">
        <v>0.05</v>
      </c>
      <c r="Q532" s="97">
        <v>0</v>
      </c>
      <c r="R532" s="97">
        <v>0</v>
      </c>
      <c r="S532" s="97">
        <v>0</v>
      </c>
      <c r="T532" s="97">
        <v>0</v>
      </c>
      <c r="U532" s="97">
        <v>0</v>
      </c>
      <c r="W532" s="97" t="e">
        <v>#N/A</v>
      </c>
      <c r="X532" s="97">
        <v>0</v>
      </c>
      <c r="Y532" s="97">
        <v>4.9000000000000002E-2</v>
      </c>
      <c r="Z532" s="97" t="s">
        <v>1</v>
      </c>
      <c r="AB532" s="97" t="s">
        <v>2191</v>
      </c>
      <c r="AI532" s="97" t="s">
        <v>2199</v>
      </c>
      <c r="AJ532" s="97">
        <v>5</v>
      </c>
      <c r="AK532" s="97">
        <v>0.46</v>
      </c>
      <c r="AX532" s="97">
        <v>0</v>
      </c>
      <c r="AY532" s="97">
        <v>0</v>
      </c>
      <c r="AZ532" s="97">
        <v>0</v>
      </c>
      <c r="BA532" s="97">
        <v>96495</v>
      </c>
      <c r="BB532" s="97">
        <v>92711</v>
      </c>
      <c r="BC532" s="97">
        <v>0</v>
      </c>
      <c r="BD532" s="97">
        <v>0</v>
      </c>
      <c r="BE532" s="97">
        <v>0</v>
      </c>
      <c r="BF532" s="97">
        <v>0</v>
      </c>
      <c r="BG532" s="97">
        <v>0</v>
      </c>
      <c r="BH532" s="97">
        <v>0</v>
      </c>
      <c r="BI532" s="97">
        <v>0</v>
      </c>
      <c r="BJ532" s="97">
        <v>0</v>
      </c>
      <c r="BK532" s="97">
        <v>0</v>
      </c>
      <c r="BM532" s="97">
        <v>24123.75</v>
      </c>
      <c r="BN532" s="97">
        <v>24123.75</v>
      </c>
      <c r="BO532" s="97">
        <v>24123.75</v>
      </c>
      <c r="BP532" s="97">
        <v>24123.75</v>
      </c>
      <c r="BQ532" s="97">
        <v>23177.75</v>
      </c>
      <c r="BR532" s="97">
        <v>23177.75</v>
      </c>
      <c r="BS532" s="97">
        <v>23177.75</v>
      </c>
      <c r="BT532" s="97">
        <v>23177.75</v>
      </c>
      <c r="BY532" s="108"/>
      <c r="CA532" s="162" t="b">
        <v>1</v>
      </c>
      <c r="CB532" s="162" t="b">
        <v>1</v>
      </c>
      <c r="CC532" s="162" t="b">
        <v>1</v>
      </c>
      <c r="CD532" s="162" t="b">
        <v>1</v>
      </c>
    </row>
    <row r="533" spans="1:82" x14ac:dyDescent="0.2">
      <c r="A533" s="101">
        <v>528</v>
      </c>
      <c r="B533" s="97" t="s">
        <v>2201</v>
      </c>
      <c r="C533" s="97" t="s">
        <v>2219</v>
      </c>
      <c r="D533" s="97">
        <v>18</v>
      </c>
      <c r="E533" s="97" t="s">
        <v>947</v>
      </c>
      <c r="G533" s="97" t="s">
        <v>2189</v>
      </c>
      <c r="H533" s="97" t="s">
        <v>28</v>
      </c>
      <c r="J533" s="97" t="s">
        <v>30</v>
      </c>
      <c r="N533" s="97"/>
      <c r="O533" s="97">
        <v>5.22</v>
      </c>
      <c r="P533" s="97">
        <v>3</v>
      </c>
      <c r="Q533" s="97">
        <v>0</v>
      </c>
      <c r="R533" s="97">
        <v>0</v>
      </c>
      <c r="S533" s="97">
        <v>0</v>
      </c>
      <c r="T533" s="97">
        <v>2.2199999999999998</v>
      </c>
      <c r="U533" s="97">
        <v>0</v>
      </c>
      <c r="W533" s="97" t="e">
        <v>#N/A</v>
      </c>
      <c r="X533" s="97">
        <v>0</v>
      </c>
      <c r="Y533" s="97">
        <v>9.6</v>
      </c>
      <c r="Z533" s="97" t="s">
        <v>1</v>
      </c>
      <c r="AB533" s="97" t="s">
        <v>2193</v>
      </c>
      <c r="AI533" s="97" t="s">
        <v>2199</v>
      </c>
      <c r="AJ533" s="97">
        <v>20</v>
      </c>
      <c r="AK533" s="97">
        <v>0.6</v>
      </c>
      <c r="AX533" s="97">
        <v>0</v>
      </c>
      <c r="AY533" s="97">
        <v>0</v>
      </c>
      <c r="AZ533" s="97">
        <v>0</v>
      </c>
      <c r="BA533" s="97">
        <v>6</v>
      </c>
      <c r="BB533" s="97">
        <v>6</v>
      </c>
      <c r="BC533" s="97">
        <v>0</v>
      </c>
      <c r="BD533" s="97">
        <v>0</v>
      </c>
      <c r="BE533" s="97">
        <v>0</v>
      </c>
      <c r="BF533" s="97">
        <v>0</v>
      </c>
      <c r="BG533" s="97">
        <v>0</v>
      </c>
      <c r="BH533" s="97">
        <v>0</v>
      </c>
      <c r="BI533" s="97">
        <v>0</v>
      </c>
      <c r="BJ533" s="97">
        <v>0</v>
      </c>
      <c r="BK533" s="97">
        <v>0</v>
      </c>
      <c r="BM533" s="97">
        <v>1.5</v>
      </c>
      <c r="BN533" s="97">
        <v>1.5</v>
      </c>
      <c r="BO533" s="97">
        <v>1.5</v>
      </c>
      <c r="BP533" s="97">
        <v>1.5</v>
      </c>
      <c r="BQ533" s="97">
        <v>1.5</v>
      </c>
      <c r="BR533" s="97">
        <v>1.5</v>
      </c>
      <c r="BS533" s="97">
        <v>1.5</v>
      </c>
      <c r="BT533" s="97">
        <v>1.5</v>
      </c>
      <c r="BY533" s="108"/>
      <c r="CA533" s="162" t="b">
        <v>1</v>
      </c>
      <c r="CB533" s="162" t="b">
        <v>1</v>
      </c>
      <c r="CC533" s="162" t="b">
        <v>1</v>
      </c>
      <c r="CD533" s="162" t="b">
        <v>1</v>
      </c>
    </row>
    <row r="534" spans="1:82" x14ac:dyDescent="0.2">
      <c r="A534" s="101">
        <v>529</v>
      </c>
      <c r="B534" s="97" t="s">
        <v>2201</v>
      </c>
      <c r="C534" s="97" t="s">
        <v>2219</v>
      </c>
      <c r="D534" s="97">
        <v>18</v>
      </c>
      <c r="E534" s="97" t="s">
        <v>948</v>
      </c>
      <c r="G534" s="97" t="s">
        <v>2189</v>
      </c>
      <c r="H534" s="97" t="s">
        <v>28</v>
      </c>
      <c r="J534" s="97" t="s">
        <v>30</v>
      </c>
      <c r="N534" s="97"/>
      <c r="O534" s="97">
        <v>16.57</v>
      </c>
      <c r="P534" s="97">
        <v>3</v>
      </c>
      <c r="Q534" s="97">
        <v>0</v>
      </c>
      <c r="R534" s="97">
        <v>0</v>
      </c>
      <c r="S534" s="97">
        <v>0</v>
      </c>
      <c r="T534" s="97">
        <v>13.57</v>
      </c>
      <c r="U534" s="97">
        <v>0</v>
      </c>
      <c r="W534" s="97" t="e">
        <v>#N/A</v>
      </c>
      <c r="X534" s="97">
        <v>0</v>
      </c>
      <c r="Y534" s="97">
        <v>63</v>
      </c>
      <c r="Z534" s="97" t="s">
        <v>1</v>
      </c>
      <c r="AB534" s="97" t="s">
        <v>2193</v>
      </c>
      <c r="AI534" s="97" t="s">
        <v>2199</v>
      </c>
      <c r="AJ534" s="97">
        <v>20</v>
      </c>
      <c r="AK534" s="97">
        <v>0.6</v>
      </c>
      <c r="AX534" s="97">
        <v>0</v>
      </c>
      <c r="AY534" s="97">
        <v>0</v>
      </c>
      <c r="AZ534" s="97">
        <v>0</v>
      </c>
      <c r="BA534" s="97">
        <v>2</v>
      </c>
      <c r="BB534" s="97">
        <v>2</v>
      </c>
      <c r="BC534" s="97">
        <v>0</v>
      </c>
      <c r="BD534" s="97">
        <v>0</v>
      </c>
      <c r="BE534" s="97">
        <v>0</v>
      </c>
      <c r="BF534" s="97">
        <v>0</v>
      </c>
      <c r="BG534" s="97">
        <v>0</v>
      </c>
      <c r="BH534" s="97">
        <v>0</v>
      </c>
      <c r="BI534" s="97">
        <v>0</v>
      </c>
      <c r="BJ534" s="97">
        <v>0</v>
      </c>
      <c r="BK534" s="97">
        <v>0</v>
      </c>
      <c r="BM534" s="97">
        <v>0.5</v>
      </c>
      <c r="BN534" s="97">
        <v>0.5</v>
      </c>
      <c r="BO534" s="97">
        <v>0.5</v>
      </c>
      <c r="BP534" s="97">
        <v>0.5</v>
      </c>
      <c r="BQ534" s="97">
        <v>0.5</v>
      </c>
      <c r="BR534" s="97">
        <v>0.5</v>
      </c>
      <c r="BS534" s="97">
        <v>0.5</v>
      </c>
      <c r="BT534" s="97">
        <v>0.5</v>
      </c>
      <c r="BY534" s="108"/>
      <c r="CA534" s="162" t="b">
        <v>1</v>
      </c>
      <c r="CB534" s="162" t="b">
        <v>1</v>
      </c>
      <c r="CC534" s="162" t="b">
        <v>1</v>
      </c>
      <c r="CD534" s="162" t="b">
        <v>1</v>
      </c>
    </row>
    <row r="535" spans="1:82" x14ac:dyDescent="0.2">
      <c r="A535" s="101">
        <v>530</v>
      </c>
      <c r="B535" s="97" t="s">
        <v>2201</v>
      </c>
      <c r="C535" s="97" t="s">
        <v>2219</v>
      </c>
      <c r="D535" s="97">
        <v>18</v>
      </c>
      <c r="E535" s="97" t="s">
        <v>949</v>
      </c>
      <c r="G535" s="97" t="s">
        <v>2189</v>
      </c>
      <c r="H535" s="97" t="s">
        <v>1</v>
      </c>
      <c r="I535" s="97" t="s">
        <v>1227</v>
      </c>
      <c r="J535" s="97" t="b">
        <v>1</v>
      </c>
      <c r="N535" s="97"/>
      <c r="O535" s="97">
        <v>54.68</v>
      </c>
      <c r="P535" s="97">
        <v>4</v>
      </c>
      <c r="Q535" s="97">
        <v>0</v>
      </c>
      <c r="R535" s="97">
        <v>0</v>
      </c>
      <c r="S535" s="97">
        <v>0</v>
      </c>
      <c r="T535" s="97">
        <v>50.68</v>
      </c>
      <c r="U535" s="97">
        <v>29.984300000000001</v>
      </c>
      <c r="W535" s="97" t="s">
        <v>2190</v>
      </c>
      <c r="X535" s="97">
        <v>6.6966650000000001E-3</v>
      </c>
      <c r="Y535" s="97">
        <v>-1.6686399999999999E-4</v>
      </c>
      <c r="Z535" s="97" t="s">
        <v>1</v>
      </c>
      <c r="AB535" s="97" t="s">
        <v>2191</v>
      </c>
      <c r="AI535" s="97" t="s">
        <v>2199</v>
      </c>
      <c r="AJ535" s="97">
        <v>15</v>
      </c>
      <c r="AK535" s="97">
        <v>0.7</v>
      </c>
      <c r="AX535" s="97">
        <v>0</v>
      </c>
      <c r="AY535" s="97">
        <v>0</v>
      </c>
      <c r="AZ535" s="97">
        <v>0</v>
      </c>
      <c r="BA535" s="97">
        <v>624</v>
      </c>
      <c r="BB535" s="97">
        <v>599</v>
      </c>
      <c r="BC535" s="97">
        <v>0</v>
      </c>
      <c r="BD535" s="97">
        <v>0</v>
      </c>
      <c r="BE535" s="97">
        <v>0</v>
      </c>
      <c r="BF535" s="97">
        <v>0</v>
      </c>
      <c r="BG535" s="97">
        <v>0</v>
      </c>
      <c r="BH535" s="97">
        <v>0</v>
      </c>
      <c r="BI535" s="97">
        <v>0</v>
      </c>
      <c r="BJ535" s="97">
        <v>0</v>
      </c>
      <c r="BK535" s="97">
        <v>0</v>
      </c>
      <c r="BM535" s="97">
        <v>156</v>
      </c>
      <c r="BN535" s="97">
        <v>156</v>
      </c>
      <c r="BO535" s="97">
        <v>156</v>
      </c>
      <c r="BP535" s="97">
        <v>156</v>
      </c>
      <c r="BQ535" s="97">
        <v>149.75</v>
      </c>
      <c r="BR535" s="97">
        <v>149.75</v>
      </c>
      <c r="BS535" s="97">
        <v>149.75</v>
      </c>
      <c r="BT535" s="97">
        <v>149.75</v>
      </c>
      <c r="BY535" s="108"/>
      <c r="CA535" s="162" t="b">
        <v>1</v>
      </c>
      <c r="CB535" s="162" t="b">
        <v>1</v>
      </c>
      <c r="CC535" s="162" t="b">
        <v>1</v>
      </c>
      <c r="CD535" s="162" t="b">
        <v>1</v>
      </c>
    </row>
    <row r="536" spans="1:82" x14ac:dyDescent="0.2">
      <c r="A536" s="101">
        <v>531</v>
      </c>
      <c r="B536" s="97" t="s">
        <v>2201</v>
      </c>
      <c r="C536" s="97" t="s">
        <v>2219</v>
      </c>
      <c r="D536" s="97">
        <v>18</v>
      </c>
      <c r="E536" s="97" t="s">
        <v>950</v>
      </c>
      <c r="G536" s="97" t="s">
        <v>2189</v>
      </c>
      <c r="H536" s="97" t="s">
        <v>1</v>
      </c>
      <c r="I536" s="97" t="s">
        <v>1227</v>
      </c>
      <c r="J536" s="97" t="b">
        <v>1</v>
      </c>
      <c r="N536" s="97"/>
      <c r="O536" s="97">
        <v>54.68</v>
      </c>
      <c r="P536" s="97">
        <v>2.5</v>
      </c>
      <c r="Q536" s="97">
        <v>0</v>
      </c>
      <c r="R536" s="97">
        <v>0</v>
      </c>
      <c r="S536" s="97">
        <v>0</v>
      </c>
      <c r="T536" s="97">
        <v>52.18</v>
      </c>
      <c r="U536" s="97">
        <v>18.740200000000002</v>
      </c>
      <c r="W536" s="97" t="s">
        <v>2190</v>
      </c>
      <c r="X536" s="97">
        <v>4.185416E-3</v>
      </c>
      <c r="Y536" s="97">
        <v>-1E-4</v>
      </c>
      <c r="Z536" s="97" t="s">
        <v>1</v>
      </c>
      <c r="AB536" s="97" t="s">
        <v>2191</v>
      </c>
      <c r="AI536" s="97" t="s">
        <v>2199</v>
      </c>
      <c r="AJ536" s="97">
        <v>15</v>
      </c>
      <c r="AK536" s="97">
        <v>0.7</v>
      </c>
      <c r="AX536" s="97">
        <v>0</v>
      </c>
      <c r="AY536" s="97">
        <v>0</v>
      </c>
      <c r="AZ536" s="97">
        <v>0</v>
      </c>
      <c r="BA536" s="97">
        <v>2186</v>
      </c>
      <c r="BB536" s="97">
        <v>2100</v>
      </c>
      <c r="BC536" s="97">
        <v>0</v>
      </c>
      <c r="BD536" s="97">
        <v>0</v>
      </c>
      <c r="BE536" s="97">
        <v>0</v>
      </c>
      <c r="BF536" s="97">
        <v>0</v>
      </c>
      <c r="BG536" s="97">
        <v>0</v>
      </c>
      <c r="BH536" s="97">
        <v>0</v>
      </c>
      <c r="BI536" s="97">
        <v>0</v>
      </c>
      <c r="BJ536" s="97">
        <v>0</v>
      </c>
      <c r="BK536" s="97">
        <v>0</v>
      </c>
      <c r="BM536" s="97">
        <v>546.5</v>
      </c>
      <c r="BN536" s="97">
        <v>546.5</v>
      </c>
      <c r="BO536" s="97">
        <v>546.5</v>
      </c>
      <c r="BP536" s="97">
        <v>546.5</v>
      </c>
      <c r="BQ536" s="97">
        <v>525</v>
      </c>
      <c r="BR536" s="97">
        <v>525</v>
      </c>
      <c r="BS536" s="97">
        <v>525</v>
      </c>
      <c r="BT536" s="97">
        <v>525</v>
      </c>
      <c r="BY536" s="108"/>
      <c r="CA536" s="162" t="b">
        <v>1</v>
      </c>
      <c r="CB536" s="162" t="b">
        <v>1</v>
      </c>
      <c r="CC536" s="162" t="b">
        <v>1</v>
      </c>
      <c r="CD536" s="162" t="b">
        <v>1</v>
      </c>
    </row>
    <row r="537" spans="1:82" x14ac:dyDescent="0.2">
      <c r="A537" s="101">
        <v>532</v>
      </c>
      <c r="B537" s="97" t="s">
        <v>2201</v>
      </c>
      <c r="C537" s="97" t="s">
        <v>2219</v>
      </c>
      <c r="D537" s="97">
        <v>18</v>
      </c>
      <c r="E537" s="97" t="s">
        <v>951</v>
      </c>
      <c r="G537" s="97" t="s">
        <v>2189</v>
      </c>
      <c r="H537" s="97" t="s">
        <v>1</v>
      </c>
      <c r="I537" s="97" t="s">
        <v>1216</v>
      </c>
      <c r="J537" s="97" t="b">
        <v>1</v>
      </c>
      <c r="N537" s="97"/>
      <c r="O537" s="97">
        <v>25.86</v>
      </c>
      <c r="P537" s="97">
        <v>7.5</v>
      </c>
      <c r="Q537" s="97">
        <v>0</v>
      </c>
      <c r="R537" s="97">
        <v>0</v>
      </c>
      <c r="S537" s="97">
        <v>0</v>
      </c>
      <c r="T537" s="97">
        <v>18.36</v>
      </c>
      <c r="U537" s="97">
        <v>119.9370708</v>
      </c>
      <c r="W537" s="97" t="s">
        <v>2190</v>
      </c>
      <c r="X537" s="97">
        <v>2.678666E-2</v>
      </c>
      <c r="Y537" s="97">
        <v>-6.7000000000000002E-4</v>
      </c>
      <c r="Z537" s="97" t="s">
        <v>1</v>
      </c>
      <c r="AB537" s="97" t="s">
        <v>2191</v>
      </c>
      <c r="AI537" s="97" t="s">
        <v>2199</v>
      </c>
      <c r="AJ537" s="97">
        <v>15</v>
      </c>
      <c r="AK537" s="97">
        <v>0.77</v>
      </c>
      <c r="AX537" s="97">
        <v>0</v>
      </c>
      <c r="AY537" s="97">
        <v>0</v>
      </c>
      <c r="AZ537" s="97">
        <v>0</v>
      </c>
      <c r="BA537" s="97">
        <v>822</v>
      </c>
      <c r="BB537" s="97">
        <v>790</v>
      </c>
      <c r="BC537" s="97">
        <v>0</v>
      </c>
      <c r="BD537" s="97">
        <v>0</v>
      </c>
      <c r="BE537" s="97">
        <v>0</v>
      </c>
      <c r="BF537" s="97">
        <v>0</v>
      </c>
      <c r="BG537" s="97">
        <v>0</v>
      </c>
      <c r="BH537" s="97">
        <v>0</v>
      </c>
      <c r="BI537" s="97">
        <v>0</v>
      </c>
      <c r="BJ537" s="97">
        <v>0</v>
      </c>
      <c r="BK537" s="97">
        <v>0</v>
      </c>
      <c r="BM537" s="97">
        <v>205.5</v>
      </c>
      <c r="BN537" s="97">
        <v>205.5</v>
      </c>
      <c r="BO537" s="97">
        <v>205.5</v>
      </c>
      <c r="BP537" s="97">
        <v>205.5</v>
      </c>
      <c r="BQ537" s="97">
        <v>197.5</v>
      </c>
      <c r="BR537" s="97">
        <v>197.5</v>
      </c>
      <c r="BS537" s="97">
        <v>197.5</v>
      </c>
      <c r="BT537" s="97">
        <v>197.5</v>
      </c>
      <c r="BY537" s="108"/>
      <c r="CA537" s="162" t="b">
        <v>1</v>
      </c>
      <c r="CB537" s="162" t="b">
        <v>1</v>
      </c>
      <c r="CC537" s="162" t="b">
        <v>1</v>
      </c>
      <c r="CD537" s="162" t="b">
        <v>1</v>
      </c>
    </row>
    <row r="538" spans="1:82" x14ac:dyDescent="0.2">
      <c r="A538" s="101">
        <v>533</v>
      </c>
      <c r="B538" s="97" t="s">
        <v>2201</v>
      </c>
      <c r="C538" s="97" t="s">
        <v>2219</v>
      </c>
      <c r="D538" s="97">
        <v>18</v>
      </c>
      <c r="E538" s="97" t="s">
        <v>952</v>
      </c>
      <c r="G538" s="97" t="s">
        <v>2189</v>
      </c>
      <c r="H538" s="97" t="s">
        <v>1</v>
      </c>
      <c r="I538" s="97" t="s">
        <v>1216</v>
      </c>
      <c r="J538" s="97" t="b">
        <v>1</v>
      </c>
      <c r="N538" s="97"/>
      <c r="O538" s="97">
        <v>78.3</v>
      </c>
      <c r="P538" s="97">
        <v>15</v>
      </c>
      <c r="Q538" s="97">
        <v>0</v>
      </c>
      <c r="R538" s="97">
        <v>0</v>
      </c>
      <c r="S538" s="97">
        <v>0</v>
      </c>
      <c r="T538" s="97">
        <v>63.3</v>
      </c>
      <c r="U538" s="97">
        <v>290.39561099999997</v>
      </c>
      <c r="W538" s="97" t="s">
        <v>2190</v>
      </c>
      <c r="X538" s="97">
        <v>6.4609628000000002E-2</v>
      </c>
      <c r="Y538" s="97">
        <v>-0.89671166400000002</v>
      </c>
      <c r="Z538" s="97" t="s">
        <v>1</v>
      </c>
      <c r="AB538" s="97" t="s">
        <v>2191</v>
      </c>
      <c r="AI538" s="97" t="s">
        <v>2199</v>
      </c>
      <c r="AJ538" s="97">
        <v>6.3</v>
      </c>
      <c r="AK538" s="97">
        <v>0.85</v>
      </c>
      <c r="AX538" s="97">
        <v>0</v>
      </c>
      <c r="AY538" s="97">
        <v>0</v>
      </c>
      <c r="AZ538" s="97">
        <v>0</v>
      </c>
      <c r="BA538" s="97">
        <v>150</v>
      </c>
      <c r="BB538" s="97">
        <v>150</v>
      </c>
      <c r="BC538" s="97">
        <v>0</v>
      </c>
      <c r="BD538" s="97">
        <v>0</v>
      </c>
      <c r="BE538" s="97">
        <v>0</v>
      </c>
      <c r="BF538" s="97">
        <v>0</v>
      </c>
      <c r="BG538" s="97">
        <v>0</v>
      </c>
      <c r="BH538" s="97">
        <v>0</v>
      </c>
      <c r="BI538" s="97">
        <v>0</v>
      </c>
      <c r="BJ538" s="97">
        <v>0</v>
      </c>
      <c r="BK538" s="97">
        <v>0</v>
      </c>
      <c r="BM538" s="97">
        <v>37.5</v>
      </c>
      <c r="BN538" s="97">
        <v>37.5</v>
      </c>
      <c r="BO538" s="97">
        <v>37.5</v>
      </c>
      <c r="BP538" s="97">
        <v>37.5</v>
      </c>
      <c r="BQ538" s="97">
        <v>37.5</v>
      </c>
      <c r="BR538" s="97">
        <v>37.5</v>
      </c>
      <c r="BS538" s="97">
        <v>37.5</v>
      </c>
      <c r="BT538" s="97">
        <v>37.5</v>
      </c>
      <c r="BY538" s="108"/>
      <c r="CA538" s="162" t="b">
        <v>1</v>
      </c>
      <c r="CB538" s="162" t="b">
        <v>1</v>
      </c>
      <c r="CC538" s="162" t="b">
        <v>1</v>
      </c>
      <c r="CD538" s="162" t="b">
        <v>1</v>
      </c>
    </row>
    <row r="539" spans="1:82" x14ac:dyDescent="0.2">
      <c r="A539" s="101">
        <v>534</v>
      </c>
      <c r="B539" s="97" t="s">
        <v>2201</v>
      </c>
      <c r="C539" s="97" t="s">
        <v>2219</v>
      </c>
      <c r="D539" s="97">
        <v>18</v>
      </c>
      <c r="E539" s="97" t="s">
        <v>953</v>
      </c>
      <c r="G539" s="97" t="s">
        <v>2189</v>
      </c>
      <c r="H539" s="97" t="s">
        <v>1</v>
      </c>
      <c r="I539" s="97" t="s">
        <v>1216</v>
      </c>
      <c r="J539" s="97" t="b">
        <v>1</v>
      </c>
      <c r="N539" s="97"/>
      <c r="O539" s="97">
        <v>40.08</v>
      </c>
      <c r="P539" s="97">
        <v>12.5</v>
      </c>
      <c r="Q539" s="97">
        <v>0</v>
      </c>
      <c r="R539" s="97">
        <v>0</v>
      </c>
      <c r="S539" s="97">
        <v>0</v>
      </c>
      <c r="T539" s="97">
        <v>27.58</v>
      </c>
      <c r="U539" s="97">
        <v>207.8230571</v>
      </c>
      <c r="W539" s="97" t="s">
        <v>2190</v>
      </c>
      <c r="X539" s="97">
        <v>4.62382E-2</v>
      </c>
      <c r="Y539" s="97">
        <v>-0.64173614300000004</v>
      </c>
      <c r="Z539" s="97" t="s">
        <v>1</v>
      </c>
      <c r="AB539" s="97" t="s">
        <v>2191</v>
      </c>
      <c r="AI539" s="97" t="s">
        <v>2199</v>
      </c>
      <c r="AJ539" s="97">
        <v>6.3</v>
      </c>
      <c r="AK539" s="97">
        <v>0.85</v>
      </c>
      <c r="AX539" s="97">
        <v>0</v>
      </c>
      <c r="AY539" s="97">
        <v>0</v>
      </c>
      <c r="AZ539" s="97">
        <v>0</v>
      </c>
      <c r="BA539" s="97">
        <v>850</v>
      </c>
      <c r="BB539" s="97">
        <v>850</v>
      </c>
      <c r="BC539" s="97">
        <v>0</v>
      </c>
      <c r="BD539" s="97">
        <v>0</v>
      </c>
      <c r="BE539" s="97">
        <v>0</v>
      </c>
      <c r="BF539" s="97">
        <v>0</v>
      </c>
      <c r="BG539" s="97">
        <v>0</v>
      </c>
      <c r="BH539" s="97">
        <v>0</v>
      </c>
      <c r="BI539" s="97">
        <v>0</v>
      </c>
      <c r="BJ539" s="97">
        <v>0</v>
      </c>
      <c r="BK539" s="97">
        <v>0</v>
      </c>
      <c r="BM539" s="97">
        <v>212.5</v>
      </c>
      <c r="BN539" s="97">
        <v>212.5</v>
      </c>
      <c r="BO539" s="97">
        <v>212.5</v>
      </c>
      <c r="BP539" s="97">
        <v>212.5</v>
      </c>
      <c r="BQ539" s="97">
        <v>212.5</v>
      </c>
      <c r="BR539" s="97">
        <v>212.5</v>
      </c>
      <c r="BS539" s="97">
        <v>212.5</v>
      </c>
      <c r="BT539" s="97">
        <v>212.5</v>
      </c>
      <c r="BY539" s="108"/>
      <c r="CA539" s="162" t="b">
        <v>1</v>
      </c>
      <c r="CB539" s="162" t="b">
        <v>1</v>
      </c>
      <c r="CC539" s="162" t="b">
        <v>1</v>
      </c>
      <c r="CD539" s="162" t="b">
        <v>1</v>
      </c>
    </row>
    <row r="540" spans="1:82" x14ac:dyDescent="0.2">
      <c r="A540" s="101">
        <v>535</v>
      </c>
      <c r="B540" s="97" t="s">
        <v>2201</v>
      </c>
      <c r="C540" s="97" t="s">
        <v>2219</v>
      </c>
      <c r="D540" s="97">
        <v>18</v>
      </c>
      <c r="E540" s="97" t="s">
        <v>954</v>
      </c>
      <c r="G540" s="97" t="s">
        <v>2189</v>
      </c>
      <c r="H540" s="97" t="s">
        <v>1</v>
      </c>
      <c r="I540" s="97" t="s">
        <v>1216</v>
      </c>
      <c r="J540" s="97" t="b">
        <v>1</v>
      </c>
      <c r="N540" s="97"/>
      <c r="O540" s="97">
        <v>56.62</v>
      </c>
      <c r="P540" s="97">
        <v>17.5</v>
      </c>
      <c r="Q540" s="97">
        <v>0</v>
      </c>
      <c r="R540" s="97">
        <v>0</v>
      </c>
      <c r="S540" s="97">
        <v>0</v>
      </c>
      <c r="T540" s="97">
        <v>39.119999999999997</v>
      </c>
      <c r="U540" s="97">
        <v>301.52898900000002</v>
      </c>
      <c r="W540" s="97" t="s">
        <v>2190</v>
      </c>
      <c r="X540" s="97">
        <v>6.7808667000000003E-2</v>
      </c>
      <c r="Y540" s="97">
        <v>-0.93109038600000005</v>
      </c>
      <c r="Z540" s="97" t="s">
        <v>1</v>
      </c>
      <c r="AB540" s="97" t="s">
        <v>2191</v>
      </c>
      <c r="AI540" s="97" t="s">
        <v>2199</v>
      </c>
      <c r="AJ540" s="97">
        <v>6.3</v>
      </c>
      <c r="AK540" s="97">
        <v>0.85</v>
      </c>
      <c r="AX540" s="97">
        <v>0</v>
      </c>
      <c r="AY540" s="97">
        <v>0</v>
      </c>
      <c r="AZ540" s="97">
        <v>0</v>
      </c>
      <c r="BA540" s="97">
        <v>250</v>
      </c>
      <c r="BB540" s="97">
        <v>250</v>
      </c>
      <c r="BC540" s="97">
        <v>0</v>
      </c>
      <c r="BD540" s="97">
        <v>0</v>
      </c>
      <c r="BE540" s="97">
        <v>0</v>
      </c>
      <c r="BF540" s="97">
        <v>0</v>
      </c>
      <c r="BG540" s="97">
        <v>0</v>
      </c>
      <c r="BH540" s="97">
        <v>0</v>
      </c>
      <c r="BI540" s="97">
        <v>0</v>
      </c>
      <c r="BJ540" s="97">
        <v>0</v>
      </c>
      <c r="BK540" s="97">
        <v>0</v>
      </c>
      <c r="BM540" s="97">
        <v>62.5</v>
      </c>
      <c r="BN540" s="97">
        <v>62.5</v>
      </c>
      <c r="BO540" s="97">
        <v>62.5</v>
      </c>
      <c r="BP540" s="97">
        <v>62.5</v>
      </c>
      <c r="BQ540" s="97">
        <v>62.5</v>
      </c>
      <c r="BR540" s="97">
        <v>62.5</v>
      </c>
      <c r="BS540" s="97">
        <v>62.5</v>
      </c>
      <c r="BT540" s="97">
        <v>62.5</v>
      </c>
      <c r="BY540" s="108"/>
      <c r="CA540" s="162" t="b">
        <v>1</v>
      </c>
      <c r="CB540" s="162" t="b">
        <v>1</v>
      </c>
      <c r="CC540" s="162" t="b">
        <v>1</v>
      </c>
      <c r="CD540" s="162" t="b">
        <v>1</v>
      </c>
    </row>
    <row r="541" spans="1:82" x14ac:dyDescent="0.2">
      <c r="A541" s="101">
        <v>536</v>
      </c>
      <c r="B541" s="97" t="s">
        <v>2201</v>
      </c>
      <c r="C541" s="97" t="s">
        <v>2219</v>
      </c>
      <c r="D541" s="97">
        <v>18</v>
      </c>
      <c r="E541" s="97" t="s">
        <v>955</v>
      </c>
      <c r="G541" s="97" t="s">
        <v>2189</v>
      </c>
      <c r="H541" s="97" t="s">
        <v>1</v>
      </c>
      <c r="I541" s="97" t="s">
        <v>1216</v>
      </c>
      <c r="J541" s="97" t="b">
        <v>1</v>
      </c>
      <c r="N541" s="97"/>
      <c r="O541" s="97">
        <v>57.63</v>
      </c>
      <c r="P541" s="97">
        <v>20</v>
      </c>
      <c r="Q541" s="97">
        <v>0</v>
      </c>
      <c r="R541" s="97">
        <v>0</v>
      </c>
      <c r="S541" s="97">
        <v>0</v>
      </c>
      <c r="T541" s="97">
        <v>37.630000000000003</v>
      </c>
      <c r="U541" s="97">
        <v>310.34291330000002</v>
      </c>
      <c r="W541" s="97" t="s">
        <v>2190</v>
      </c>
      <c r="X541" s="97">
        <v>6.9047670000000005E-2</v>
      </c>
      <c r="Y541" s="97">
        <v>-0.95830687400000003</v>
      </c>
      <c r="Z541" s="97" t="s">
        <v>1</v>
      </c>
      <c r="AB541" s="97" t="s">
        <v>2191</v>
      </c>
      <c r="AI541" s="97" t="s">
        <v>2199</v>
      </c>
      <c r="AJ541" s="97">
        <v>6.3</v>
      </c>
      <c r="AK541" s="97">
        <v>0.85</v>
      </c>
      <c r="AX541" s="97">
        <v>0</v>
      </c>
      <c r="AY541" s="97">
        <v>0</v>
      </c>
      <c r="AZ541" s="97">
        <v>0</v>
      </c>
      <c r="BA541" s="97">
        <v>350</v>
      </c>
      <c r="BB541" s="97">
        <v>350</v>
      </c>
      <c r="BC541" s="97">
        <v>0</v>
      </c>
      <c r="BD541" s="97">
        <v>0</v>
      </c>
      <c r="BE541" s="97">
        <v>0</v>
      </c>
      <c r="BF541" s="97">
        <v>0</v>
      </c>
      <c r="BG541" s="97">
        <v>0</v>
      </c>
      <c r="BH541" s="97">
        <v>0</v>
      </c>
      <c r="BI541" s="97">
        <v>0</v>
      </c>
      <c r="BJ541" s="97">
        <v>0</v>
      </c>
      <c r="BK541" s="97">
        <v>0</v>
      </c>
      <c r="BM541" s="97">
        <v>87.5</v>
      </c>
      <c r="BN541" s="97">
        <v>87.5</v>
      </c>
      <c r="BO541" s="97">
        <v>87.5</v>
      </c>
      <c r="BP541" s="97">
        <v>87.5</v>
      </c>
      <c r="BQ541" s="97">
        <v>87.5</v>
      </c>
      <c r="BR541" s="97">
        <v>87.5</v>
      </c>
      <c r="BS541" s="97">
        <v>87.5</v>
      </c>
      <c r="BT541" s="97">
        <v>87.5</v>
      </c>
      <c r="BY541" s="108"/>
      <c r="CA541" s="162" t="b">
        <v>1</v>
      </c>
      <c r="CB541" s="162" t="b">
        <v>1</v>
      </c>
      <c r="CC541" s="162" t="b">
        <v>1</v>
      </c>
      <c r="CD541" s="162" t="b">
        <v>1</v>
      </c>
    </row>
    <row r="542" spans="1:82" x14ac:dyDescent="0.2">
      <c r="A542" s="101">
        <v>537</v>
      </c>
      <c r="B542" s="97" t="s">
        <v>2201</v>
      </c>
      <c r="C542" s="97" t="s">
        <v>2220</v>
      </c>
      <c r="D542" s="97">
        <v>19</v>
      </c>
      <c r="E542" s="97" t="s">
        <v>956</v>
      </c>
      <c r="G542" s="97" t="s">
        <v>2189</v>
      </c>
      <c r="H542" s="97" t="s">
        <v>1</v>
      </c>
      <c r="I542" s="97" t="s">
        <v>1215</v>
      </c>
      <c r="J542" s="97" t="b">
        <v>1</v>
      </c>
      <c r="N542" s="97"/>
      <c r="O542" s="97">
        <v>0.33100000000000002</v>
      </c>
      <c r="P542" s="97">
        <v>6.25E-2</v>
      </c>
      <c r="Q542" s="97">
        <v>0</v>
      </c>
      <c r="R542" s="97">
        <v>0</v>
      </c>
      <c r="S542" s="97">
        <v>0</v>
      </c>
      <c r="T542" s="97">
        <v>0.26850000000000002</v>
      </c>
      <c r="U542" s="97">
        <v>1</v>
      </c>
      <c r="W542" s="97" t="s">
        <v>2190</v>
      </c>
      <c r="X542" s="97">
        <v>8.368456036257189E-5</v>
      </c>
      <c r="Y542" s="97">
        <v>0</v>
      </c>
      <c r="Z542" s="97" t="s">
        <v>1</v>
      </c>
      <c r="AB542" s="97" t="s">
        <v>2191</v>
      </c>
      <c r="AI542" s="97" t="s">
        <v>2199</v>
      </c>
      <c r="AJ542" s="97">
        <v>15</v>
      </c>
      <c r="AK542" s="97">
        <v>0.7</v>
      </c>
      <c r="AQ542" s="97">
        <v>0.9</v>
      </c>
      <c r="AX542" s="97">
        <v>0</v>
      </c>
      <c r="AY542" s="97">
        <v>0</v>
      </c>
      <c r="AZ542" s="97">
        <v>0</v>
      </c>
      <c r="BA542" s="97">
        <v>6075.55</v>
      </c>
      <c r="BB542" s="97">
        <v>5850.55</v>
      </c>
      <c r="BC542" s="97">
        <v>0</v>
      </c>
      <c r="BD542" s="97">
        <v>0</v>
      </c>
      <c r="BE542" s="97">
        <v>0</v>
      </c>
      <c r="BF542" s="97">
        <v>0</v>
      </c>
      <c r="BG542" s="97">
        <v>0</v>
      </c>
      <c r="BH542" s="97">
        <v>0</v>
      </c>
      <c r="BI542" s="97">
        <v>0</v>
      </c>
      <c r="BJ542" s="97">
        <v>0</v>
      </c>
      <c r="BK542" s="97">
        <v>0</v>
      </c>
      <c r="BM542" s="97">
        <v>1518.8875</v>
      </c>
      <c r="BN542" s="97">
        <v>1518.8875</v>
      </c>
      <c r="BO542" s="97">
        <v>1518.8875</v>
      </c>
      <c r="BP542" s="97">
        <v>1518.8875</v>
      </c>
      <c r="BQ542" s="97">
        <v>1462.6375</v>
      </c>
      <c r="BR542" s="97">
        <v>1462.6375</v>
      </c>
      <c r="BS542" s="97">
        <v>1462.6375</v>
      </c>
      <c r="BT542" s="97">
        <v>1462.6375</v>
      </c>
      <c r="BY542" s="108"/>
      <c r="CA542" s="162" t="b">
        <v>1</v>
      </c>
      <c r="CB542" s="162" t="b">
        <v>1</v>
      </c>
      <c r="CC542" s="162" t="b">
        <v>1</v>
      </c>
      <c r="CD542" s="162" t="b">
        <v>1</v>
      </c>
    </row>
    <row r="543" spans="1:82" x14ac:dyDescent="0.2">
      <c r="A543" s="101">
        <v>538</v>
      </c>
      <c r="B543" s="97" t="s">
        <v>2201</v>
      </c>
      <c r="C543" s="97" t="s">
        <v>2220</v>
      </c>
      <c r="D543" s="97">
        <v>19</v>
      </c>
      <c r="E543" s="97" t="s">
        <v>957</v>
      </c>
      <c r="G543" s="97" t="s">
        <v>2189</v>
      </c>
      <c r="H543" s="97" t="s">
        <v>1</v>
      </c>
      <c r="I543" s="97" t="s">
        <v>1215</v>
      </c>
      <c r="J543" s="97" t="b">
        <v>1</v>
      </c>
      <c r="N543" s="97"/>
      <c r="O543" s="97">
        <v>0.33</v>
      </c>
      <c r="P543" s="97">
        <v>6.25E-2</v>
      </c>
      <c r="Q543" s="97">
        <v>0</v>
      </c>
      <c r="R543" s="97">
        <v>0</v>
      </c>
      <c r="S543" s="97">
        <v>0</v>
      </c>
      <c r="T543" s="97">
        <v>0.26750000000000002</v>
      </c>
      <c r="U543" s="97">
        <v>1</v>
      </c>
      <c r="W543" s="97" t="s">
        <v>2190</v>
      </c>
      <c r="X543" s="97">
        <v>0</v>
      </c>
      <c r="Y543" s="97">
        <v>0</v>
      </c>
      <c r="Z543" s="97" t="s">
        <v>1</v>
      </c>
      <c r="AB543" s="97" t="s">
        <v>2191</v>
      </c>
      <c r="AI543" s="97" t="s">
        <v>2199</v>
      </c>
      <c r="AJ543" s="97">
        <v>15</v>
      </c>
      <c r="AK543" s="97">
        <v>0.7</v>
      </c>
      <c r="AQ543" s="97">
        <v>0.9</v>
      </c>
      <c r="AX543" s="97">
        <v>0</v>
      </c>
      <c r="AY543" s="97">
        <v>0</v>
      </c>
      <c r="AZ543" s="97">
        <v>0</v>
      </c>
      <c r="BA543" s="97">
        <v>2742.9500000000003</v>
      </c>
      <c r="BB543" s="97">
        <v>2641.3500000000004</v>
      </c>
      <c r="BC543" s="97">
        <v>0</v>
      </c>
      <c r="BD543" s="97">
        <v>0</v>
      </c>
      <c r="BE543" s="97">
        <v>0</v>
      </c>
      <c r="BF543" s="97">
        <v>0</v>
      </c>
      <c r="BG543" s="97">
        <v>0</v>
      </c>
      <c r="BH543" s="97">
        <v>0</v>
      </c>
      <c r="BI543" s="97">
        <v>0</v>
      </c>
      <c r="BJ543" s="97">
        <v>0</v>
      </c>
      <c r="BK543" s="97">
        <v>0</v>
      </c>
      <c r="BM543" s="97">
        <v>685.73750000000007</v>
      </c>
      <c r="BN543" s="97">
        <v>685.73750000000007</v>
      </c>
      <c r="BO543" s="97">
        <v>685.73750000000007</v>
      </c>
      <c r="BP543" s="97">
        <v>685.73750000000007</v>
      </c>
      <c r="BQ543" s="97">
        <v>660.33750000000009</v>
      </c>
      <c r="BR543" s="97">
        <v>660.33750000000009</v>
      </c>
      <c r="BS543" s="97">
        <v>660.33750000000009</v>
      </c>
      <c r="BT543" s="97">
        <v>660.33750000000009</v>
      </c>
      <c r="BY543" s="108"/>
      <c r="CA543" s="162" t="b">
        <v>1</v>
      </c>
      <c r="CB543" s="162" t="b">
        <v>1</v>
      </c>
      <c r="CC543" s="162" t="b">
        <v>1</v>
      </c>
      <c r="CD543" s="162" t="b">
        <v>1</v>
      </c>
    </row>
    <row r="544" spans="1:82" x14ac:dyDescent="0.2">
      <c r="A544" s="101">
        <v>539</v>
      </c>
      <c r="B544" s="97" t="s">
        <v>2201</v>
      </c>
      <c r="C544" s="97" t="s">
        <v>2220</v>
      </c>
      <c r="D544" s="97">
        <v>19</v>
      </c>
      <c r="E544" s="97" t="s">
        <v>958</v>
      </c>
      <c r="G544" s="97" t="s">
        <v>2189</v>
      </c>
      <c r="H544" s="97" t="s">
        <v>1</v>
      </c>
      <c r="I544" s="97" t="s">
        <v>1215</v>
      </c>
      <c r="J544" s="97" t="b">
        <v>1</v>
      </c>
      <c r="N544" s="97"/>
      <c r="O544" s="97">
        <v>0.87</v>
      </c>
      <c r="P544" s="97">
        <v>6.25E-2</v>
      </c>
      <c r="Q544" s="97">
        <v>0</v>
      </c>
      <c r="R544" s="97">
        <v>0</v>
      </c>
      <c r="S544" s="97">
        <v>0</v>
      </c>
      <c r="T544" s="97">
        <v>0.8075</v>
      </c>
      <c r="U544" s="97">
        <v>1</v>
      </c>
      <c r="W544" s="97" t="s">
        <v>2190</v>
      </c>
      <c r="X544" s="97">
        <v>0</v>
      </c>
      <c r="Y544" s="97">
        <v>0</v>
      </c>
      <c r="Z544" s="97" t="s">
        <v>1</v>
      </c>
      <c r="AB544" s="97" t="s">
        <v>2191</v>
      </c>
      <c r="AI544" s="97" t="s">
        <v>2199</v>
      </c>
      <c r="AJ544" s="97">
        <v>15</v>
      </c>
      <c r="AK544" s="97">
        <v>0.7</v>
      </c>
      <c r="AQ544" s="97">
        <v>0.9</v>
      </c>
      <c r="AX544" s="97">
        <v>0</v>
      </c>
      <c r="AY544" s="97">
        <v>0</v>
      </c>
      <c r="AZ544" s="97">
        <v>0</v>
      </c>
      <c r="BA544" s="97">
        <v>5394.55</v>
      </c>
      <c r="BB544" s="97">
        <v>5194.75</v>
      </c>
      <c r="BC544" s="97">
        <v>0</v>
      </c>
      <c r="BD544" s="97">
        <v>0</v>
      </c>
      <c r="BE544" s="97">
        <v>0</v>
      </c>
      <c r="BF544" s="97">
        <v>0</v>
      </c>
      <c r="BG544" s="97">
        <v>0</v>
      </c>
      <c r="BH544" s="97">
        <v>0</v>
      </c>
      <c r="BI544" s="97">
        <v>0</v>
      </c>
      <c r="BJ544" s="97">
        <v>0</v>
      </c>
      <c r="BK544" s="97">
        <v>0</v>
      </c>
      <c r="BM544" s="97">
        <v>1348.6375</v>
      </c>
      <c r="BN544" s="97">
        <v>1348.6375</v>
      </c>
      <c r="BO544" s="97">
        <v>1348.6375</v>
      </c>
      <c r="BP544" s="97">
        <v>1348.6375</v>
      </c>
      <c r="BQ544" s="97">
        <v>1298.6875</v>
      </c>
      <c r="BR544" s="97">
        <v>1298.6875</v>
      </c>
      <c r="BS544" s="97">
        <v>1298.6875</v>
      </c>
      <c r="BT544" s="97">
        <v>1298.6875</v>
      </c>
      <c r="BY544" s="108"/>
      <c r="CA544" s="162" t="b">
        <v>1</v>
      </c>
      <c r="CB544" s="162" t="b">
        <v>1</v>
      </c>
      <c r="CC544" s="162" t="b">
        <v>1</v>
      </c>
      <c r="CD544" s="162" t="b">
        <v>1</v>
      </c>
    </row>
    <row r="545" spans="1:82" x14ac:dyDescent="0.2">
      <c r="A545" s="101">
        <v>540</v>
      </c>
      <c r="B545" s="97" t="s">
        <v>2201</v>
      </c>
      <c r="C545" s="97" t="s">
        <v>2220</v>
      </c>
      <c r="D545" s="97">
        <v>19</v>
      </c>
      <c r="E545" s="97" t="s">
        <v>959</v>
      </c>
      <c r="G545" s="97" t="s">
        <v>2189</v>
      </c>
      <c r="H545" s="97" t="s">
        <v>1</v>
      </c>
      <c r="I545" s="97" t="s">
        <v>1215</v>
      </c>
      <c r="J545" s="97" t="b">
        <v>1</v>
      </c>
      <c r="N545" s="97"/>
      <c r="O545" s="97">
        <v>0.53</v>
      </c>
      <c r="P545" s="97">
        <v>6.25E-2</v>
      </c>
      <c r="Q545" s="97">
        <v>0</v>
      </c>
      <c r="R545" s="97">
        <v>0</v>
      </c>
      <c r="S545" s="97">
        <v>0</v>
      </c>
      <c r="T545" s="97">
        <v>0.46750000000000003</v>
      </c>
      <c r="U545" s="97">
        <v>1</v>
      </c>
      <c r="W545" s="97" t="s">
        <v>2190</v>
      </c>
      <c r="X545" s="97">
        <v>1.8176094747503751E-5</v>
      </c>
      <c r="Y545" s="97">
        <v>0</v>
      </c>
      <c r="Z545" s="97" t="s">
        <v>1</v>
      </c>
      <c r="AB545" s="97" t="s">
        <v>2191</v>
      </c>
      <c r="AC545" s="97">
        <v>15</v>
      </c>
      <c r="AD545" s="97">
        <v>0.26500000000000001</v>
      </c>
      <c r="AF545" s="97">
        <v>0.63</v>
      </c>
      <c r="AG545" s="97">
        <v>1.1450939690927395E-5</v>
      </c>
      <c r="AH545" s="97">
        <v>0</v>
      </c>
      <c r="AI545" s="97" t="s">
        <v>2199</v>
      </c>
      <c r="AJ545" s="97">
        <v>5</v>
      </c>
      <c r="AK545" s="97">
        <v>0.7</v>
      </c>
      <c r="AQ545" s="97">
        <v>0.9</v>
      </c>
      <c r="AX545" s="97">
        <v>0</v>
      </c>
      <c r="AY545" s="97">
        <v>0</v>
      </c>
      <c r="AZ545" s="97">
        <v>0</v>
      </c>
      <c r="BA545" s="97">
        <v>3029</v>
      </c>
      <c r="BB545" s="97">
        <v>2909.45</v>
      </c>
      <c r="BC545" s="97">
        <v>0</v>
      </c>
      <c r="BD545" s="97">
        <v>0</v>
      </c>
      <c r="BE545" s="97">
        <v>0</v>
      </c>
      <c r="BF545" s="97">
        <v>0</v>
      </c>
      <c r="BG545" s="97">
        <v>0</v>
      </c>
      <c r="BH545" s="97">
        <v>0</v>
      </c>
      <c r="BI545" s="97">
        <v>0</v>
      </c>
      <c r="BJ545" s="97">
        <v>0</v>
      </c>
      <c r="BK545" s="97">
        <v>0</v>
      </c>
      <c r="BM545" s="97">
        <v>757.25</v>
      </c>
      <c r="BN545" s="97">
        <v>757.25</v>
      </c>
      <c r="BO545" s="97">
        <v>757.25</v>
      </c>
      <c r="BP545" s="97">
        <v>757.25</v>
      </c>
      <c r="BQ545" s="97">
        <v>727.36249999999995</v>
      </c>
      <c r="BR545" s="97">
        <v>727.36249999999995</v>
      </c>
      <c r="BS545" s="97">
        <v>727.36249999999995</v>
      </c>
      <c r="BT545" s="97">
        <v>727.36249999999995</v>
      </c>
      <c r="BY545" s="108"/>
      <c r="CA545" s="162" t="b">
        <v>1</v>
      </c>
      <c r="CB545" s="162" t="b">
        <v>1</v>
      </c>
      <c r="CC545" s="162" t="b">
        <v>1</v>
      </c>
      <c r="CD545" s="162" t="b">
        <v>1</v>
      </c>
    </row>
    <row r="546" spans="1:82" x14ac:dyDescent="0.2">
      <c r="A546" s="101">
        <v>541</v>
      </c>
      <c r="B546" s="97" t="s">
        <v>2201</v>
      </c>
      <c r="C546" s="97" t="s">
        <v>2220</v>
      </c>
      <c r="D546" s="97">
        <v>19</v>
      </c>
      <c r="E546" s="97" t="s">
        <v>960</v>
      </c>
      <c r="G546" s="97" t="s">
        <v>2189</v>
      </c>
      <c r="H546" s="97" t="s">
        <v>1</v>
      </c>
      <c r="I546" s="97" t="s">
        <v>1216</v>
      </c>
      <c r="J546" s="97" t="b">
        <v>1</v>
      </c>
      <c r="N546" s="97"/>
      <c r="O546" s="97">
        <v>0.28189999999999998</v>
      </c>
      <c r="P546" s="97">
        <v>6.25E-2</v>
      </c>
      <c r="Q546" s="97">
        <v>0</v>
      </c>
      <c r="R546" s="97">
        <v>0</v>
      </c>
      <c r="S546" s="97">
        <v>0</v>
      </c>
      <c r="T546" s="97">
        <v>0.21939999999999998</v>
      </c>
      <c r="U546" s="97">
        <v>1</v>
      </c>
      <c r="W546" s="97" t="s">
        <v>2190</v>
      </c>
      <c r="X546" s="97">
        <v>1.9211790832814981E-4</v>
      </c>
      <c r="Y546" s="97">
        <v>0</v>
      </c>
      <c r="Z546" s="97" t="s">
        <v>1</v>
      </c>
      <c r="AB546" s="97" t="s">
        <v>2191</v>
      </c>
      <c r="AI546" s="97" t="s">
        <v>2199</v>
      </c>
      <c r="AJ546" s="97">
        <v>15</v>
      </c>
      <c r="AK546" s="97">
        <v>0.7</v>
      </c>
      <c r="AQ546" s="97">
        <v>0.9</v>
      </c>
      <c r="AX546" s="97">
        <v>0</v>
      </c>
      <c r="AY546" s="97">
        <v>0</v>
      </c>
      <c r="AZ546" s="97">
        <v>0</v>
      </c>
      <c r="BA546" s="97">
        <v>34597.700000000004</v>
      </c>
      <c r="BB546" s="97">
        <v>33316.300000000003</v>
      </c>
      <c r="BC546" s="97">
        <v>0</v>
      </c>
      <c r="BD546" s="97">
        <v>0</v>
      </c>
      <c r="BE546" s="97">
        <v>0</v>
      </c>
      <c r="BF546" s="97">
        <v>0</v>
      </c>
      <c r="BG546" s="97">
        <v>0</v>
      </c>
      <c r="BH546" s="97">
        <v>0</v>
      </c>
      <c r="BI546" s="97">
        <v>0</v>
      </c>
      <c r="BJ546" s="97">
        <v>0</v>
      </c>
      <c r="BK546" s="97">
        <v>0</v>
      </c>
      <c r="BM546" s="97">
        <v>8649.4250000000011</v>
      </c>
      <c r="BN546" s="97">
        <v>8649.4250000000011</v>
      </c>
      <c r="BO546" s="97">
        <v>8649.4250000000011</v>
      </c>
      <c r="BP546" s="97">
        <v>8649.4250000000011</v>
      </c>
      <c r="BQ546" s="97">
        <v>8329.0750000000007</v>
      </c>
      <c r="BR546" s="97">
        <v>8329.0750000000007</v>
      </c>
      <c r="BS546" s="97">
        <v>8329.0750000000007</v>
      </c>
      <c r="BT546" s="97">
        <v>8329.0750000000007</v>
      </c>
      <c r="BY546" s="108"/>
      <c r="CA546" s="162" t="b">
        <v>1</v>
      </c>
      <c r="CB546" s="162" t="b">
        <v>1</v>
      </c>
      <c r="CC546" s="162" t="b">
        <v>1</v>
      </c>
      <c r="CD546" s="162" t="b">
        <v>1</v>
      </c>
    </row>
    <row r="547" spans="1:82" x14ac:dyDescent="0.2">
      <c r="A547" s="101">
        <v>542</v>
      </c>
      <c r="B547" s="97" t="s">
        <v>2201</v>
      </c>
      <c r="C547" s="97" t="s">
        <v>2220</v>
      </c>
      <c r="D547" s="97">
        <v>19</v>
      </c>
      <c r="E547" s="97" t="s">
        <v>961</v>
      </c>
      <c r="G547" s="97" t="s">
        <v>2189</v>
      </c>
      <c r="H547" s="97" t="s">
        <v>1</v>
      </c>
      <c r="I547" s="97" t="s">
        <v>1216</v>
      </c>
      <c r="J547" s="97" t="b">
        <v>1</v>
      </c>
      <c r="N547" s="97"/>
      <c r="O547" s="97">
        <v>0.27500000000000002</v>
      </c>
      <c r="P547" s="97">
        <v>6.25E-2</v>
      </c>
      <c r="Q547" s="97">
        <v>0</v>
      </c>
      <c r="R547" s="97">
        <v>0</v>
      </c>
      <c r="S547" s="97">
        <v>0</v>
      </c>
      <c r="T547" s="97">
        <v>0.21250000000000002</v>
      </c>
      <c r="U547" s="97">
        <v>1</v>
      </c>
      <c r="W547" s="97" t="s">
        <v>2190</v>
      </c>
      <c r="X547" s="97">
        <v>1.2280279552998478E-4</v>
      </c>
      <c r="Y547" s="97">
        <v>0</v>
      </c>
      <c r="Z547" s="97" t="s">
        <v>1</v>
      </c>
      <c r="AB547" s="97" t="s">
        <v>2191</v>
      </c>
      <c r="AC547" s="97">
        <v>16</v>
      </c>
      <c r="AD547" s="97">
        <v>0.224</v>
      </c>
      <c r="AF547" s="97">
        <v>0.63</v>
      </c>
      <c r="AG547" s="97">
        <v>7.7365761183890552E-5</v>
      </c>
      <c r="AH547" s="97">
        <v>0</v>
      </c>
      <c r="AI547" s="97" t="s">
        <v>2199</v>
      </c>
      <c r="AJ547" s="97">
        <v>3.1446540880503147</v>
      </c>
      <c r="AK547" s="97">
        <v>0.7</v>
      </c>
      <c r="AQ547" s="97">
        <v>0.9</v>
      </c>
      <c r="AX547" s="97">
        <v>0</v>
      </c>
      <c r="AY547" s="97">
        <v>0</v>
      </c>
      <c r="AZ547" s="97">
        <v>0</v>
      </c>
      <c r="BA547" s="97">
        <v>6083</v>
      </c>
      <c r="BB547" s="97">
        <v>5844.9</v>
      </c>
      <c r="BC547" s="97">
        <v>0</v>
      </c>
      <c r="BD547" s="97">
        <v>0</v>
      </c>
      <c r="BE547" s="97">
        <v>0</v>
      </c>
      <c r="BF547" s="97">
        <v>0</v>
      </c>
      <c r="BG547" s="97">
        <v>0</v>
      </c>
      <c r="BH547" s="97">
        <v>0</v>
      </c>
      <c r="BI547" s="97">
        <v>0</v>
      </c>
      <c r="BJ547" s="97">
        <v>0</v>
      </c>
      <c r="BK547" s="97">
        <v>0</v>
      </c>
      <c r="BM547" s="97">
        <v>1520.75</v>
      </c>
      <c r="BN547" s="97">
        <v>1520.75</v>
      </c>
      <c r="BO547" s="97">
        <v>1520.75</v>
      </c>
      <c r="BP547" s="97">
        <v>1520.75</v>
      </c>
      <c r="BQ547" s="97">
        <v>1461.2249999999999</v>
      </c>
      <c r="BR547" s="97">
        <v>1461.2249999999999</v>
      </c>
      <c r="BS547" s="97">
        <v>1461.2249999999999</v>
      </c>
      <c r="BT547" s="97">
        <v>1461.2249999999999</v>
      </c>
      <c r="BY547" s="108"/>
      <c r="CA547" s="162" t="b">
        <v>1</v>
      </c>
      <c r="CB547" s="162" t="b">
        <v>1</v>
      </c>
      <c r="CC547" s="162" t="b">
        <v>1</v>
      </c>
      <c r="CD547" s="162" t="b">
        <v>1</v>
      </c>
    </row>
    <row r="548" spans="1:82" x14ac:dyDescent="0.2">
      <c r="A548" s="101">
        <v>543</v>
      </c>
      <c r="B548" s="97" t="s">
        <v>2201</v>
      </c>
      <c r="C548" s="97" t="s">
        <v>2220</v>
      </c>
      <c r="D548" s="97">
        <v>19</v>
      </c>
      <c r="E548" s="97" t="s">
        <v>962</v>
      </c>
      <c r="G548" s="97" t="s">
        <v>2189</v>
      </c>
      <c r="H548" s="97" t="s">
        <v>1</v>
      </c>
      <c r="I548" s="97" t="s">
        <v>1217</v>
      </c>
      <c r="J548" s="97" t="b">
        <v>1</v>
      </c>
      <c r="N548" s="97"/>
      <c r="O548" s="97">
        <v>0.43</v>
      </c>
      <c r="P548" s="97">
        <v>2.5000000000000001E-2</v>
      </c>
      <c r="Q548" s="97">
        <v>0</v>
      </c>
      <c r="R548" s="97">
        <v>0</v>
      </c>
      <c r="S548" s="97">
        <v>0</v>
      </c>
      <c r="T548" s="97">
        <v>0.40499999999999997</v>
      </c>
      <c r="U548" s="97">
        <v>1</v>
      </c>
      <c r="W548" s="97" t="s">
        <v>2190</v>
      </c>
      <c r="X548" s="97">
        <v>5.573437921760901E-4</v>
      </c>
      <c r="Y548" s="97">
        <v>0</v>
      </c>
      <c r="Z548" s="97" t="s">
        <v>1</v>
      </c>
      <c r="AB548" s="97" t="s">
        <v>2191</v>
      </c>
      <c r="AI548" s="97" t="s">
        <v>2199</v>
      </c>
      <c r="AJ548" s="97">
        <v>15</v>
      </c>
      <c r="AK548" s="97">
        <v>0.7</v>
      </c>
      <c r="AQ548" s="97">
        <v>0.9</v>
      </c>
      <c r="AX548" s="97">
        <v>0</v>
      </c>
      <c r="AY548" s="97">
        <v>0</v>
      </c>
      <c r="AZ548" s="97">
        <v>0</v>
      </c>
      <c r="BA548" s="97">
        <v>4118.55</v>
      </c>
      <c r="BB548" s="97">
        <v>3966.05</v>
      </c>
      <c r="BC548" s="97">
        <v>0</v>
      </c>
      <c r="BD548" s="97">
        <v>0</v>
      </c>
      <c r="BE548" s="97">
        <v>0</v>
      </c>
      <c r="BF548" s="97">
        <v>0</v>
      </c>
      <c r="BG548" s="97">
        <v>0</v>
      </c>
      <c r="BH548" s="97">
        <v>0</v>
      </c>
      <c r="BI548" s="97">
        <v>0</v>
      </c>
      <c r="BJ548" s="97">
        <v>0</v>
      </c>
      <c r="BK548" s="97">
        <v>0</v>
      </c>
      <c r="BM548" s="97">
        <v>1029.6375</v>
      </c>
      <c r="BN548" s="97">
        <v>1029.6375</v>
      </c>
      <c r="BO548" s="97">
        <v>1029.6375</v>
      </c>
      <c r="BP548" s="97">
        <v>1029.6375</v>
      </c>
      <c r="BQ548" s="97">
        <v>991.51250000000005</v>
      </c>
      <c r="BR548" s="97">
        <v>991.51250000000005</v>
      </c>
      <c r="BS548" s="97">
        <v>991.51250000000005</v>
      </c>
      <c r="BT548" s="97">
        <v>991.51250000000005</v>
      </c>
      <c r="BY548" s="108"/>
      <c r="CA548" s="162" t="b">
        <v>1</v>
      </c>
      <c r="CB548" s="162" t="b">
        <v>1</v>
      </c>
      <c r="CC548" s="162" t="b">
        <v>1</v>
      </c>
      <c r="CD548" s="162" t="b">
        <v>1</v>
      </c>
    </row>
    <row r="549" spans="1:82" x14ac:dyDescent="0.2">
      <c r="A549" s="101">
        <v>544</v>
      </c>
      <c r="B549" s="97" t="s">
        <v>2201</v>
      </c>
      <c r="C549" s="97" t="s">
        <v>2220</v>
      </c>
      <c r="D549" s="97">
        <v>19</v>
      </c>
      <c r="E549" s="97" t="s">
        <v>963</v>
      </c>
      <c r="G549" s="97" t="s">
        <v>2189</v>
      </c>
      <c r="H549" s="97" t="s">
        <v>1</v>
      </c>
      <c r="I549" s="97" t="s">
        <v>1217</v>
      </c>
      <c r="J549" s="97" t="b">
        <v>1</v>
      </c>
      <c r="N549" s="97"/>
      <c r="O549" s="97">
        <v>0.8</v>
      </c>
      <c r="P549" s="97">
        <v>0.25</v>
      </c>
      <c r="Q549" s="97">
        <v>0</v>
      </c>
      <c r="R549" s="97">
        <v>0</v>
      </c>
      <c r="S549" s="97">
        <v>0</v>
      </c>
      <c r="T549" s="97">
        <v>0.55000000000000004</v>
      </c>
      <c r="U549" s="97">
        <v>1</v>
      </c>
      <c r="W549" s="97" t="s">
        <v>2190</v>
      </c>
      <c r="X549" s="97">
        <v>1.1307999360295048E-4</v>
      </c>
      <c r="Y549" s="97">
        <v>4.209553159823433E-4</v>
      </c>
      <c r="Z549" s="97" t="s">
        <v>1</v>
      </c>
      <c r="AB549" s="97" t="s">
        <v>2191</v>
      </c>
      <c r="AC549" s="97">
        <v>20</v>
      </c>
      <c r="AD549" s="97">
        <v>0.16</v>
      </c>
      <c r="AF549" s="97">
        <v>0.43</v>
      </c>
      <c r="AG549" s="97">
        <v>4.8624397249268501E-5</v>
      </c>
      <c r="AH549" s="97">
        <v>1.8101078587240749E-4</v>
      </c>
      <c r="AI549" s="97" t="s">
        <v>2199</v>
      </c>
      <c r="AJ549" s="97">
        <v>6.666666666666667</v>
      </c>
      <c r="AK549" s="97">
        <v>0.7</v>
      </c>
      <c r="AL549" s="97">
        <v>0.5</v>
      </c>
      <c r="AQ549" s="97">
        <v>0.9</v>
      </c>
      <c r="AX549" s="97">
        <v>0</v>
      </c>
      <c r="AY549" s="97">
        <v>0</v>
      </c>
      <c r="AZ549" s="97">
        <v>0</v>
      </c>
      <c r="BA549" s="97">
        <v>281533</v>
      </c>
      <c r="BB549" s="97">
        <v>270491.65000000002</v>
      </c>
      <c r="BC549" s="97">
        <v>0</v>
      </c>
      <c r="BD549" s="97">
        <v>0</v>
      </c>
      <c r="BE549" s="97">
        <v>0</v>
      </c>
      <c r="BF549" s="97">
        <v>0</v>
      </c>
      <c r="BG549" s="97">
        <v>0</v>
      </c>
      <c r="BH549" s="97">
        <v>0</v>
      </c>
      <c r="BI549" s="97">
        <v>0</v>
      </c>
      <c r="BJ549" s="97">
        <v>0</v>
      </c>
      <c r="BK549" s="97">
        <v>0</v>
      </c>
      <c r="BM549" s="97">
        <v>70383.25</v>
      </c>
      <c r="BN549" s="97">
        <v>70383.25</v>
      </c>
      <c r="BO549" s="97">
        <v>70383.25</v>
      </c>
      <c r="BP549" s="97">
        <v>70383.25</v>
      </c>
      <c r="BQ549" s="97">
        <v>67622.912500000006</v>
      </c>
      <c r="BR549" s="97">
        <v>67622.912500000006</v>
      </c>
      <c r="BS549" s="97">
        <v>67622.912500000006</v>
      </c>
      <c r="BT549" s="97">
        <v>67622.912500000006</v>
      </c>
      <c r="BY549" s="108"/>
      <c r="CA549" s="162" t="b">
        <v>1</v>
      </c>
      <c r="CB549" s="162" t="b">
        <v>1</v>
      </c>
      <c r="CC549" s="162" t="b">
        <v>1</v>
      </c>
      <c r="CD549" s="162" t="b">
        <v>1</v>
      </c>
    </row>
    <row r="550" spans="1:82" x14ac:dyDescent="0.2">
      <c r="A550" s="101">
        <v>545</v>
      </c>
      <c r="B550" s="97" t="s">
        <v>2201</v>
      </c>
      <c r="C550" s="97" t="s">
        <v>2220</v>
      </c>
      <c r="D550" s="97">
        <v>19</v>
      </c>
      <c r="E550" s="97" t="s">
        <v>964</v>
      </c>
      <c r="G550" s="97" t="s">
        <v>2189</v>
      </c>
      <c r="H550" s="97" t="s">
        <v>1</v>
      </c>
      <c r="I550" s="97" t="s">
        <v>1217</v>
      </c>
      <c r="J550" s="97" t="b">
        <v>1</v>
      </c>
      <c r="N550" s="97"/>
      <c r="O550" s="97">
        <v>0.32</v>
      </c>
      <c r="P550" s="97">
        <v>0.125</v>
      </c>
      <c r="Q550" s="97">
        <v>0</v>
      </c>
      <c r="R550" s="97">
        <v>0</v>
      </c>
      <c r="S550" s="97">
        <v>0</v>
      </c>
      <c r="T550" s="97">
        <v>0.19500000000000001</v>
      </c>
      <c r="U550" s="97">
        <v>1</v>
      </c>
      <c r="W550" s="97" t="s">
        <v>2190</v>
      </c>
      <c r="X550" s="97">
        <v>5.6118106264087428E-5</v>
      </c>
      <c r="Y550" s="97">
        <v>1.7541005800252361E-3</v>
      </c>
      <c r="Z550" s="97" t="s">
        <v>1</v>
      </c>
      <c r="AB550" s="97" t="s">
        <v>2191</v>
      </c>
      <c r="AI550" s="97" t="s">
        <v>2199</v>
      </c>
      <c r="AJ550" s="97">
        <v>10</v>
      </c>
      <c r="AK550" s="97">
        <v>0.7</v>
      </c>
      <c r="AL550" s="97">
        <v>0.5</v>
      </c>
      <c r="AQ550" s="97">
        <v>0.9</v>
      </c>
      <c r="AX550" s="97">
        <v>0</v>
      </c>
      <c r="AY550" s="97">
        <v>0</v>
      </c>
      <c r="AZ550" s="97">
        <v>0</v>
      </c>
      <c r="BA550" s="97">
        <v>160063.25</v>
      </c>
      <c r="BB550" s="97">
        <v>154135</v>
      </c>
      <c r="BC550" s="97">
        <v>0</v>
      </c>
      <c r="BD550" s="97">
        <v>0</v>
      </c>
      <c r="BE550" s="97">
        <v>0</v>
      </c>
      <c r="BF550" s="97">
        <v>0</v>
      </c>
      <c r="BG550" s="97">
        <v>0</v>
      </c>
      <c r="BH550" s="97">
        <v>0</v>
      </c>
      <c r="BI550" s="97">
        <v>0</v>
      </c>
      <c r="BJ550" s="97">
        <v>0</v>
      </c>
      <c r="BK550" s="97">
        <v>0</v>
      </c>
      <c r="BM550" s="97">
        <v>40015.8125</v>
      </c>
      <c r="BN550" s="97">
        <v>40015.8125</v>
      </c>
      <c r="BO550" s="97">
        <v>40015.8125</v>
      </c>
      <c r="BP550" s="97">
        <v>40015.8125</v>
      </c>
      <c r="BQ550" s="97">
        <v>38533.75</v>
      </c>
      <c r="BR550" s="97">
        <v>38533.75</v>
      </c>
      <c r="BS550" s="97">
        <v>38533.75</v>
      </c>
      <c r="BT550" s="97">
        <v>38533.75</v>
      </c>
      <c r="BY550" s="108"/>
      <c r="CA550" s="162" t="b">
        <v>1</v>
      </c>
      <c r="CB550" s="162" t="b">
        <v>1</v>
      </c>
      <c r="CC550" s="162" t="b">
        <v>1</v>
      </c>
      <c r="CD550" s="162" t="b">
        <v>1</v>
      </c>
    </row>
    <row r="551" spans="1:82" x14ac:dyDescent="0.2">
      <c r="A551" s="101">
        <v>546</v>
      </c>
      <c r="B551" s="97" t="s">
        <v>2201</v>
      </c>
      <c r="C551" s="97" t="s">
        <v>2220</v>
      </c>
      <c r="D551" s="97">
        <v>19</v>
      </c>
      <c r="E551" s="97" t="s">
        <v>965</v>
      </c>
      <c r="G551" s="97" t="s">
        <v>2189</v>
      </c>
      <c r="H551" s="97" t="s">
        <v>1</v>
      </c>
      <c r="I551" s="97" t="s">
        <v>1218</v>
      </c>
      <c r="J551" s="97" t="b">
        <v>1</v>
      </c>
      <c r="N551" s="97"/>
      <c r="O551" s="97">
        <v>0.13</v>
      </c>
      <c r="P551" s="97">
        <v>0.125</v>
      </c>
      <c r="Q551" s="97">
        <v>0</v>
      </c>
      <c r="R551" s="97">
        <v>0</v>
      </c>
      <c r="S551" s="97">
        <v>0</v>
      </c>
      <c r="T551" s="97">
        <v>5.0000000000000044E-3</v>
      </c>
      <c r="U551" s="97">
        <v>1</v>
      </c>
      <c r="W551" s="97" t="s">
        <v>2190</v>
      </c>
      <c r="X551" s="97">
        <v>9.7399321081440631E-5</v>
      </c>
      <c r="Y551" s="97">
        <v>0</v>
      </c>
      <c r="Z551" s="97" t="s">
        <v>1</v>
      </c>
      <c r="AB551" s="97" t="s">
        <v>2191</v>
      </c>
      <c r="AI551" s="97" t="s">
        <v>2199</v>
      </c>
      <c r="AJ551" s="97">
        <v>10</v>
      </c>
      <c r="AK551" s="97">
        <v>0.7</v>
      </c>
      <c r="AQ551" s="97">
        <v>0.9</v>
      </c>
      <c r="AX551" s="97">
        <v>0</v>
      </c>
      <c r="AY551" s="97">
        <v>0</v>
      </c>
      <c r="AZ551" s="97">
        <v>0</v>
      </c>
      <c r="BA551" s="97">
        <v>136408.65</v>
      </c>
      <c r="BB551" s="97">
        <v>131356.5</v>
      </c>
      <c r="BC551" s="97">
        <v>0</v>
      </c>
      <c r="BD551" s="97">
        <v>0</v>
      </c>
      <c r="BE551" s="97">
        <v>0</v>
      </c>
      <c r="BF551" s="97">
        <v>0</v>
      </c>
      <c r="BG551" s="97">
        <v>0</v>
      </c>
      <c r="BH551" s="97">
        <v>0</v>
      </c>
      <c r="BI551" s="97">
        <v>0</v>
      </c>
      <c r="BJ551" s="97">
        <v>0</v>
      </c>
      <c r="BK551" s="97">
        <v>0</v>
      </c>
      <c r="BM551" s="97">
        <v>34102.162499999999</v>
      </c>
      <c r="BN551" s="97">
        <v>34102.162499999999</v>
      </c>
      <c r="BO551" s="97">
        <v>34102.162499999999</v>
      </c>
      <c r="BP551" s="97">
        <v>34102.162499999999</v>
      </c>
      <c r="BQ551" s="97">
        <v>32839.125</v>
      </c>
      <c r="BR551" s="97">
        <v>32839.125</v>
      </c>
      <c r="BS551" s="97">
        <v>32839.125</v>
      </c>
      <c r="BT551" s="97">
        <v>32839.125</v>
      </c>
      <c r="BY551" s="108"/>
      <c r="CA551" s="162" t="b">
        <v>1</v>
      </c>
      <c r="CB551" s="162" t="b">
        <v>1</v>
      </c>
      <c r="CC551" s="162" t="b">
        <v>1</v>
      </c>
      <c r="CD551" s="162" t="b">
        <v>1</v>
      </c>
    </row>
    <row r="552" spans="1:82" x14ac:dyDescent="0.2">
      <c r="A552" s="101">
        <v>547</v>
      </c>
      <c r="B552" s="97" t="s">
        <v>2201</v>
      </c>
      <c r="C552" s="97" t="s">
        <v>2220</v>
      </c>
      <c r="D552" s="97">
        <v>19</v>
      </c>
      <c r="E552" s="97" t="s">
        <v>966</v>
      </c>
      <c r="G552" s="97" t="s">
        <v>2189</v>
      </c>
      <c r="H552" s="97" t="s">
        <v>1</v>
      </c>
      <c r="I552" s="97" t="s">
        <v>1217</v>
      </c>
      <c r="J552" s="97" t="b">
        <v>1</v>
      </c>
      <c r="N552" s="97"/>
      <c r="O552" s="97">
        <v>0.45</v>
      </c>
      <c r="P552" s="97">
        <v>0.1875</v>
      </c>
      <c r="Q552" s="97">
        <v>0</v>
      </c>
      <c r="R552" s="97">
        <v>0</v>
      </c>
      <c r="S552" s="97">
        <v>0</v>
      </c>
      <c r="T552" s="97">
        <v>0.26250000000000001</v>
      </c>
      <c r="U552" s="97">
        <v>1</v>
      </c>
      <c r="W552" s="97" t="s">
        <v>2190</v>
      </c>
      <c r="X552" s="97">
        <v>8.5195304380926605E-5</v>
      </c>
      <c r="Y552" s="97">
        <v>1.1264010549649199E-2</v>
      </c>
      <c r="Z552" s="97" t="s">
        <v>1</v>
      </c>
      <c r="AB552" s="97" t="s">
        <v>2191</v>
      </c>
      <c r="AI552" s="97" t="s">
        <v>2199</v>
      </c>
      <c r="AJ552" s="97">
        <v>11</v>
      </c>
      <c r="AK552" s="97">
        <v>0.7</v>
      </c>
      <c r="AL552" s="97">
        <v>0.5</v>
      </c>
      <c r="AQ552" s="97">
        <v>0.9</v>
      </c>
      <c r="AX552" s="97">
        <v>0</v>
      </c>
      <c r="AY552" s="97">
        <v>0</v>
      </c>
      <c r="AZ552" s="97">
        <v>0</v>
      </c>
      <c r="BA552" s="97">
        <v>313162.85000000003</v>
      </c>
      <c r="BB552" s="97">
        <v>301564.25</v>
      </c>
      <c r="BC552" s="97">
        <v>0</v>
      </c>
      <c r="BD552" s="97">
        <v>0</v>
      </c>
      <c r="BE552" s="97">
        <v>0</v>
      </c>
      <c r="BF552" s="97">
        <v>0</v>
      </c>
      <c r="BG552" s="97">
        <v>0</v>
      </c>
      <c r="BH552" s="97">
        <v>0</v>
      </c>
      <c r="BI552" s="97">
        <v>0</v>
      </c>
      <c r="BJ552" s="97">
        <v>0</v>
      </c>
      <c r="BK552" s="97">
        <v>0</v>
      </c>
      <c r="BM552" s="97">
        <v>78290.712500000009</v>
      </c>
      <c r="BN552" s="97">
        <v>78290.712500000009</v>
      </c>
      <c r="BO552" s="97">
        <v>78290.712500000009</v>
      </c>
      <c r="BP552" s="97">
        <v>78290.712500000009</v>
      </c>
      <c r="BQ552" s="97">
        <v>75391.0625</v>
      </c>
      <c r="BR552" s="97">
        <v>75391.0625</v>
      </c>
      <c r="BS552" s="97">
        <v>75391.0625</v>
      </c>
      <c r="BT552" s="97">
        <v>75391.0625</v>
      </c>
      <c r="BY552" s="108"/>
      <c r="CA552" s="162" t="b">
        <v>1</v>
      </c>
      <c r="CB552" s="162" t="b">
        <v>1</v>
      </c>
      <c r="CC552" s="162" t="b">
        <v>1</v>
      </c>
      <c r="CD552" s="162" t="b">
        <v>1</v>
      </c>
    </row>
    <row r="553" spans="1:82" x14ac:dyDescent="0.2">
      <c r="A553" s="101">
        <v>548</v>
      </c>
      <c r="B553" s="97" t="s">
        <v>2201</v>
      </c>
      <c r="C553" s="97" t="s">
        <v>2220</v>
      </c>
      <c r="D553" s="97">
        <v>19</v>
      </c>
      <c r="E553" s="97" t="s">
        <v>967</v>
      </c>
      <c r="G553" s="97" t="s">
        <v>2189</v>
      </c>
      <c r="H553" s="97" t="s">
        <v>1</v>
      </c>
      <c r="I553" s="97" t="s">
        <v>1217</v>
      </c>
      <c r="J553" s="97" t="b">
        <v>1</v>
      </c>
      <c r="N553" s="97"/>
      <c r="O553" s="97">
        <v>0.23</v>
      </c>
      <c r="P553" s="97">
        <v>0.125</v>
      </c>
      <c r="Q553" s="97">
        <v>0</v>
      </c>
      <c r="R553" s="97">
        <v>0</v>
      </c>
      <c r="S553" s="97">
        <v>0</v>
      </c>
      <c r="T553" s="97">
        <v>0.10500000000000001</v>
      </c>
      <c r="U553" s="97">
        <v>1</v>
      </c>
      <c r="W553" s="97" t="s">
        <v>2190</v>
      </c>
      <c r="X553" s="97">
        <v>7.1576804375822074E-6</v>
      </c>
      <c r="Y553" s="97">
        <v>1.3509424649270419E-2</v>
      </c>
      <c r="Z553" s="97" t="s">
        <v>1</v>
      </c>
      <c r="AB553" s="97" t="s">
        <v>2191</v>
      </c>
      <c r="AI553" s="97" t="s">
        <v>2199</v>
      </c>
      <c r="AJ553" s="97">
        <v>15</v>
      </c>
      <c r="AK553" s="97">
        <v>0.7</v>
      </c>
      <c r="AL553" s="97">
        <v>0.5</v>
      </c>
      <c r="AQ553" s="97">
        <v>0.9</v>
      </c>
      <c r="AX553" s="97">
        <v>0</v>
      </c>
      <c r="AY553" s="97">
        <v>0</v>
      </c>
      <c r="AZ553" s="97">
        <v>0</v>
      </c>
      <c r="BA553" s="97">
        <v>21432.300000000003</v>
      </c>
      <c r="BB553" s="97">
        <v>20638.5</v>
      </c>
      <c r="BC553" s="97">
        <v>0</v>
      </c>
      <c r="BD553" s="97">
        <v>0</v>
      </c>
      <c r="BE553" s="97">
        <v>0</v>
      </c>
      <c r="BF553" s="97">
        <v>0</v>
      </c>
      <c r="BG553" s="97">
        <v>0</v>
      </c>
      <c r="BH553" s="97">
        <v>0</v>
      </c>
      <c r="BI553" s="97">
        <v>0</v>
      </c>
      <c r="BJ553" s="97">
        <v>0</v>
      </c>
      <c r="BK553" s="97">
        <v>0</v>
      </c>
      <c r="BM553" s="97">
        <v>5358.0750000000007</v>
      </c>
      <c r="BN553" s="97">
        <v>5358.0750000000007</v>
      </c>
      <c r="BO553" s="97">
        <v>5358.0750000000007</v>
      </c>
      <c r="BP553" s="97">
        <v>5358.0750000000007</v>
      </c>
      <c r="BQ553" s="97">
        <v>5159.625</v>
      </c>
      <c r="BR553" s="97">
        <v>5159.625</v>
      </c>
      <c r="BS553" s="97">
        <v>5159.625</v>
      </c>
      <c r="BT553" s="97">
        <v>5159.625</v>
      </c>
      <c r="BY553" s="108"/>
      <c r="CA553" s="162" t="b">
        <v>1</v>
      </c>
      <c r="CB553" s="162" t="b">
        <v>1</v>
      </c>
      <c r="CC553" s="162" t="b">
        <v>1</v>
      </c>
      <c r="CD553" s="162" t="b">
        <v>1</v>
      </c>
    </row>
    <row r="554" spans="1:82" x14ac:dyDescent="0.2">
      <c r="A554" s="101">
        <v>549</v>
      </c>
      <c r="B554" s="97" t="s">
        <v>2201</v>
      </c>
      <c r="C554" s="97" t="s">
        <v>2220</v>
      </c>
      <c r="D554" s="97">
        <v>19</v>
      </c>
      <c r="E554" s="97" t="s">
        <v>968</v>
      </c>
      <c r="G554" s="97" t="s">
        <v>2189</v>
      </c>
      <c r="H554" s="97" t="s">
        <v>1</v>
      </c>
      <c r="I554" s="97" t="s">
        <v>1217</v>
      </c>
      <c r="J554" s="97" t="b">
        <v>1</v>
      </c>
      <c r="N554" s="97"/>
      <c r="O554" s="97">
        <v>0.65</v>
      </c>
      <c r="P554" s="97">
        <v>0.125</v>
      </c>
      <c r="Q554" s="97">
        <v>0</v>
      </c>
      <c r="R554" s="97">
        <v>0</v>
      </c>
      <c r="S554" s="97">
        <v>0</v>
      </c>
      <c r="T554" s="97">
        <v>0.52500000000000002</v>
      </c>
      <c r="U554" s="97">
        <v>1</v>
      </c>
      <c r="W554" s="97" t="s">
        <v>2190</v>
      </c>
      <c r="X554" s="97">
        <v>8.1713918630494273E-5</v>
      </c>
      <c r="Y554" s="97">
        <v>7.4151434848024203E-3</v>
      </c>
      <c r="Z554" s="97" t="s">
        <v>1</v>
      </c>
      <c r="AB554" s="97" t="s">
        <v>2191</v>
      </c>
      <c r="AC554" s="97">
        <v>15</v>
      </c>
      <c r="AD554" s="97">
        <v>0.13</v>
      </c>
      <c r="AF554" s="97">
        <v>0.43</v>
      </c>
      <c r="AG554" s="97">
        <v>3.5136985011112549E-5</v>
      </c>
      <c r="AH554" s="97">
        <v>3.1885116984650408E-3</v>
      </c>
      <c r="AI554" s="97" t="s">
        <v>2199</v>
      </c>
      <c r="AJ554" s="97">
        <v>5</v>
      </c>
      <c r="AK554" s="97">
        <v>0.7</v>
      </c>
      <c r="AL554" s="97">
        <v>0.5</v>
      </c>
      <c r="AQ554" s="97">
        <v>0.9</v>
      </c>
      <c r="AX554" s="97">
        <v>0</v>
      </c>
      <c r="AY554" s="97">
        <v>0</v>
      </c>
      <c r="AZ554" s="97">
        <v>0</v>
      </c>
      <c r="BA554" s="97">
        <v>170943</v>
      </c>
      <c r="BB554" s="97">
        <v>164239.6</v>
      </c>
      <c r="BC554" s="97">
        <v>0</v>
      </c>
      <c r="BD554" s="97">
        <v>0</v>
      </c>
      <c r="BE554" s="97">
        <v>0</v>
      </c>
      <c r="BF554" s="97">
        <v>0</v>
      </c>
      <c r="BG554" s="97">
        <v>0</v>
      </c>
      <c r="BH554" s="97">
        <v>0</v>
      </c>
      <c r="BI554" s="97">
        <v>0</v>
      </c>
      <c r="BJ554" s="97">
        <v>0</v>
      </c>
      <c r="BK554" s="97">
        <v>0</v>
      </c>
      <c r="BM554" s="97">
        <v>42735.75</v>
      </c>
      <c r="BN554" s="97">
        <v>42735.75</v>
      </c>
      <c r="BO554" s="97">
        <v>42735.75</v>
      </c>
      <c r="BP554" s="97">
        <v>42735.75</v>
      </c>
      <c r="BQ554" s="97">
        <v>41059.9</v>
      </c>
      <c r="BR554" s="97">
        <v>41059.9</v>
      </c>
      <c r="BS554" s="97">
        <v>41059.9</v>
      </c>
      <c r="BT554" s="97">
        <v>41059.9</v>
      </c>
      <c r="BY554" s="108"/>
      <c r="CA554" s="162" t="b">
        <v>1</v>
      </c>
      <c r="CB554" s="162" t="b">
        <v>1</v>
      </c>
      <c r="CC554" s="162" t="b">
        <v>1</v>
      </c>
      <c r="CD554" s="162" t="b">
        <v>1</v>
      </c>
    </row>
    <row r="555" spans="1:82" x14ac:dyDescent="0.2">
      <c r="A555" s="101">
        <v>550</v>
      </c>
      <c r="B555" s="97" t="s">
        <v>2201</v>
      </c>
      <c r="C555" s="97" t="s">
        <v>2220</v>
      </c>
      <c r="D555" s="97">
        <v>19</v>
      </c>
      <c r="E555" s="97" t="s">
        <v>969</v>
      </c>
      <c r="G555" s="97" t="s">
        <v>2189</v>
      </c>
      <c r="H555" s="97" t="s">
        <v>1</v>
      </c>
      <c r="I555" s="97" t="s">
        <v>1219</v>
      </c>
      <c r="J555" s="97" t="b">
        <v>1</v>
      </c>
      <c r="N555" s="97"/>
      <c r="O555" s="97">
        <v>0.63800000000000001</v>
      </c>
      <c r="P555" s="97">
        <v>0.25</v>
      </c>
      <c r="Q555" s="97">
        <v>0</v>
      </c>
      <c r="R555" s="97">
        <v>0</v>
      </c>
      <c r="S555" s="97">
        <v>0</v>
      </c>
      <c r="T555" s="97">
        <v>0.38800000000000001</v>
      </c>
      <c r="U555" s="97">
        <v>1</v>
      </c>
      <c r="W555" s="97" t="s">
        <v>2190</v>
      </c>
      <c r="X555" s="97">
        <v>1.0568272035504239E-4</v>
      </c>
      <c r="Y555" s="97">
        <v>0</v>
      </c>
      <c r="Z555" s="97" t="s">
        <v>1</v>
      </c>
      <c r="AB555" s="97" t="s">
        <v>2191</v>
      </c>
      <c r="AI555" s="97" t="s">
        <v>2199</v>
      </c>
      <c r="AJ555" s="97">
        <v>15</v>
      </c>
      <c r="AK555" s="97">
        <v>0.7</v>
      </c>
      <c r="AQ555" s="97">
        <v>0.9</v>
      </c>
      <c r="AX555" s="97">
        <v>0</v>
      </c>
      <c r="AY555" s="97">
        <v>0</v>
      </c>
      <c r="AZ555" s="97">
        <v>0</v>
      </c>
      <c r="BA555" s="97">
        <v>1668.65</v>
      </c>
      <c r="BB555" s="97">
        <v>1606.8500000000001</v>
      </c>
      <c r="BC555" s="97">
        <v>0</v>
      </c>
      <c r="BD555" s="97">
        <v>0</v>
      </c>
      <c r="BE555" s="97">
        <v>0</v>
      </c>
      <c r="BF555" s="97">
        <v>0</v>
      </c>
      <c r="BG555" s="97">
        <v>0</v>
      </c>
      <c r="BH555" s="97">
        <v>0</v>
      </c>
      <c r="BI555" s="97">
        <v>0</v>
      </c>
      <c r="BJ555" s="97">
        <v>0</v>
      </c>
      <c r="BK555" s="97">
        <v>0</v>
      </c>
      <c r="BM555" s="97">
        <v>417.16250000000002</v>
      </c>
      <c r="BN555" s="97">
        <v>417.16250000000002</v>
      </c>
      <c r="BO555" s="97">
        <v>417.16250000000002</v>
      </c>
      <c r="BP555" s="97">
        <v>417.16250000000002</v>
      </c>
      <c r="BQ555" s="97">
        <v>401.71250000000003</v>
      </c>
      <c r="BR555" s="97">
        <v>401.71250000000003</v>
      </c>
      <c r="BS555" s="97">
        <v>401.71250000000003</v>
      </c>
      <c r="BT555" s="97">
        <v>401.71250000000003</v>
      </c>
      <c r="BY555" s="108"/>
      <c r="CA555" s="162" t="b">
        <v>1</v>
      </c>
      <c r="CB555" s="162" t="b">
        <v>1</v>
      </c>
      <c r="CC555" s="162" t="b">
        <v>1</v>
      </c>
      <c r="CD555" s="162" t="b">
        <v>1</v>
      </c>
    </row>
    <row r="556" spans="1:82" x14ac:dyDescent="0.2">
      <c r="A556" s="101">
        <v>551</v>
      </c>
      <c r="B556" s="97" t="s">
        <v>2201</v>
      </c>
      <c r="C556" s="97" t="s">
        <v>2220</v>
      </c>
      <c r="D556" s="97">
        <v>19</v>
      </c>
      <c r="E556" s="97" t="s">
        <v>970</v>
      </c>
      <c r="G556" s="97" t="s">
        <v>2189</v>
      </c>
      <c r="H556" s="97" t="s">
        <v>1</v>
      </c>
      <c r="I556" s="97" t="s">
        <v>1219</v>
      </c>
      <c r="J556" s="97" t="b">
        <v>1</v>
      </c>
      <c r="N556" s="97"/>
      <c r="O556" s="97">
        <v>0.63800000000000001</v>
      </c>
      <c r="P556" s="97">
        <v>0.125</v>
      </c>
      <c r="Q556" s="97">
        <v>0</v>
      </c>
      <c r="R556" s="97">
        <v>0</v>
      </c>
      <c r="S556" s="97">
        <v>0</v>
      </c>
      <c r="T556" s="97">
        <v>0.51300000000000001</v>
      </c>
      <c r="U556" s="97">
        <v>1</v>
      </c>
      <c r="W556" s="97" t="s">
        <v>2190</v>
      </c>
      <c r="X556" s="97">
        <v>1.1394265017070563E-4</v>
      </c>
      <c r="Y556" s="97">
        <v>0</v>
      </c>
      <c r="Z556" s="97" t="s">
        <v>1</v>
      </c>
      <c r="AB556" s="97" t="s">
        <v>2191</v>
      </c>
      <c r="AI556" s="97" t="s">
        <v>2199</v>
      </c>
      <c r="AJ556" s="97">
        <v>11</v>
      </c>
      <c r="AK556" s="97">
        <v>0.7</v>
      </c>
      <c r="AQ556" s="97">
        <v>0.9</v>
      </c>
      <c r="AX556" s="97">
        <v>0</v>
      </c>
      <c r="AY556" s="97">
        <v>0</v>
      </c>
      <c r="AZ556" s="97">
        <v>0</v>
      </c>
      <c r="BA556" s="97">
        <v>540.30000000000007</v>
      </c>
      <c r="BB556" s="97">
        <v>520.25</v>
      </c>
      <c r="BC556" s="97">
        <v>0</v>
      </c>
      <c r="BD556" s="97">
        <v>0</v>
      </c>
      <c r="BE556" s="97">
        <v>0</v>
      </c>
      <c r="BF556" s="97">
        <v>0</v>
      </c>
      <c r="BG556" s="97">
        <v>0</v>
      </c>
      <c r="BH556" s="97">
        <v>0</v>
      </c>
      <c r="BI556" s="97">
        <v>0</v>
      </c>
      <c r="BJ556" s="97">
        <v>0</v>
      </c>
      <c r="BK556" s="97">
        <v>0</v>
      </c>
      <c r="BM556" s="97">
        <v>135.07500000000002</v>
      </c>
      <c r="BN556" s="97">
        <v>135.07500000000002</v>
      </c>
      <c r="BO556" s="97">
        <v>135.07500000000002</v>
      </c>
      <c r="BP556" s="97">
        <v>135.07500000000002</v>
      </c>
      <c r="BQ556" s="97">
        <v>130.0625</v>
      </c>
      <c r="BR556" s="97">
        <v>130.0625</v>
      </c>
      <c r="BS556" s="97">
        <v>130.0625</v>
      </c>
      <c r="BT556" s="97">
        <v>130.0625</v>
      </c>
      <c r="BY556" s="108"/>
      <c r="CA556" s="162" t="b">
        <v>1</v>
      </c>
      <c r="CB556" s="162" t="b">
        <v>1</v>
      </c>
      <c r="CC556" s="162" t="b">
        <v>1</v>
      </c>
      <c r="CD556" s="162" t="b">
        <v>1</v>
      </c>
    </row>
    <row r="557" spans="1:82" x14ac:dyDescent="0.2">
      <c r="A557" s="101">
        <v>552</v>
      </c>
      <c r="B557" s="97" t="s">
        <v>2201</v>
      </c>
      <c r="C557" s="97" t="s">
        <v>2220</v>
      </c>
      <c r="D557" s="97">
        <v>19</v>
      </c>
      <c r="E557" s="97" t="s">
        <v>971</v>
      </c>
      <c r="G557" s="97" t="s">
        <v>2189</v>
      </c>
      <c r="H557" s="97" t="s">
        <v>1</v>
      </c>
      <c r="I557" s="97" t="s">
        <v>1219</v>
      </c>
      <c r="J557" s="97" t="b">
        <v>1</v>
      </c>
      <c r="N557" s="97"/>
      <c r="O557" s="97">
        <v>0.2</v>
      </c>
      <c r="P557" s="97">
        <v>1.2500000000000001E-2</v>
      </c>
      <c r="Q557" s="97">
        <v>0</v>
      </c>
      <c r="R557" s="97">
        <v>0</v>
      </c>
      <c r="S557" s="97">
        <v>0</v>
      </c>
      <c r="T557" s="97">
        <v>0.1875</v>
      </c>
      <c r="U557" s="97">
        <v>1</v>
      </c>
      <c r="W557" s="97" t="s">
        <v>2190</v>
      </c>
      <c r="X557" s="97">
        <v>1.1056536598224777E-4</v>
      </c>
      <c r="Y557" s="97">
        <v>1.2306597665299888E-6</v>
      </c>
      <c r="Z557" s="97" t="s">
        <v>1</v>
      </c>
      <c r="AB557" s="97" t="s">
        <v>2191</v>
      </c>
      <c r="AI557" s="97" t="s">
        <v>2199</v>
      </c>
      <c r="AJ557" s="97">
        <v>5</v>
      </c>
      <c r="AK557" s="97">
        <v>0.7</v>
      </c>
      <c r="AL557" s="97">
        <v>0.5</v>
      </c>
      <c r="AQ557" s="97">
        <v>0.9</v>
      </c>
      <c r="AX557" s="97">
        <v>0</v>
      </c>
      <c r="AY557" s="97">
        <v>0</v>
      </c>
      <c r="AZ557" s="97">
        <v>0</v>
      </c>
      <c r="BA557" s="97">
        <v>275208.05</v>
      </c>
      <c r="BB557" s="97">
        <v>265015.15000000002</v>
      </c>
      <c r="BC557" s="97">
        <v>0</v>
      </c>
      <c r="BD557" s="97">
        <v>0</v>
      </c>
      <c r="BE557" s="97">
        <v>0</v>
      </c>
      <c r="BF557" s="97">
        <v>0</v>
      </c>
      <c r="BG557" s="97">
        <v>0</v>
      </c>
      <c r="BH557" s="97">
        <v>0</v>
      </c>
      <c r="BI557" s="97">
        <v>0</v>
      </c>
      <c r="BJ557" s="97">
        <v>0</v>
      </c>
      <c r="BK557" s="97">
        <v>0</v>
      </c>
      <c r="BM557" s="97">
        <v>68802.012499999997</v>
      </c>
      <c r="BN557" s="97">
        <v>68802.012499999997</v>
      </c>
      <c r="BO557" s="97">
        <v>68802.012499999997</v>
      </c>
      <c r="BP557" s="97">
        <v>68802.012499999997</v>
      </c>
      <c r="BQ557" s="97">
        <v>66253.787500000006</v>
      </c>
      <c r="BR557" s="97">
        <v>66253.787500000006</v>
      </c>
      <c r="BS557" s="97">
        <v>66253.787500000006</v>
      </c>
      <c r="BT557" s="97">
        <v>66253.787500000006</v>
      </c>
      <c r="BY557" s="108"/>
      <c r="CA557" s="162" t="b">
        <v>1</v>
      </c>
      <c r="CB557" s="162" t="b">
        <v>1</v>
      </c>
      <c r="CC557" s="162" t="b">
        <v>1</v>
      </c>
      <c r="CD557" s="162" t="b">
        <v>1</v>
      </c>
    </row>
    <row r="558" spans="1:82" x14ac:dyDescent="0.2">
      <c r="A558" s="101">
        <v>553</v>
      </c>
      <c r="B558" s="97" t="s">
        <v>2201</v>
      </c>
      <c r="C558" s="97" t="s">
        <v>2220</v>
      </c>
      <c r="D558" s="97">
        <v>19</v>
      </c>
      <c r="E558" s="97" t="s">
        <v>972</v>
      </c>
      <c r="G558" s="97" t="s">
        <v>2189</v>
      </c>
      <c r="H558" s="97" t="s">
        <v>1</v>
      </c>
      <c r="I558" s="97" t="s">
        <v>1220</v>
      </c>
      <c r="J558" s="97" t="b">
        <v>1</v>
      </c>
      <c r="N558" s="97"/>
      <c r="O558" s="97">
        <v>0.15</v>
      </c>
      <c r="P558" s="97">
        <v>0.125</v>
      </c>
      <c r="Q558" s="97">
        <v>0</v>
      </c>
      <c r="R558" s="97">
        <v>0</v>
      </c>
      <c r="S558" s="97">
        <v>0</v>
      </c>
      <c r="T558" s="97">
        <v>2.4999999999999994E-2</v>
      </c>
      <c r="U558" s="97">
        <v>1</v>
      </c>
      <c r="W558" s="97" t="s">
        <v>2190</v>
      </c>
      <c r="X558" s="97">
        <v>9.8591229767653558E-5</v>
      </c>
      <c r="Y558" s="97">
        <v>4.4867000721949228E-4</v>
      </c>
      <c r="Z558" s="97" t="s">
        <v>1</v>
      </c>
      <c r="AB558" s="97" t="s">
        <v>2191</v>
      </c>
      <c r="AI558" s="97" t="s">
        <v>2199</v>
      </c>
      <c r="AJ558" s="97">
        <v>15</v>
      </c>
      <c r="AK558" s="97">
        <v>0.7</v>
      </c>
      <c r="AL558" s="97">
        <v>0.5</v>
      </c>
      <c r="AQ558" s="97">
        <v>0.9</v>
      </c>
      <c r="AX558" s="97">
        <v>0</v>
      </c>
      <c r="AY558" s="97">
        <v>0</v>
      </c>
      <c r="AZ558" s="97">
        <v>0</v>
      </c>
      <c r="BA558" s="97">
        <v>96964.5</v>
      </c>
      <c r="BB558" s="97">
        <v>93373.200000000012</v>
      </c>
      <c r="BC558" s="97">
        <v>0</v>
      </c>
      <c r="BD558" s="97">
        <v>0</v>
      </c>
      <c r="BE558" s="97">
        <v>0</v>
      </c>
      <c r="BF558" s="97">
        <v>0</v>
      </c>
      <c r="BG558" s="97">
        <v>0</v>
      </c>
      <c r="BH558" s="97">
        <v>0</v>
      </c>
      <c r="BI558" s="97">
        <v>0</v>
      </c>
      <c r="BJ558" s="97">
        <v>0</v>
      </c>
      <c r="BK558" s="97">
        <v>0</v>
      </c>
      <c r="BM558" s="97">
        <v>24241.125</v>
      </c>
      <c r="BN558" s="97">
        <v>24241.125</v>
      </c>
      <c r="BO558" s="97">
        <v>24241.125</v>
      </c>
      <c r="BP558" s="97">
        <v>24241.125</v>
      </c>
      <c r="BQ558" s="97">
        <v>23343.300000000003</v>
      </c>
      <c r="BR558" s="97">
        <v>23343.300000000003</v>
      </c>
      <c r="BS558" s="97">
        <v>23343.300000000003</v>
      </c>
      <c r="BT558" s="97">
        <v>23343.300000000003</v>
      </c>
      <c r="BY558" s="108"/>
      <c r="CA558" s="162" t="b">
        <v>1</v>
      </c>
      <c r="CB558" s="162" t="b">
        <v>1</v>
      </c>
      <c r="CC558" s="162" t="b">
        <v>1</v>
      </c>
      <c r="CD558" s="162" t="b">
        <v>1</v>
      </c>
    </row>
    <row r="559" spans="1:82" x14ac:dyDescent="0.2">
      <c r="A559" s="101">
        <v>554</v>
      </c>
      <c r="B559" s="97" t="s">
        <v>2201</v>
      </c>
      <c r="C559" s="97" t="s">
        <v>2220</v>
      </c>
      <c r="D559" s="97">
        <v>19</v>
      </c>
      <c r="E559" s="97" t="s">
        <v>973</v>
      </c>
      <c r="G559" s="97" t="s">
        <v>2189</v>
      </c>
      <c r="H559" s="97" t="s">
        <v>1</v>
      </c>
      <c r="I559" s="97" t="s">
        <v>1216</v>
      </c>
      <c r="J559" s="97" t="b">
        <v>1</v>
      </c>
      <c r="N559" s="97"/>
      <c r="O559" s="97">
        <v>0.21</v>
      </c>
      <c r="P559" s="97">
        <v>0.125</v>
      </c>
      <c r="Q559" s="97">
        <v>0</v>
      </c>
      <c r="R559" s="97">
        <v>0</v>
      </c>
      <c r="S559" s="97">
        <v>0</v>
      </c>
      <c r="T559" s="97">
        <v>8.4999999999999992E-2</v>
      </c>
      <c r="U559" s="97">
        <v>1</v>
      </c>
      <c r="W559" s="97" t="s">
        <v>2190</v>
      </c>
      <c r="X559" s="97">
        <v>1.6869522768967745E-4</v>
      </c>
      <c r="Y559" s="97">
        <v>1.2907790561995628E-5</v>
      </c>
      <c r="Z559" s="97" t="s">
        <v>1</v>
      </c>
      <c r="AB559" s="97" t="s">
        <v>2191</v>
      </c>
      <c r="AC559" s="97">
        <v>15</v>
      </c>
      <c r="AD559" s="97">
        <v>5.6000000000000001E-2</v>
      </c>
      <c r="AF559" s="97">
        <v>0.47898163686341033</v>
      </c>
      <c r="AG559" s="97">
        <v>8.0801916289847194E-5</v>
      </c>
      <c r="AH559" s="97">
        <v>6.1825946516747313E-6</v>
      </c>
      <c r="AI559" s="97" t="s">
        <v>2199</v>
      </c>
      <c r="AJ559" s="97">
        <v>2.0964360587002098</v>
      </c>
      <c r="AK559" s="97">
        <v>0.7</v>
      </c>
      <c r="AL559" s="97">
        <v>0.5</v>
      </c>
      <c r="AQ559" s="97">
        <v>0.9</v>
      </c>
      <c r="AX559" s="97">
        <v>0</v>
      </c>
      <c r="AY559" s="97">
        <v>0</v>
      </c>
      <c r="AZ559" s="97">
        <v>0</v>
      </c>
      <c r="BA559" s="97">
        <v>666361</v>
      </c>
      <c r="BB559" s="97">
        <v>640229.52500000002</v>
      </c>
      <c r="BC559" s="97">
        <v>0</v>
      </c>
      <c r="BD559" s="97">
        <v>0</v>
      </c>
      <c r="BE559" s="97">
        <v>0</v>
      </c>
      <c r="BF559" s="97">
        <v>0</v>
      </c>
      <c r="BG559" s="97">
        <v>0</v>
      </c>
      <c r="BH559" s="97">
        <v>0</v>
      </c>
      <c r="BI559" s="97">
        <v>0</v>
      </c>
      <c r="BJ559" s="97">
        <v>0</v>
      </c>
      <c r="BK559" s="97">
        <v>0</v>
      </c>
      <c r="BM559" s="97">
        <v>166590.25</v>
      </c>
      <c r="BN559" s="97">
        <v>166590.25</v>
      </c>
      <c r="BO559" s="97">
        <v>166590.25</v>
      </c>
      <c r="BP559" s="97">
        <v>166590.25</v>
      </c>
      <c r="BQ559" s="97">
        <v>160057.38125000001</v>
      </c>
      <c r="BR559" s="97">
        <v>160057.38125000001</v>
      </c>
      <c r="BS559" s="97">
        <v>160057.38125000001</v>
      </c>
      <c r="BT559" s="97">
        <v>160057.38125000001</v>
      </c>
      <c r="BY559" s="108"/>
      <c r="CA559" s="162" t="b">
        <v>1</v>
      </c>
      <c r="CB559" s="162" t="b">
        <v>1</v>
      </c>
      <c r="CC559" s="162" t="b">
        <v>1</v>
      </c>
      <c r="CD559" s="162" t="b">
        <v>1</v>
      </c>
    </row>
    <row r="560" spans="1:82" x14ac:dyDescent="0.2">
      <c r="A560" s="101">
        <v>555</v>
      </c>
      <c r="B560" s="97" t="s">
        <v>2201</v>
      </c>
      <c r="C560" s="97" t="s">
        <v>2220</v>
      </c>
      <c r="D560" s="97">
        <v>19</v>
      </c>
      <c r="E560" s="97" t="s">
        <v>974</v>
      </c>
      <c r="G560" s="97" t="s">
        <v>2189</v>
      </c>
      <c r="H560" s="97" t="s">
        <v>1</v>
      </c>
      <c r="I560" s="97" t="s">
        <v>1216</v>
      </c>
      <c r="J560" s="97" t="b">
        <v>1</v>
      </c>
      <c r="N560" s="97"/>
      <c r="O560" s="97">
        <v>0.28189999999999998</v>
      </c>
      <c r="P560" s="97">
        <v>0.125</v>
      </c>
      <c r="Q560" s="97">
        <v>0</v>
      </c>
      <c r="R560" s="97">
        <v>0</v>
      </c>
      <c r="S560" s="97">
        <v>0</v>
      </c>
      <c r="T560" s="97">
        <v>0.15689999999999998</v>
      </c>
      <c r="U560" s="97">
        <v>1</v>
      </c>
      <c r="W560" s="97" t="s">
        <v>2190</v>
      </c>
      <c r="X560" s="97">
        <v>2.1622289491567308E-4</v>
      </c>
      <c r="Y560" s="97">
        <v>0</v>
      </c>
      <c r="Z560" s="97" t="s">
        <v>1</v>
      </c>
      <c r="AB560" s="97" t="s">
        <v>2191</v>
      </c>
      <c r="AI560" s="97" t="s">
        <v>2199</v>
      </c>
      <c r="AJ560" s="97">
        <v>15</v>
      </c>
      <c r="AK560" s="97">
        <v>0.7</v>
      </c>
      <c r="AQ560" s="97">
        <v>0.9</v>
      </c>
      <c r="AX560" s="97">
        <v>0</v>
      </c>
      <c r="AY560" s="97">
        <v>0</v>
      </c>
      <c r="AZ560" s="97">
        <v>0</v>
      </c>
      <c r="BA560" s="97">
        <v>1289.95</v>
      </c>
      <c r="BB560" s="97">
        <v>1242.2</v>
      </c>
      <c r="BC560" s="97">
        <v>0</v>
      </c>
      <c r="BD560" s="97">
        <v>0</v>
      </c>
      <c r="BE560" s="97">
        <v>0</v>
      </c>
      <c r="BF560" s="97">
        <v>0</v>
      </c>
      <c r="BG560" s="97">
        <v>0</v>
      </c>
      <c r="BH560" s="97">
        <v>0</v>
      </c>
      <c r="BI560" s="97">
        <v>0</v>
      </c>
      <c r="BJ560" s="97">
        <v>0</v>
      </c>
      <c r="BK560" s="97">
        <v>0</v>
      </c>
      <c r="BM560" s="97">
        <v>322.48750000000001</v>
      </c>
      <c r="BN560" s="97">
        <v>322.48750000000001</v>
      </c>
      <c r="BO560" s="97">
        <v>322.48750000000001</v>
      </c>
      <c r="BP560" s="97">
        <v>322.48750000000001</v>
      </c>
      <c r="BQ560" s="97">
        <v>310.55</v>
      </c>
      <c r="BR560" s="97">
        <v>310.55</v>
      </c>
      <c r="BS560" s="97">
        <v>310.55</v>
      </c>
      <c r="BT560" s="97">
        <v>310.55</v>
      </c>
      <c r="BY560" s="108"/>
      <c r="CA560" s="162" t="b">
        <v>1</v>
      </c>
      <c r="CB560" s="162" t="b">
        <v>1</v>
      </c>
      <c r="CC560" s="162" t="b">
        <v>1</v>
      </c>
      <c r="CD560" s="162" t="b">
        <v>1</v>
      </c>
    </row>
    <row r="561" spans="1:82" x14ac:dyDescent="0.2">
      <c r="A561" s="101">
        <v>556</v>
      </c>
      <c r="B561" s="97" t="s">
        <v>2201</v>
      </c>
      <c r="C561" s="97" t="s">
        <v>2220</v>
      </c>
      <c r="D561" s="97">
        <v>19</v>
      </c>
      <c r="E561" s="97" t="s">
        <v>975</v>
      </c>
      <c r="G561" s="97" t="s">
        <v>2189</v>
      </c>
      <c r="H561" s="97" t="s">
        <v>1</v>
      </c>
      <c r="I561" s="97" t="s">
        <v>1216</v>
      </c>
      <c r="J561" s="97" t="b">
        <v>1</v>
      </c>
      <c r="N561" s="97"/>
      <c r="O561" s="97">
        <v>0.28189999999999998</v>
      </c>
      <c r="P561" s="97">
        <v>0</v>
      </c>
      <c r="Q561" s="97">
        <v>0</v>
      </c>
      <c r="R561" s="97">
        <v>0</v>
      </c>
      <c r="S561" s="97">
        <v>0</v>
      </c>
      <c r="T561" s="97">
        <v>0.28189999999999998</v>
      </c>
      <c r="U561" s="97">
        <v>1</v>
      </c>
      <c r="W561" s="97" t="s">
        <v>2190</v>
      </c>
      <c r="X561" s="97">
        <v>1.4483193365835437E-4</v>
      </c>
      <c r="Y561" s="97">
        <v>0</v>
      </c>
      <c r="Z561" s="97" t="s">
        <v>1</v>
      </c>
      <c r="AB561" s="97" t="s">
        <v>2191</v>
      </c>
      <c r="AI561" s="97" t="s">
        <v>2199</v>
      </c>
      <c r="AJ561" s="97">
        <v>3</v>
      </c>
      <c r="AK561" s="97">
        <v>0.7</v>
      </c>
      <c r="AQ561" s="97">
        <v>0.9</v>
      </c>
      <c r="AX561" s="97">
        <v>0</v>
      </c>
      <c r="AY561" s="97">
        <v>0</v>
      </c>
      <c r="AZ561" s="97">
        <v>0</v>
      </c>
      <c r="BA561" s="97">
        <v>7436.35</v>
      </c>
      <c r="BB561" s="97">
        <v>7160.9000000000005</v>
      </c>
      <c r="BC561" s="97">
        <v>0</v>
      </c>
      <c r="BD561" s="97">
        <v>0</v>
      </c>
      <c r="BE561" s="97">
        <v>0</v>
      </c>
      <c r="BF561" s="97">
        <v>0</v>
      </c>
      <c r="BG561" s="97">
        <v>0</v>
      </c>
      <c r="BH561" s="97">
        <v>0</v>
      </c>
      <c r="BI561" s="97">
        <v>0</v>
      </c>
      <c r="BJ561" s="97">
        <v>0</v>
      </c>
      <c r="BK561" s="97">
        <v>0</v>
      </c>
      <c r="BM561" s="97">
        <v>1859.0875000000001</v>
      </c>
      <c r="BN561" s="97">
        <v>1859.0875000000001</v>
      </c>
      <c r="BO561" s="97">
        <v>1859.0875000000001</v>
      </c>
      <c r="BP561" s="97">
        <v>1859.0875000000001</v>
      </c>
      <c r="BQ561" s="97">
        <v>1790.2250000000001</v>
      </c>
      <c r="BR561" s="97">
        <v>1790.2250000000001</v>
      </c>
      <c r="BS561" s="97">
        <v>1790.2250000000001</v>
      </c>
      <c r="BT561" s="97">
        <v>1790.2250000000001</v>
      </c>
      <c r="BY561" s="108"/>
      <c r="CA561" s="162" t="b">
        <v>1</v>
      </c>
      <c r="CB561" s="162" t="b">
        <v>1</v>
      </c>
      <c r="CC561" s="162" t="b">
        <v>1</v>
      </c>
      <c r="CD561" s="162" t="b">
        <v>1</v>
      </c>
    </row>
    <row r="562" spans="1:82" x14ac:dyDescent="0.2">
      <c r="A562" s="101">
        <v>557</v>
      </c>
      <c r="B562" s="97" t="s">
        <v>2201</v>
      </c>
      <c r="C562" s="97" t="s">
        <v>2220</v>
      </c>
      <c r="D562" s="97">
        <v>19</v>
      </c>
      <c r="E562" s="97" t="s">
        <v>976</v>
      </c>
      <c r="G562" s="97" t="s">
        <v>2189</v>
      </c>
      <c r="H562" s="97" t="s">
        <v>0</v>
      </c>
      <c r="I562" s="97" t="s">
        <v>1216</v>
      </c>
      <c r="J562" s="97" t="b">
        <v>1</v>
      </c>
      <c r="N562" s="97"/>
      <c r="O562" s="97">
        <v>0.23300000000000001</v>
      </c>
      <c r="P562" s="97">
        <v>0.125</v>
      </c>
      <c r="Q562" s="97">
        <v>0</v>
      </c>
      <c r="R562" s="97">
        <v>0</v>
      </c>
      <c r="S562" s="97">
        <v>0</v>
      </c>
      <c r="T562" s="97">
        <v>0.10800000000000001</v>
      </c>
      <c r="U562" s="97">
        <v>1</v>
      </c>
      <c r="W562" s="97" t="s">
        <v>2190</v>
      </c>
      <c r="X562" s="97">
        <v>1.2088763196947595E-5</v>
      </c>
      <c r="Y562" s="97">
        <v>0</v>
      </c>
      <c r="Z562" s="97" t="s">
        <v>0</v>
      </c>
      <c r="AB562" s="97" t="s">
        <v>2191</v>
      </c>
      <c r="AI562" s="97" t="s">
        <v>2199</v>
      </c>
      <c r="AJ562" s="97">
        <v>8</v>
      </c>
      <c r="AK562" s="97">
        <v>0.7</v>
      </c>
      <c r="AQ562" s="97">
        <v>0.9</v>
      </c>
      <c r="AX562" s="97">
        <v>0</v>
      </c>
      <c r="AY562" s="97">
        <v>0</v>
      </c>
      <c r="AZ562" s="97">
        <v>0</v>
      </c>
      <c r="BA562" s="97">
        <v>34856.200000000004</v>
      </c>
      <c r="BB562" s="97">
        <v>33565.200000000004</v>
      </c>
      <c r="BC562" s="97">
        <v>0</v>
      </c>
      <c r="BD562" s="97">
        <v>0</v>
      </c>
      <c r="BE562" s="97">
        <v>0</v>
      </c>
      <c r="BF562" s="97">
        <v>0</v>
      </c>
      <c r="BG562" s="97">
        <v>0</v>
      </c>
      <c r="BH562" s="97">
        <v>0</v>
      </c>
      <c r="BI562" s="97">
        <v>0</v>
      </c>
      <c r="BJ562" s="97">
        <v>0</v>
      </c>
      <c r="BK562" s="97">
        <v>0</v>
      </c>
      <c r="BM562" s="97">
        <v>8714.0500000000011</v>
      </c>
      <c r="BN562" s="97">
        <v>8714.0500000000011</v>
      </c>
      <c r="BO562" s="97">
        <v>8714.0500000000011</v>
      </c>
      <c r="BP562" s="97">
        <v>8714.0500000000011</v>
      </c>
      <c r="BQ562" s="97">
        <v>8391.3000000000011</v>
      </c>
      <c r="BR562" s="97">
        <v>8391.3000000000011</v>
      </c>
      <c r="BS562" s="97">
        <v>8391.3000000000011</v>
      </c>
      <c r="BT562" s="97">
        <v>8391.3000000000011</v>
      </c>
      <c r="BY562" s="108"/>
      <c r="CA562" s="162" t="b">
        <v>1</v>
      </c>
      <c r="CB562" s="162" t="b">
        <v>1</v>
      </c>
      <c r="CC562" s="162" t="b">
        <v>1</v>
      </c>
      <c r="CD562" s="162" t="b">
        <v>1</v>
      </c>
    </row>
    <row r="563" spans="1:82" x14ac:dyDescent="0.2">
      <c r="A563" s="101">
        <v>558</v>
      </c>
      <c r="B563" s="97" t="s">
        <v>2201</v>
      </c>
      <c r="C563" s="97" t="s">
        <v>2220</v>
      </c>
      <c r="D563" s="97">
        <v>19</v>
      </c>
      <c r="E563" s="97" t="s">
        <v>977</v>
      </c>
      <c r="G563" s="97" t="s">
        <v>2189</v>
      </c>
      <c r="H563" s="97" t="s">
        <v>1</v>
      </c>
      <c r="I563" s="97" t="s">
        <v>1216</v>
      </c>
      <c r="J563" s="97" t="b">
        <v>1</v>
      </c>
      <c r="N563" s="97"/>
      <c r="O563" s="97">
        <v>0.28189999999999998</v>
      </c>
      <c r="P563" s="97">
        <v>0.125</v>
      </c>
      <c r="Q563" s="97">
        <v>0</v>
      </c>
      <c r="R563" s="97">
        <v>0</v>
      </c>
      <c r="S563" s="97">
        <v>0</v>
      </c>
      <c r="T563" s="97">
        <v>0.15689999999999998</v>
      </c>
      <c r="U563" s="97">
        <v>1</v>
      </c>
      <c r="W563" s="97" t="s">
        <v>2190</v>
      </c>
      <c r="X563" s="97">
        <v>1.2340194191442504E-4</v>
      </c>
      <c r="Y563" s="97">
        <v>0</v>
      </c>
      <c r="Z563" s="97" t="s">
        <v>1</v>
      </c>
      <c r="AB563" s="97" t="s">
        <v>2191</v>
      </c>
      <c r="AC563" s="97">
        <v>15</v>
      </c>
      <c r="AD563" s="97">
        <v>5.6399999999999999E-2</v>
      </c>
      <c r="AF563" s="97">
        <v>0.24479999999999999</v>
      </c>
      <c r="AG563" s="97">
        <v>3.0208795380651237E-5</v>
      </c>
      <c r="AH563" s="97">
        <v>0</v>
      </c>
      <c r="AI563" s="97" t="s">
        <v>2199</v>
      </c>
      <c r="AJ563" s="97">
        <v>5</v>
      </c>
      <c r="AK563" s="97">
        <v>0.7</v>
      </c>
      <c r="AQ563" s="97">
        <v>0.9</v>
      </c>
      <c r="AX563" s="97">
        <v>0</v>
      </c>
      <c r="AY563" s="97">
        <v>0</v>
      </c>
      <c r="AZ563" s="97">
        <v>0</v>
      </c>
      <c r="BA563" s="97">
        <v>131848</v>
      </c>
      <c r="BB563" s="97">
        <v>126677.2625</v>
      </c>
      <c r="BC563" s="97">
        <v>0</v>
      </c>
      <c r="BD563" s="97">
        <v>0</v>
      </c>
      <c r="BE563" s="97">
        <v>0</v>
      </c>
      <c r="BF563" s="97">
        <v>0</v>
      </c>
      <c r="BG563" s="97">
        <v>0</v>
      </c>
      <c r="BH563" s="97">
        <v>0</v>
      </c>
      <c r="BI563" s="97">
        <v>0</v>
      </c>
      <c r="BJ563" s="97">
        <v>0</v>
      </c>
      <c r="BK563" s="97">
        <v>0</v>
      </c>
      <c r="BM563" s="97">
        <v>32962</v>
      </c>
      <c r="BN563" s="97">
        <v>32962</v>
      </c>
      <c r="BO563" s="97">
        <v>32962</v>
      </c>
      <c r="BP563" s="97">
        <v>32962</v>
      </c>
      <c r="BQ563" s="97">
        <v>31669.315624999999</v>
      </c>
      <c r="BR563" s="97">
        <v>31669.315624999999</v>
      </c>
      <c r="BS563" s="97">
        <v>31669.315624999999</v>
      </c>
      <c r="BT563" s="97">
        <v>31669.315624999999</v>
      </c>
      <c r="BY563" s="108"/>
      <c r="CA563" s="162" t="b">
        <v>1</v>
      </c>
      <c r="CB563" s="162" t="b">
        <v>1</v>
      </c>
      <c r="CC563" s="162" t="b">
        <v>1</v>
      </c>
      <c r="CD563" s="162" t="b">
        <v>1</v>
      </c>
    </row>
    <row r="564" spans="1:82" x14ac:dyDescent="0.2">
      <c r="A564" s="101">
        <v>559</v>
      </c>
      <c r="B564" s="97" t="s">
        <v>2201</v>
      </c>
      <c r="C564" s="97" t="s">
        <v>2220</v>
      </c>
      <c r="D564" s="97">
        <v>19</v>
      </c>
      <c r="E564" s="97" t="s">
        <v>978</v>
      </c>
      <c r="G564" s="97" t="s">
        <v>2189</v>
      </c>
      <c r="H564" s="97" t="s">
        <v>1</v>
      </c>
      <c r="I564" s="97" t="s">
        <v>1215</v>
      </c>
      <c r="J564" s="97" t="b">
        <v>1</v>
      </c>
      <c r="N564" s="97"/>
      <c r="O564" s="97">
        <v>0.28000000000000003</v>
      </c>
      <c r="P564" s="97">
        <v>8.7499999999999994E-2</v>
      </c>
      <c r="Q564" s="97">
        <v>0</v>
      </c>
      <c r="R564" s="97">
        <v>0</v>
      </c>
      <c r="S564" s="97">
        <v>0</v>
      </c>
      <c r="T564" s="97">
        <v>0.19250000000000003</v>
      </c>
      <c r="U564" s="97">
        <v>1</v>
      </c>
      <c r="W564" s="97" t="s">
        <v>2190</v>
      </c>
      <c r="X564" s="97">
        <v>1.4210840380863315E-4</v>
      </c>
      <c r="Y564" s="97">
        <v>0</v>
      </c>
      <c r="Z564" s="97" t="s">
        <v>1</v>
      </c>
      <c r="AB564" s="97" t="s">
        <v>2191</v>
      </c>
      <c r="AI564" s="97" t="s">
        <v>2199</v>
      </c>
      <c r="AJ564" s="97">
        <v>15</v>
      </c>
      <c r="AK564" s="97">
        <v>0.7</v>
      </c>
      <c r="AQ564" s="97">
        <v>0.9</v>
      </c>
      <c r="AX564" s="97">
        <v>0</v>
      </c>
      <c r="AY564" s="97">
        <v>0</v>
      </c>
      <c r="AZ564" s="97">
        <v>0</v>
      </c>
      <c r="BA564" s="97">
        <v>74118.5</v>
      </c>
      <c r="BB564" s="97">
        <v>71373.350000000006</v>
      </c>
      <c r="BC564" s="97">
        <v>0</v>
      </c>
      <c r="BD564" s="97">
        <v>0</v>
      </c>
      <c r="BE564" s="97">
        <v>0</v>
      </c>
      <c r="BF564" s="97">
        <v>0</v>
      </c>
      <c r="BG564" s="97">
        <v>0</v>
      </c>
      <c r="BH564" s="97">
        <v>0</v>
      </c>
      <c r="BI564" s="97">
        <v>0</v>
      </c>
      <c r="BJ564" s="97">
        <v>0</v>
      </c>
      <c r="BK564" s="97">
        <v>0</v>
      </c>
      <c r="BM564" s="97">
        <v>18529.625</v>
      </c>
      <c r="BN564" s="97">
        <v>18529.625</v>
      </c>
      <c r="BO564" s="97">
        <v>18529.625</v>
      </c>
      <c r="BP564" s="97">
        <v>18529.625</v>
      </c>
      <c r="BQ564" s="97">
        <v>17843.337500000001</v>
      </c>
      <c r="BR564" s="97">
        <v>17843.337500000001</v>
      </c>
      <c r="BS564" s="97">
        <v>17843.337500000001</v>
      </c>
      <c r="BT564" s="97">
        <v>17843.337500000001</v>
      </c>
      <c r="BY564" s="108"/>
      <c r="CA564" s="162" t="b">
        <v>1</v>
      </c>
      <c r="CB564" s="162" t="b">
        <v>1</v>
      </c>
      <c r="CC564" s="162" t="b">
        <v>1</v>
      </c>
      <c r="CD564" s="162" t="b">
        <v>1</v>
      </c>
    </row>
    <row r="565" spans="1:82" x14ac:dyDescent="0.2">
      <c r="A565" s="101">
        <v>560</v>
      </c>
      <c r="B565" s="97" t="s">
        <v>2201</v>
      </c>
      <c r="C565" s="97" t="s">
        <v>2220</v>
      </c>
      <c r="D565" s="97">
        <v>19</v>
      </c>
      <c r="E565" s="97" t="s">
        <v>979</v>
      </c>
      <c r="G565" s="97" t="s">
        <v>2189</v>
      </c>
      <c r="H565" s="97" t="s">
        <v>1</v>
      </c>
      <c r="I565" s="97" t="s">
        <v>1215</v>
      </c>
      <c r="J565" s="97" t="b">
        <v>1</v>
      </c>
      <c r="N565" s="97"/>
      <c r="O565" s="97">
        <v>0.23</v>
      </c>
      <c r="P565" s="97">
        <v>8.7499999999999994E-2</v>
      </c>
      <c r="Q565" s="97">
        <v>0</v>
      </c>
      <c r="R565" s="97">
        <v>0</v>
      </c>
      <c r="S565" s="97">
        <v>0</v>
      </c>
      <c r="T565" s="97">
        <v>0.14250000000000002</v>
      </c>
      <c r="U565" s="97">
        <v>1</v>
      </c>
      <c r="W565" s="97" t="s">
        <v>2190</v>
      </c>
      <c r="X565" s="97">
        <v>7.7084064026023581E-6</v>
      </c>
      <c r="Y565" s="97">
        <v>0</v>
      </c>
      <c r="Z565" s="97" t="s">
        <v>1</v>
      </c>
      <c r="AB565" s="97" t="s">
        <v>2191</v>
      </c>
      <c r="AI565" s="97" t="s">
        <v>2199</v>
      </c>
      <c r="AJ565" s="97">
        <v>8</v>
      </c>
      <c r="AK565" s="97">
        <v>0.7</v>
      </c>
      <c r="AQ565" s="97">
        <v>0.9</v>
      </c>
      <c r="AX565" s="97">
        <v>0</v>
      </c>
      <c r="AY565" s="97">
        <v>0</v>
      </c>
      <c r="AZ565" s="97">
        <v>0</v>
      </c>
      <c r="BA565" s="97">
        <v>5169.1000000000004</v>
      </c>
      <c r="BB565" s="97">
        <v>4977.6500000000005</v>
      </c>
      <c r="BC565" s="97">
        <v>0</v>
      </c>
      <c r="BD565" s="97">
        <v>0</v>
      </c>
      <c r="BE565" s="97">
        <v>0</v>
      </c>
      <c r="BF565" s="97">
        <v>0</v>
      </c>
      <c r="BG565" s="97">
        <v>0</v>
      </c>
      <c r="BH565" s="97">
        <v>0</v>
      </c>
      <c r="BI565" s="97">
        <v>0</v>
      </c>
      <c r="BJ565" s="97">
        <v>0</v>
      </c>
      <c r="BK565" s="97">
        <v>0</v>
      </c>
      <c r="BM565" s="97">
        <v>1292.2750000000001</v>
      </c>
      <c r="BN565" s="97">
        <v>1292.2750000000001</v>
      </c>
      <c r="BO565" s="97">
        <v>1292.2750000000001</v>
      </c>
      <c r="BP565" s="97">
        <v>1292.2750000000001</v>
      </c>
      <c r="BQ565" s="97">
        <v>1244.4125000000001</v>
      </c>
      <c r="BR565" s="97">
        <v>1244.4125000000001</v>
      </c>
      <c r="BS565" s="97">
        <v>1244.4125000000001</v>
      </c>
      <c r="BT565" s="97">
        <v>1244.4125000000001</v>
      </c>
      <c r="BY565" s="108"/>
      <c r="CA565" s="162" t="b">
        <v>1</v>
      </c>
      <c r="CB565" s="162" t="b">
        <v>1</v>
      </c>
      <c r="CC565" s="162" t="b">
        <v>1</v>
      </c>
      <c r="CD565" s="162" t="b">
        <v>1</v>
      </c>
    </row>
    <row r="566" spans="1:82" x14ac:dyDescent="0.2">
      <c r="A566" s="101">
        <v>561</v>
      </c>
      <c r="B566" s="97" t="s">
        <v>2201</v>
      </c>
      <c r="C566" s="97" t="s">
        <v>2220</v>
      </c>
      <c r="D566" s="97">
        <v>19</v>
      </c>
      <c r="E566" s="97" t="s">
        <v>980</v>
      </c>
      <c r="G566" s="97" t="s">
        <v>2189</v>
      </c>
      <c r="H566" s="97" t="s">
        <v>1</v>
      </c>
      <c r="I566" s="97" t="s">
        <v>1221</v>
      </c>
      <c r="J566" s="97" t="b">
        <v>1</v>
      </c>
      <c r="N566" s="97"/>
      <c r="O566" s="97">
        <v>2</v>
      </c>
      <c r="P566" s="97">
        <v>1.25</v>
      </c>
      <c r="Q566" s="97">
        <v>0</v>
      </c>
      <c r="R566" s="97">
        <v>0</v>
      </c>
      <c r="S566" s="97">
        <v>0</v>
      </c>
      <c r="T566" s="97">
        <v>0.75</v>
      </c>
      <c r="U566" s="97">
        <v>0</v>
      </c>
      <c r="W566" s="97" t="s">
        <v>2190</v>
      </c>
      <c r="X566" s="97">
        <v>0</v>
      </c>
      <c r="Y566" s="97">
        <v>1</v>
      </c>
      <c r="Z566" s="97" t="s">
        <v>1</v>
      </c>
      <c r="AB566" s="97" t="s">
        <v>2193</v>
      </c>
      <c r="AI566" s="97" t="s">
        <v>2199</v>
      </c>
      <c r="AJ566" s="97">
        <v>15</v>
      </c>
      <c r="AK566" s="97">
        <v>0.7</v>
      </c>
      <c r="AQ566" s="97">
        <v>0.9</v>
      </c>
      <c r="AX566" s="97">
        <v>0</v>
      </c>
      <c r="AY566" s="97">
        <v>0</v>
      </c>
      <c r="AZ566" s="97">
        <v>0</v>
      </c>
      <c r="BA566" s="97">
        <v>3668.1000000000004</v>
      </c>
      <c r="BB566" s="97">
        <v>3501.4</v>
      </c>
      <c r="BC566" s="97">
        <v>0</v>
      </c>
      <c r="BD566" s="97">
        <v>0</v>
      </c>
      <c r="BE566" s="97">
        <v>0</v>
      </c>
      <c r="BF566" s="97">
        <v>0</v>
      </c>
      <c r="BG566" s="97">
        <v>0</v>
      </c>
      <c r="BH566" s="97">
        <v>0</v>
      </c>
      <c r="BI566" s="97">
        <v>0</v>
      </c>
      <c r="BJ566" s="97">
        <v>0</v>
      </c>
      <c r="BK566" s="97">
        <v>0</v>
      </c>
      <c r="BM566" s="97">
        <v>917.02500000000009</v>
      </c>
      <c r="BN566" s="97">
        <v>917.02500000000009</v>
      </c>
      <c r="BO566" s="97">
        <v>917.02500000000009</v>
      </c>
      <c r="BP566" s="97">
        <v>917.02500000000009</v>
      </c>
      <c r="BQ566" s="97">
        <v>875.35</v>
      </c>
      <c r="BR566" s="97">
        <v>875.35</v>
      </c>
      <c r="BS566" s="97">
        <v>875.35</v>
      </c>
      <c r="BT566" s="97">
        <v>875.35</v>
      </c>
      <c r="BY566" s="108"/>
      <c r="CA566" s="162" t="b">
        <v>1</v>
      </c>
      <c r="CB566" s="162" t="b">
        <v>1</v>
      </c>
      <c r="CC566" s="162" t="b">
        <v>1</v>
      </c>
      <c r="CD566" s="162" t="b">
        <v>1</v>
      </c>
    </row>
    <row r="567" spans="1:82" x14ac:dyDescent="0.2">
      <c r="A567" s="101">
        <v>562</v>
      </c>
      <c r="B567" s="97" t="s">
        <v>2201</v>
      </c>
      <c r="C567" s="97" t="s">
        <v>2220</v>
      </c>
      <c r="D567" s="97">
        <v>19</v>
      </c>
      <c r="E567" s="97" t="s">
        <v>981</v>
      </c>
      <c r="G567" s="97" t="s">
        <v>2189</v>
      </c>
      <c r="H567" s="97" t="s">
        <v>1</v>
      </c>
      <c r="J567" s="97" t="s">
        <v>30</v>
      </c>
      <c r="N567" s="97"/>
      <c r="O567" s="97">
        <v>1.3</v>
      </c>
      <c r="P567" s="97">
        <v>1</v>
      </c>
      <c r="Q567" s="97">
        <v>0</v>
      </c>
      <c r="R567" s="97">
        <v>0</v>
      </c>
      <c r="S567" s="97">
        <v>0</v>
      </c>
      <c r="T567" s="97">
        <v>0.30000000000000004</v>
      </c>
      <c r="U567" s="97">
        <v>0</v>
      </c>
      <c r="W567" s="97" t="e">
        <v>#N/A</v>
      </c>
      <c r="X567" s="97">
        <v>0</v>
      </c>
      <c r="Y567" s="97">
        <v>1</v>
      </c>
      <c r="Z567" s="97" t="s">
        <v>1</v>
      </c>
      <c r="AB567" s="97" t="s">
        <v>2193</v>
      </c>
      <c r="AC567" s="97">
        <v>15</v>
      </c>
      <c r="AD567" s="97">
        <v>0.32500000000000001</v>
      </c>
      <c r="AF567" s="97">
        <v>0</v>
      </c>
      <c r="AG567" s="97">
        <v>0</v>
      </c>
      <c r="AH567" s="97">
        <v>0.3</v>
      </c>
      <c r="AI567" s="97" t="s">
        <v>2199</v>
      </c>
      <c r="AJ567" s="97">
        <v>5</v>
      </c>
      <c r="AK567" s="97">
        <v>0.7</v>
      </c>
      <c r="AQ567" s="97">
        <v>0.9</v>
      </c>
      <c r="AX567" s="97">
        <v>0</v>
      </c>
      <c r="AY567" s="97">
        <v>0</v>
      </c>
      <c r="AZ567" s="97">
        <v>0</v>
      </c>
      <c r="BA567" s="97">
        <v>17713.599999999999</v>
      </c>
      <c r="BB567" s="97">
        <v>16908.45</v>
      </c>
      <c r="BC567" s="97">
        <v>0</v>
      </c>
      <c r="BD567" s="97">
        <v>0</v>
      </c>
      <c r="BE567" s="97">
        <v>0</v>
      </c>
      <c r="BF567" s="97">
        <v>0</v>
      </c>
      <c r="BG567" s="97">
        <v>0</v>
      </c>
      <c r="BH567" s="97">
        <v>0</v>
      </c>
      <c r="BI567" s="97">
        <v>0</v>
      </c>
      <c r="BJ567" s="97">
        <v>0</v>
      </c>
      <c r="BK567" s="97">
        <v>0</v>
      </c>
      <c r="BM567" s="97">
        <v>4428.3999999999996</v>
      </c>
      <c r="BN567" s="97">
        <v>4428.3999999999996</v>
      </c>
      <c r="BO567" s="97">
        <v>4428.3999999999996</v>
      </c>
      <c r="BP567" s="97">
        <v>4428.3999999999996</v>
      </c>
      <c r="BQ567" s="97">
        <v>4227.1125000000002</v>
      </c>
      <c r="BR567" s="97">
        <v>4227.1125000000002</v>
      </c>
      <c r="BS567" s="97">
        <v>4227.1125000000002</v>
      </c>
      <c r="BT567" s="97">
        <v>4227.1125000000002</v>
      </c>
      <c r="BY567" s="108"/>
      <c r="CA567" s="162" t="b">
        <v>1</v>
      </c>
      <c r="CB567" s="162" t="b">
        <v>1</v>
      </c>
      <c r="CC567" s="162" t="b">
        <v>1</v>
      </c>
      <c r="CD567" s="162" t="b">
        <v>1</v>
      </c>
    </row>
    <row r="568" spans="1:82" x14ac:dyDescent="0.2">
      <c r="A568" s="101">
        <v>563</v>
      </c>
      <c r="B568" s="97" t="s">
        <v>2201</v>
      </c>
      <c r="C568" s="97" t="s">
        <v>2220</v>
      </c>
      <c r="D568" s="97">
        <v>19</v>
      </c>
      <c r="E568" s="97" t="s">
        <v>982</v>
      </c>
      <c r="G568" s="97" t="s">
        <v>2189</v>
      </c>
      <c r="H568" s="97" t="s">
        <v>1</v>
      </c>
      <c r="J568" s="97" t="s">
        <v>30</v>
      </c>
      <c r="N568" s="97"/>
      <c r="O568" s="97">
        <v>1.3</v>
      </c>
      <c r="P568" s="97">
        <v>1.25</v>
      </c>
      <c r="Q568" s="97">
        <v>0</v>
      </c>
      <c r="R568" s="97">
        <v>0</v>
      </c>
      <c r="S568" s="97">
        <v>0</v>
      </c>
      <c r="T568" s="97">
        <v>5.0000000000000044E-2</v>
      </c>
      <c r="U568" s="97">
        <v>0</v>
      </c>
      <c r="W568" s="97" t="e">
        <v>#N/A</v>
      </c>
      <c r="X568" s="97">
        <v>0</v>
      </c>
      <c r="Y568" s="97">
        <v>1</v>
      </c>
      <c r="Z568" s="97" t="s">
        <v>1</v>
      </c>
      <c r="AB568" s="97" t="s">
        <v>2193</v>
      </c>
      <c r="AI568" s="97" t="s">
        <v>2199</v>
      </c>
      <c r="AJ568" s="97">
        <v>20</v>
      </c>
      <c r="AK568" s="97">
        <v>0.7</v>
      </c>
      <c r="AQ568" s="97">
        <v>0.9</v>
      </c>
      <c r="AX568" s="97">
        <v>0</v>
      </c>
      <c r="AY568" s="97">
        <v>0</v>
      </c>
      <c r="AZ568" s="97">
        <v>0</v>
      </c>
      <c r="BA568" s="97">
        <v>61021.700000000004</v>
      </c>
      <c r="BB568" s="97">
        <v>58247.950000000004</v>
      </c>
      <c r="BC568" s="97">
        <v>0</v>
      </c>
      <c r="BD568" s="97">
        <v>0</v>
      </c>
      <c r="BE568" s="97">
        <v>0</v>
      </c>
      <c r="BF568" s="97">
        <v>0</v>
      </c>
      <c r="BG568" s="97">
        <v>0</v>
      </c>
      <c r="BH568" s="97">
        <v>0</v>
      </c>
      <c r="BI568" s="97">
        <v>0</v>
      </c>
      <c r="BJ568" s="97">
        <v>0</v>
      </c>
      <c r="BK568" s="97">
        <v>0</v>
      </c>
      <c r="BM568" s="97">
        <v>15255.425000000001</v>
      </c>
      <c r="BN568" s="97">
        <v>15255.425000000001</v>
      </c>
      <c r="BO568" s="97">
        <v>15255.425000000001</v>
      </c>
      <c r="BP568" s="97">
        <v>15255.425000000001</v>
      </c>
      <c r="BQ568" s="97">
        <v>14561.987500000001</v>
      </c>
      <c r="BR568" s="97">
        <v>14561.987500000001</v>
      </c>
      <c r="BS568" s="97">
        <v>14561.987500000001</v>
      </c>
      <c r="BT568" s="97">
        <v>14561.987500000001</v>
      </c>
      <c r="BY568" s="108"/>
      <c r="CA568" s="162" t="b">
        <v>1</v>
      </c>
      <c r="CB568" s="162" t="b">
        <v>1</v>
      </c>
      <c r="CC568" s="162" t="b">
        <v>1</v>
      </c>
      <c r="CD568" s="162" t="b">
        <v>1</v>
      </c>
    </row>
    <row r="569" spans="1:82" x14ac:dyDescent="0.2">
      <c r="A569" s="101">
        <v>564</v>
      </c>
      <c r="B569" s="97" t="s">
        <v>2201</v>
      </c>
      <c r="C569" s="97" t="s">
        <v>2220</v>
      </c>
      <c r="D569" s="97">
        <v>19</v>
      </c>
      <c r="E569" s="97" t="s">
        <v>983</v>
      </c>
      <c r="G569" s="97" t="s">
        <v>2189</v>
      </c>
      <c r="H569" s="97" t="s">
        <v>1</v>
      </c>
      <c r="I569" s="97" t="s">
        <v>1218</v>
      </c>
      <c r="J569" s="97" t="b">
        <v>1</v>
      </c>
      <c r="N569" s="97"/>
      <c r="O569" s="97">
        <v>0.46</v>
      </c>
      <c r="P569" s="97">
        <v>0.125</v>
      </c>
      <c r="Q569" s="97">
        <v>0</v>
      </c>
      <c r="R569" s="97">
        <v>0</v>
      </c>
      <c r="S569" s="97">
        <v>0</v>
      </c>
      <c r="T569" s="97">
        <v>0.33500000000000002</v>
      </c>
      <c r="U569" s="97">
        <v>1</v>
      </c>
      <c r="W569" s="97" t="s">
        <v>2190</v>
      </c>
      <c r="X569" s="97">
        <v>1.0484899141455345E-4</v>
      </c>
      <c r="Y569" s="97">
        <v>1.9308010785175961E-3</v>
      </c>
      <c r="Z569" s="97" t="s">
        <v>1</v>
      </c>
      <c r="AB569" s="97" t="s">
        <v>2191</v>
      </c>
      <c r="AI569" s="97" t="s">
        <v>2199</v>
      </c>
      <c r="AJ569" s="97">
        <v>10</v>
      </c>
      <c r="AK569" s="97">
        <v>0.7</v>
      </c>
      <c r="AL569" s="97">
        <v>0.5</v>
      </c>
      <c r="AQ569" s="97">
        <v>0.9</v>
      </c>
      <c r="AX569" s="97">
        <v>0</v>
      </c>
      <c r="AY569" s="97">
        <v>0</v>
      </c>
      <c r="AZ569" s="97">
        <v>0</v>
      </c>
      <c r="BA569" s="97">
        <v>393502.85000000003</v>
      </c>
      <c r="BB569" s="97">
        <v>378928.7</v>
      </c>
      <c r="BC569" s="97">
        <v>0</v>
      </c>
      <c r="BD569" s="97">
        <v>0</v>
      </c>
      <c r="BE569" s="97">
        <v>0</v>
      </c>
      <c r="BF569" s="97">
        <v>0</v>
      </c>
      <c r="BG569" s="97">
        <v>0</v>
      </c>
      <c r="BH569" s="97">
        <v>0</v>
      </c>
      <c r="BI569" s="97">
        <v>0</v>
      </c>
      <c r="BJ569" s="97">
        <v>0</v>
      </c>
      <c r="BK569" s="97">
        <v>0</v>
      </c>
      <c r="BM569" s="97">
        <v>98375.712500000009</v>
      </c>
      <c r="BN569" s="97">
        <v>98375.712500000009</v>
      </c>
      <c r="BO569" s="97">
        <v>98375.712500000009</v>
      </c>
      <c r="BP569" s="97">
        <v>98375.712500000009</v>
      </c>
      <c r="BQ569" s="97">
        <v>94732.175000000003</v>
      </c>
      <c r="BR569" s="97">
        <v>94732.175000000003</v>
      </c>
      <c r="BS569" s="97">
        <v>94732.175000000003</v>
      </c>
      <c r="BT569" s="97">
        <v>94732.175000000003</v>
      </c>
      <c r="BY569" s="108"/>
      <c r="CA569" s="162" t="b">
        <v>1</v>
      </c>
      <c r="CB569" s="162" t="b">
        <v>1</v>
      </c>
      <c r="CC569" s="162" t="b">
        <v>1</v>
      </c>
      <c r="CD569" s="162" t="b">
        <v>1</v>
      </c>
    </row>
    <row r="570" spans="1:82" x14ac:dyDescent="0.2">
      <c r="A570" s="101">
        <v>565</v>
      </c>
      <c r="B570" s="97" t="s">
        <v>2201</v>
      </c>
      <c r="C570" s="97" t="s">
        <v>2220</v>
      </c>
      <c r="D570" s="97">
        <v>19</v>
      </c>
      <c r="E570" s="97" t="s">
        <v>984</v>
      </c>
      <c r="G570" s="97" t="s">
        <v>2189</v>
      </c>
      <c r="H570" s="97" t="s">
        <v>1</v>
      </c>
      <c r="I570" s="97" t="s">
        <v>1216</v>
      </c>
      <c r="J570" s="97" t="b">
        <v>1</v>
      </c>
      <c r="N570" s="97"/>
      <c r="O570" s="97">
        <v>0.22</v>
      </c>
      <c r="P570" s="97">
        <v>6.25E-2</v>
      </c>
      <c r="Q570" s="97">
        <v>0</v>
      </c>
      <c r="R570" s="97">
        <v>0</v>
      </c>
      <c r="S570" s="97">
        <v>0</v>
      </c>
      <c r="T570" s="97">
        <v>0.1575</v>
      </c>
      <c r="U570" s="97">
        <v>1</v>
      </c>
      <c r="W570" s="97" t="s">
        <v>2190</v>
      </c>
      <c r="X570" s="97">
        <v>1.2280279552998478E-4</v>
      </c>
      <c r="Y570" s="97">
        <v>0</v>
      </c>
      <c r="Z570" s="97" t="s">
        <v>1</v>
      </c>
      <c r="AB570" s="97" t="s">
        <v>2191</v>
      </c>
      <c r="AI570" s="97" t="s">
        <v>2198</v>
      </c>
      <c r="AJ570" s="97">
        <v>16</v>
      </c>
      <c r="AK570" s="97">
        <v>0.6</v>
      </c>
      <c r="AQ570" s="97">
        <v>0.9</v>
      </c>
      <c r="AX570" s="97">
        <v>0</v>
      </c>
      <c r="AY570" s="97">
        <v>0</v>
      </c>
      <c r="AZ570" s="97">
        <v>0</v>
      </c>
      <c r="BA570" s="97">
        <v>6083</v>
      </c>
      <c r="BB570" s="97">
        <v>5845</v>
      </c>
      <c r="BC570" s="97">
        <v>0</v>
      </c>
      <c r="BD570" s="97">
        <v>0</v>
      </c>
      <c r="BE570" s="97">
        <v>0</v>
      </c>
      <c r="BF570" s="97">
        <v>0</v>
      </c>
      <c r="BG570" s="97">
        <v>0</v>
      </c>
      <c r="BH570" s="97">
        <v>0</v>
      </c>
      <c r="BI570" s="97">
        <v>0</v>
      </c>
      <c r="BJ570" s="97">
        <v>0</v>
      </c>
      <c r="BK570" s="97">
        <v>0</v>
      </c>
      <c r="BM570" s="97">
        <v>1520.75</v>
      </c>
      <c r="BN570" s="97">
        <v>1520.75</v>
      </c>
      <c r="BO570" s="97">
        <v>1520.75</v>
      </c>
      <c r="BP570" s="97">
        <v>1520.75</v>
      </c>
      <c r="BQ570" s="97">
        <v>1461.25</v>
      </c>
      <c r="BR570" s="97">
        <v>1461.25</v>
      </c>
      <c r="BS570" s="97">
        <v>1461.25</v>
      </c>
      <c r="BT570" s="97">
        <v>1461.25</v>
      </c>
      <c r="BY570" s="108"/>
      <c r="CA570" s="162" t="b">
        <v>1</v>
      </c>
      <c r="CB570" s="162" t="b">
        <v>1</v>
      </c>
      <c r="CC570" s="162" t="b">
        <v>1</v>
      </c>
      <c r="CD570" s="162" t="b">
        <v>1</v>
      </c>
    </row>
    <row r="571" spans="1:82" x14ac:dyDescent="0.2">
      <c r="A571" s="101">
        <v>566</v>
      </c>
      <c r="B571" s="97" t="s">
        <v>2201</v>
      </c>
      <c r="C571" s="97" t="s">
        <v>2220</v>
      </c>
      <c r="D571" s="97">
        <v>19</v>
      </c>
      <c r="E571" s="97" t="s">
        <v>985</v>
      </c>
      <c r="G571" s="97" t="s">
        <v>2189</v>
      </c>
      <c r="H571" s="97" t="s">
        <v>1</v>
      </c>
      <c r="I571" s="97" t="s">
        <v>1216</v>
      </c>
      <c r="J571" s="97" t="b">
        <v>1</v>
      </c>
      <c r="N571" s="97"/>
      <c r="O571" s="97">
        <v>0.28199999999999997</v>
      </c>
      <c r="P571" s="97">
        <v>0.125</v>
      </c>
      <c r="Q571" s="97">
        <v>0</v>
      </c>
      <c r="R571" s="97">
        <v>0</v>
      </c>
      <c r="S571" s="97">
        <v>0</v>
      </c>
      <c r="T571" s="97">
        <v>0.15699999999999997</v>
      </c>
      <c r="U571" s="97">
        <v>1</v>
      </c>
      <c r="W571" s="97" t="s">
        <v>2190</v>
      </c>
      <c r="X571" s="97">
        <v>1.2340194191442504E-4</v>
      </c>
      <c r="Y571" s="97">
        <v>0</v>
      </c>
      <c r="Z571" s="97" t="s">
        <v>1</v>
      </c>
      <c r="AB571" s="97" t="s">
        <v>2191</v>
      </c>
      <c r="AI571" s="97" t="s">
        <v>2198</v>
      </c>
      <c r="AJ571" s="97">
        <v>15</v>
      </c>
      <c r="AK571" s="97">
        <v>0.6</v>
      </c>
      <c r="AQ571" s="97">
        <v>0.9</v>
      </c>
      <c r="AX571" s="97">
        <v>0</v>
      </c>
      <c r="AY571" s="97">
        <v>0</v>
      </c>
      <c r="AZ571" s="97">
        <v>0</v>
      </c>
      <c r="BA571" s="97">
        <v>43949</v>
      </c>
      <c r="BB571" s="97">
        <v>42226</v>
      </c>
      <c r="BC571" s="97">
        <v>0</v>
      </c>
      <c r="BD571" s="97">
        <v>0</v>
      </c>
      <c r="BE571" s="97">
        <v>0</v>
      </c>
      <c r="BF571" s="97">
        <v>0</v>
      </c>
      <c r="BG571" s="97">
        <v>0</v>
      </c>
      <c r="BH571" s="97">
        <v>0</v>
      </c>
      <c r="BI571" s="97">
        <v>0</v>
      </c>
      <c r="BJ571" s="97">
        <v>0</v>
      </c>
      <c r="BK571" s="97">
        <v>0</v>
      </c>
      <c r="BM571" s="97">
        <v>10987.25</v>
      </c>
      <c r="BN571" s="97">
        <v>10987.25</v>
      </c>
      <c r="BO571" s="97">
        <v>10987.25</v>
      </c>
      <c r="BP571" s="97">
        <v>10987.25</v>
      </c>
      <c r="BQ571" s="97">
        <v>10556.5</v>
      </c>
      <c r="BR571" s="97">
        <v>10556.5</v>
      </c>
      <c r="BS571" s="97">
        <v>10556.5</v>
      </c>
      <c r="BT571" s="97">
        <v>10556.5</v>
      </c>
      <c r="BY571" s="108"/>
      <c r="CA571" s="162" t="b">
        <v>1</v>
      </c>
      <c r="CB571" s="162" t="b">
        <v>1</v>
      </c>
      <c r="CC571" s="162" t="b">
        <v>1</v>
      </c>
      <c r="CD571" s="162" t="b">
        <v>1</v>
      </c>
    </row>
    <row r="572" spans="1:82" x14ac:dyDescent="0.2">
      <c r="A572" s="101">
        <v>567</v>
      </c>
      <c r="B572" s="97" t="s">
        <v>2201</v>
      </c>
      <c r="C572" s="97" t="s">
        <v>2220</v>
      </c>
      <c r="D572" s="97">
        <v>19</v>
      </c>
      <c r="E572" s="97" t="s">
        <v>986</v>
      </c>
      <c r="G572" s="97" t="s">
        <v>2189</v>
      </c>
      <c r="H572" s="97" t="s">
        <v>1</v>
      </c>
      <c r="I572" s="97" t="s">
        <v>1216</v>
      </c>
      <c r="J572" s="97" t="b">
        <v>1</v>
      </c>
      <c r="N572" s="97"/>
      <c r="O572" s="97">
        <v>0.21</v>
      </c>
      <c r="P572" s="97">
        <v>0.125</v>
      </c>
      <c r="Q572" s="97">
        <v>0</v>
      </c>
      <c r="R572" s="97">
        <v>0</v>
      </c>
      <c r="S572" s="97">
        <v>0</v>
      </c>
      <c r="T572" s="97">
        <v>8.4999999999999992E-2</v>
      </c>
      <c r="U572" s="97">
        <v>1</v>
      </c>
      <c r="W572" s="97" t="s">
        <v>2190</v>
      </c>
      <c r="X572" s="97">
        <v>1.6869522768967745E-4</v>
      </c>
      <c r="Y572" s="97">
        <v>1.2907790561995628E-5</v>
      </c>
      <c r="Z572" s="97" t="s">
        <v>1</v>
      </c>
      <c r="AB572" s="97" t="s">
        <v>2191</v>
      </c>
      <c r="AI572" s="97" t="s">
        <v>2198</v>
      </c>
      <c r="AJ572" s="97">
        <v>15</v>
      </c>
      <c r="AK572" s="97">
        <v>0.6</v>
      </c>
      <c r="AL572" s="97">
        <v>0.5</v>
      </c>
      <c r="AQ572" s="97">
        <v>0.9</v>
      </c>
      <c r="AX572" s="97">
        <v>0</v>
      </c>
      <c r="AY572" s="97">
        <v>0</v>
      </c>
      <c r="AZ572" s="97">
        <v>0</v>
      </c>
      <c r="BA572" s="97">
        <v>222120</v>
      </c>
      <c r="BB572" s="97">
        <v>213410</v>
      </c>
      <c r="BC572" s="97">
        <v>0</v>
      </c>
      <c r="BD572" s="97">
        <v>0</v>
      </c>
      <c r="BE572" s="97">
        <v>0</v>
      </c>
      <c r="BF572" s="97">
        <v>0</v>
      </c>
      <c r="BG572" s="97">
        <v>0</v>
      </c>
      <c r="BH572" s="97">
        <v>0</v>
      </c>
      <c r="BI572" s="97">
        <v>0</v>
      </c>
      <c r="BJ572" s="97">
        <v>0</v>
      </c>
      <c r="BK572" s="97">
        <v>0</v>
      </c>
      <c r="BM572" s="97">
        <v>55530</v>
      </c>
      <c r="BN572" s="97">
        <v>55530</v>
      </c>
      <c r="BO572" s="97">
        <v>55530</v>
      </c>
      <c r="BP572" s="97">
        <v>55530</v>
      </c>
      <c r="BQ572" s="97">
        <v>53352.5</v>
      </c>
      <c r="BR572" s="97">
        <v>53352.5</v>
      </c>
      <c r="BS572" s="97">
        <v>53352.5</v>
      </c>
      <c r="BT572" s="97">
        <v>53352.5</v>
      </c>
      <c r="BY572" s="108"/>
      <c r="CA572" s="162" t="b">
        <v>1</v>
      </c>
      <c r="CB572" s="162" t="b">
        <v>1</v>
      </c>
      <c r="CC572" s="162" t="b">
        <v>1</v>
      </c>
      <c r="CD572" s="162" t="b">
        <v>1</v>
      </c>
    </row>
    <row r="573" spans="1:82" x14ac:dyDescent="0.2">
      <c r="A573" s="101">
        <v>568</v>
      </c>
      <c r="B573" s="97" t="s">
        <v>2201</v>
      </c>
      <c r="C573" s="97" t="s">
        <v>2220</v>
      </c>
      <c r="D573" s="97">
        <v>19</v>
      </c>
      <c r="E573" s="97" t="s">
        <v>987</v>
      </c>
      <c r="G573" s="97" t="s">
        <v>2189</v>
      </c>
      <c r="H573" s="97" t="s">
        <v>1</v>
      </c>
      <c r="I573" s="97" t="s">
        <v>1220</v>
      </c>
      <c r="J573" s="97" t="b">
        <v>1</v>
      </c>
      <c r="N573" s="97"/>
      <c r="O573" s="97">
        <v>1.06</v>
      </c>
      <c r="P573" s="97">
        <v>0.125</v>
      </c>
      <c r="Q573" s="97">
        <v>0</v>
      </c>
      <c r="R573" s="97">
        <v>0</v>
      </c>
      <c r="S573" s="97">
        <v>0</v>
      </c>
      <c r="T573" s="97">
        <v>0.93500000000000005</v>
      </c>
      <c r="U573" s="97">
        <v>1</v>
      </c>
      <c r="W573" s="97" t="s">
        <v>2190</v>
      </c>
      <c r="X573" s="97">
        <v>9.8591229767653558E-5</v>
      </c>
      <c r="Y573" s="97">
        <v>4.4867000721949228E-4</v>
      </c>
      <c r="Z573" s="97" t="s">
        <v>1</v>
      </c>
      <c r="AB573" s="97" t="s">
        <v>2193</v>
      </c>
      <c r="AC573" s="97">
        <v>15</v>
      </c>
      <c r="AD573" s="97">
        <v>0.21199999999999999</v>
      </c>
      <c r="AF573" s="97">
        <v>0.92</v>
      </c>
      <c r="AG573" s="97">
        <v>0</v>
      </c>
      <c r="AH573" s="97">
        <v>0</v>
      </c>
      <c r="AI573" s="97" t="s">
        <v>2198</v>
      </c>
      <c r="AJ573" s="97">
        <v>5</v>
      </c>
      <c r="AK573" s="97">
        <v>0.6</v>
      </c>
      <c r="AL573" s="97">
        <v>0.5</v>
      </c>
      <c r="AQ573" s="97">
        <v>0.9</v>
      </c>
      <c r="AX573" s="97">
        <v>0</v>
      </c>
      <c r="AY573" s="97">
        <v>0</v>
      </c>
      <c r="AZ573" s="97">
        <v>0</v>
      </c>
      <c r="BA573" s="97">
        <v>19414</v>
      </c>
      <c r="BB573" s="97">
        <v>18653</v>
      </c>
      <c r="BC573" s="97">
        <v>0</v>
      </c>
      <c r="BD573" s="97">
        <v>0</v>
      </c>
      <c r="BE573" s="97">
        <v>0</v>
      </c>
      <c r="BF573" s="97">
        <v>0</v>
      </c>
      <c r="BG573" s="97">
        <v>0</v>
      </c>
      <c r="BH573" s="97">
        <v>0</v>
      </c>
      <c r="BI573" s="97">
        <v>0</v>
      </c>
      <c r="BJ573" s="97">
        <v>0</v>
      </c>
      <c r="BK573" s="97">
        <v>0</v>
      </c>
      <c r="BM573" s="97">
        <v>4853.5</v>
      </c>
      <c r="BN573" s="97">
        <v>4853.5</v>
      </c>
      <c r="BO573" s="97">
        <v>4853.5</v>
      </c>
      <c r="BP573" s="97">
        <v>4853.5</v>
      </c>
      <c r="BQ573" s="97">
        <v>4663.25</v>
      </c>
      <c r="BR573" s="97">
        <v>4663.25</v>
      </c>
      <c r="BS573" s="97">
        <v>4663.25</v>
      </c>
      <c r="BT573" s="97">
        <v>4663.25</v>
      </c>
      <c r="BY573" s="108"/>
      <c r="CA573" s="162" t="b">
        <v>1</v>
      </c>
      <c r="CB573" s="162" t="b">
        <v>1</v>
      </c>
      <c r="CC573" s="162" t="b">
        <v>1</v>
      </c>
      <c r="CD573" s="162" t="b">
        <v>1</v>
      </c>
    </row>
    <row r="574" spans="1:82" x14ac:dyDescent="0.2">
      <c r="A574" s="101">
        <v>569</v>
      </c>
      <c r="B574" s="97" t="s">
        <v>2201</v>
      </c>
      <c r="C574" s="97" t="s">
        <v>2221</v>
      </c>
      <c r="D574" s="97">
        <v>20</v>
      </c>
      <c r="E574" s="97" t="s">
        <v>988</v>
      </c>
      <c r="G574" s="97" t="s">
        <v>2189</v>
      </c>
      <c r="H574" s="97" t="s">
        <v>1</v>
      </c>
      <c r="J574" s="97" t="s">
        <v>30</v>
      </c>
      <c r="N574" s="97"/>
      <c r="O574" s="97">
        <v>3796</v>
      </c>
      <c r="P574" s="97">
        <v>500</v>
      </c>
      <c r="Q574" s="97">
        <v>0</v>
      </c>
      <c r="R574" s="97">
        <v>0</v>
      </c>
      <c r="S574" s="97">
        <v>0</v>
      </c>
      <c r="T574" s="97">
        <v>3296</v>
      </c>
      <c r="U574" s="97">
        <v>0</v>
      </c>
      <c r="W574" s="97" t="e">
        <v>#N/A</v>
      </c>
      <c r="X574" s="97">
        <v>0</v>
      </c>
      <c r="Y574" s="97">
        <v>505</v>
      </c>
      <c r="Z574" s="97" t="s">
        <v>1</v>
      </c>
      <c r="AB574" s="97" t="s">
        <v>2193</v>
      </c>
      <c r="AI574" s="97" t="s">
        <v>2199</v>
      </c>
      <c r="AJ574" s="97">
        <v>12</v>
      </c>
      <c r="AK574" s="97">
        <v>0.6</v>
      </c>
      <c r="AX574" s="97">
        <v>0</v>
      </c>
      <c r="AY574" s="97">
        <v>0</v>
      </c>
      <c r="AZ574" s="97">
        <v>0</v>
      </c>
      <c r="BA574" s="97">
        <v>3</v>
      </c>
      <c r="BB574" s="97">
        <v>3</v>
      </c>
      <c r="BC574" s="97">
        <v>0</v>
      </c>
      <c r="BD574" s="97">
        <v>0</v>
      </c>
      <c r="BE574" s="97">
        <v>0</v>
      </c>
      <c r="BF574" s="97">
        <v>0</v>
      </c>
      <c r="BG574" s="97">
        <v>0</v>
      </c>
      <c r="BH574" s="97">
        <v>0</v>
      </c>
      <c r="BI574" s="97">
        <v>0</v>
      </c>
      <c r="BJ574" s="97">
        <v>0</v>
      </c>
      <c r="BK574" s="97">
        <v>0</v>
      </c>
      <c r="BM574" s="97">
        <v>0.75</v>
      </c>
      <c r="BN574" s="97">
        <v>0.75</v>
      </c>
      <c r="BO574" s="97">
        <v>0.75</v>
      </c>
      <c r="BP574" s="97">
        <v>0.75</v>
      </c>
      <c r="BQ574" s="97">
        <v>0.75</v>
      </c>
      <c r="BR574" s="97">
        <v>0.75</v>
      </c>
      <c r="BS574" s="97">
        <v>0.75</v>
      </c>
      <c r="BT574" s="97">
        <v>0.75</v>
      </c>
      <c r="BY574" s="108"/>
      <c r="CA574" s="162" t="b">
        <v>1</v>
      </c>
      <c r="CB574" s="162" t="b">
        <v>1</v>
      </c>
      <c r="CC574" s="162" t="b">
        <v>1</v>
      </c>
      <c r="CD574" s="162" t="b">
        <v>1</v>
      </c>
    </row>
    <row r="575" spans="1:82" x14ac:dyDescent="0.2">
      <c r="A575" s="101">
        <v>570</v>
      </c>
      <c r="B575" s="97" t="s">
        <v>2201</v>
      </c>
      <c r="C575" s="97" t="s">
        <v>2221</v>
      </c>
      <c r="D575" s="97">
        <v>20</v>
      </c>
      <c r="E575" s="97" t="s">
        <v>989</v>
      </c>
      <c r="G575" s="97" t="s">
        <v>2189</v>
      </c>
      <c r="H575" s="97" t="s">
        <v>1</v>
      </c>
      <c r="I575" s="97" t="s">
        <v>1219</v>
      </c>
      <c r="J575" s="97" t="b">
        <v>1</v>
      </c>
      <c r="N575" s="97"/>
      <c r="O575" s="97">
        <v>281</v>
      </c>
      <c r="P575" s="97">
        <v>75</v>
      </c>
      <c r="Q575" s="97">
        <v>0</v>
      </c>
      <c r="R575" s="97">
        <v>0</v>
      </c>
      <c r="S575" s="97">
        <v>0</v>
      </c>
      <c r="T575" s="97">
        <v>206</v>
      </c>
      <c r="U575" s="97">
        <v>685</v>
      </c>
      <c r="W575" s="97" t="s">
        <v>2190</v>
      </c>
      <c r="X575" s="97">
        <v>7.0000000000000007E-2</v>
      </c>
      <c r="Y575" s="97">
        <v>0</v>
      </c>
      <c r="Z575" s="97" t="s">
        <v>1</v>
      </c>
      <c r="AB575" s="97" t="s">
        <v>2191</v>
      </c>
      <c r="AI575" s="97" t="s">
        <v>2199</v>
      </c>
      <c r="AJ575" s="97">
        <v>10</v>
      </c>
      <c r="AK575" s="97">
        <v>0.6</v>
      </c>
      <c r="AX575" s="97">
        <v>0</v>
      </c>
      <c r="AY575" s="97">
        <v>0</v>
      </c>
      <c r="AZ575" s="97">
        <v>0</v>
      </c>
      <c r="BA575" s="97">
        <v>1</v>
      </c>
      <c r="BB575" s="97">
        <v>1</v>
      </c>
      <c r="BC575" s="97">
        <v>0</v>
      </c>
      <c r="BD575" s="97">
        <v>0</v>
      </c>
      <c r="BE575" s="97">
        <v>0</v>
      </c>
      <c r="BF575" s="97">
        <v>0</v>
      </c>
      <c r="BG575" s="97">
        <v>0</v>
      </c>
      <c r="BH575" s="97">
        <v>0</v>
      </c>
      <c r="BI575" s="97">
        <v>0</v>
      </c>
      <c r="BJ575" s="97">
        <v>0</v>
      </c>
      <c r="BK575" s="97">
        <v>0</v>
      </c>
      <c r="BM575" s="97">
        <v>0.25</v>
      </c>
      <c r="BN575" s="97">
        <v>0.25</v>
      </c>
      <c r="BO575" s="97">
        <v>0.25</v>
      </c>
      <c r="BP575" s="97">
        <v>0.25</v>
      </c>
      <c r="BQ575" s="97">
        <v>0.25</v>
      </c>
      <c r="BR575" s="97">
        <v>0.25</v>
      </c>
      <c r="BS575" s="97">
        <v>0.25</v>
      </c>
      <c r="BT575" s="97">
        <v>0.25</v>
      </c>
      <c r="BY575" s="108"/>
      <c r="CA575" s="162" t="b">
        <v>1</v>
      </c>
      <c r="CB575" s="162" t="b">
        <v>1</v>
      </c>
      <c r="CC575" s="162" t="b">
        <v>1</v>
      </c>
      <c r="CD575" s="162" t="b">
        <v>1</v>
      </c>
    </row>
    <row r="576" spans="1:82" x14ac:dyDescent="0.2">
      <c r="A576" s="101">
        <v>571</v>
      </c>
      <c r="B576" s="97" t="s">
        <v>2201</v>
      </c>
      <c r="C576" s="97" t="s">
        <v>2221</v>
      </c>
      <c r="D576" s="97">
        <v>20</v>
      </c>
      <c r="E576" s="97" t="s">
        <v>990</v>
      </c>
      <c r="G576" s="97" t="s">
        <v>2189</v>
      </c>
      <c r="H576" s="97" t="s">
        <v>1</v>
      </c>
      <c r="I576" s="97" t="s">
        <v>1219</v>
      </c>
      <c r="J576" s="97" t="b">
        <v>1</v>
      </c>
      <c r="N576" s="97"/>
      <c r="O576" s="97">
        <v>683</v>
      </c>
      <c r="P576" s="97">
        <v>100</v>
      </c>
      <c r="Q576" s="97">
        <v>0</v>
      </c>
      <c r="R576" s="97">
        <v>0</v>
      </c>
      <c r="S576" s="97">
        <v>0</v>
      </c>
      <c r="T576" s="97">
        <v>583</v>
      </c>
      <c r="U576" s="97">
        <v>832</v>
      </c>
      <c r="W576" s="97" t="s">
        <v>2190</v>
      </c>
      <c r="X576" s="97">
        <v>8.5000000000000006E-2</v>
      </c>
      <c r="Y576" s="97">
        <v>0</v>
      </c>
      <c r="Z576" s="97" t="s">
        <v>1</v>
      </c>
      <c r="AB576" s="97" t="s">
        <v>2191</v>
      </c>
      <c r="AI576" s="97" t="s">
        <v>2199</v>
      </c>
      <c r="AJ576" s="97">
        <v>12</v>
      </c>
      <c r="AK576" s="97">
        <v>0.6</v>
      </c>
      <c r="AX576" s="97">
        <v>0</v>
      </c>
      <c r="AY576" s="97">
        <v>0</v>
      </c>
      <c r="AZ576" s="97">
        <v>0</v>
      </c>
      <c r="BA576" s="97">
        <v>1</v>
      </c>
      <c r="BB576" s="97">
        <v>1</v>
      </c>
      <c r="BC576" s="97">
        <v>0</v>
      </c>
      <c r="BD576" s="97">
        <v>0</v>
      </c>
      <c r="BE576" s="97">
        <v>0</v>
      </c>
      <c r="BF576" s="97">
        <v>0</v>
      </c>
      <c r="BG576" s="97">
        <v>0</v>
      </c>
      <c r="BH576" s="97">
        <v>0</v>
      </c>
      <c r="BI576" s="97">
        <v>0</v>
      </c>
      <c r="BJ576" s="97">
        <v>0</v>
      </c>
      <c r="BK576" s="97">
        <v>0</v>
      </c>
      <c r="BM576" s="97">
        <v>0.25</v>
      </c>
      <c r="BN576" s="97">
        <v>0.25</v>
      </c>
      <c r="BO576" s="97">
        <v>0.25</v>
      </c>
      <c r="BP576" s="97">
        <v>0.25</v>
      </c>
      <c r="BQ576" s="97">
        <v>0.25</v>
      </c>
      <c r="BR576" s="97">
        <v>0.25</v>
      </c>
      <c r="BS576" s="97">
        <v>0.25</v>
      </c>
      <c r="BT576" s="97">
        <v>0.25</v>
      </c>
      <c r="BY576" s="108"/>
      <c r="CA576" s="162" t="b">
        <v>1</v>
      </c>
      <c r="CB576" s="162" t="b">
        <v>1</v>
      </c>
      <c r="CC576" s="162" t="b">
        <v>1</v>
      </c>
      <c r="CD576" s="162" t="b">
        <v>1</v>
      </c>
    </row>
    <row r="577" spans="1:82" x14ac:dyDescent="0.2">
      <c r="A577" s="101">
        <v>572</v>
      </c>
      <c r="B577" s="97" t="s">
        <v>2201</v>
      </c>
      <c r="C577" s="97" t="s">
        <v>2221</v>
      </c>
      <c r="D577" s="97">
        <v>20</v>
      </c>
      <c r="E577" s="97" t="s">
        <v>991</v>
      </c>
      <c r="G577" s="97" t="s">
        <v>2189</v>
      </c>
      <c r="H577" s="97" t="s">
        <v>1</v>
      </c>
      <c r="I577" s="97" t="s">
        <v>1219</v>
      </c>
      <c r="J577" s="97" t="b">
        <v>1</v>
      </c>
      <c r="N577" s="97"/>
      <c r="O577" s="97">
        <v>839</v>
      </c>
      <c r="P577" s="97">
        <v>400</v>
      </c>
      <c r="Q577" s="97">
        <v>0</v>
      </c>
      <c r="R577" s="97">
        <v>0</v>
      </c>
      <c r="S577" s="97">
        <v>0</v>
      </c>
      <c r="T577" s="97">
        <v>439</v>
      </c>
      <c r="U577" s="97">
        <v>2601</v>
      </c>
      <c r="W577" s="97" t="s">
        <v>2190</v>
      </c>
      <c r="X577" s="97">
        <v>0.26700000000000002</v>
      </c>
      <c r="Y577" s="97">
        <v>0</v>
      </c>
      <c r="Z577" s="97" t="s">
        <v>1</v>
      </c>
      <c r="AB577" s="97" t="s">
        <v>2191</v>
      </c>
      <c r="AI577" s="97" t="s">
        <v>2199</v>
      </c>
      <c r="AJ577" s="97">
        <v>10</v>
      </c>
      <c r="AK577" s="97">
        <v>0.6</v>
      </c>
      <c r="AX577" s="97">
        <v>0</v>
      </c>
      <c r="AY577" s="97">
        <v>0</v>
      </c>
      <c r="AZ577" s="97">
        <v>0</v>
      </c>
      <c r="BA577" s="97">
        <v>1</v>
      </c>
      <c r="BB577" s="97">
        <v>1</v>
      </c>
      <c r="BC577" s="97">
        <v>0</v>
      </c>
      <c r="BD577" s="97">
        <v>0</v>
      </c>
      <c r="BE577" s="97">
        <v>0</v>
      </c>
      <c r="BF577" s="97">
        <v>0</v>
      </c>
      <c r="BG577" s="97">
        <v>0</v>
      </c>
      <c r="BH577" s="97">
        <v>0</v>
      </c>
      <c r="BI577" s="97">
        <v>0</v>
      </c>
      <c r="BJ577" s="97">
        <v>0</v>
      </c>
      <c r="BK577" s="97">
        <v>0</v>
      </c>
      <c r="BM577" s="97">
        <v>0.25</v>
      </c>
      <c r="BN577" s="97">
        <v>0.25</v>
      </c>
      <c r="BO577" s="97">
        <v>0.25</v>
      </c>
      <c r="BP577" s="97">
        <v>0.25</v>
      </c>
      <c r="BQ577" s="97">
        <v>0.25</v>
      </c>
      <c r="BR577" s="97">
        <v>0.25</v>
      </c>
      <c r="BS577" s="97">
        <v>0.25</v>
      </c>
      <c r="BT577" s="97">
        <v>0.25</v>
      </c>
      <c r="BY577" s="108"/>
      <c r="CA577" s="162" t="b">
        <v>1</v>
      </c>
      <c r="CB577" s="162" t="b">
        <v>1</v>
      </c>
      <c r="CC577" s="162" t="b">
        <v>1</v>
      </c>
      <c r="CD577" s="162" t="b">
        <v>1</v>
      </c>
    </row>
    <row r="578" spans="1:82" x14ac:dyDescent="0.2">
      <c r="A578" s="101">
        <v>573</v>
      </c>
      <c r="B578" s="97" t="s">
        <v>2201</v>
      </c>
      <c r="C578" s="97" t="s">
        <v>2221</v>
      </c>
      <c r="D578" s="97">
        <v>20</v>
      </c>
      <c r="E578" s="97" t="s">
        <v>992</v>
      </c>
      <c r="G578" s="97" t="s">
        <v>2189</v>
      </c>
      <c r="H578" s="97" t="s">
        <v>1</v>
      </c>
      <c r="I578" s="97" t="s">
        <v>1224</v>
      </c>
      <c r="J578" s="97" t="b">
        <v>1</v>
      </c>
      <c r="N578" s="97"/>
      <c r="O578" s="97">
        <v>2713</v>
      </c>
      <c r="P578" s="97">
        <v>350</v>
      </c>
      <c r="Q578" s="97">
        <v>0</v>
      </c>
      <c r="R578" s="97">
        <v>0</v>
      </c>
      <c r="S578" s="97">
        <v>0</v>
      </c>
      <c r="T578" s="97">
        <v>2363</v>
      </c>
      <c r="U578" s="97">
        <v>2262</v>
      </c>
      <c r="W578" s="97" t="s">
        <v>2190</v>
      </c>
      <c r="X578" s="97">
        <v>0.5</v>
      </c>
      <c r="Y578" s="97">
        <v>0</v>
      </c>
      <c r="Z578" s="97" t="s">
        <v>1</v>
      </c>
      <c r="AB578" s="97" t="s">
        <v>2191</v>
      </c>
      <c r="AI578" s="97" t="s">
        <v>2199</v>
      </c>
      <c r="AJ578" s="97">
        <v>12</v>
      </c>
      <c r="AK578" s="97">
        <v>0.6</v>
      </c>
      <c r="AX578" s="97">
        <v>0</v>
      </c>
      <c r="AY578" s="97">
        <v>0</v>
      </c>
      <c r="AZ578" s="97">
        <v>0</v>
      </c>
      <c r="BA578" s="97">
        <v>1</v>
      </c>
      <c r="BB578" s="97">
        <v>1</v>
      </c>
      <c r="BC578" s="97">
        <v>0</v>
      </c>
      <c r="BD578" s="97">
        <v>0</v>
      </c>
      <c r="BE578" s="97">
        <v>0</v>
      </c>
      <c r="BF578" s="97">
        <v>0</v>
      </c>
      <c r="BG578" s="97">
        <v>0</v>
      </c>
      <c r="BH578" s="97">
        <v>0</v>
      </c>
      <c r="BI578" s="97">
        <v>0</v>
      </c>
      <c r="BJ578" s="97">
        <v>0</v>
      </c>
      <c r="BK578" s="97">
        <v>0</v>
      </c>
      <c r="BM578" s="97">
        <v>0.25</v>
      </c>
      <c r="BN578" s="97">
        <v>0.25</v>
      </c>
      <c r="BO578" s="97">
        <v>0.25</v>
      </c>
      <c r="BP578" s="97">
        <v>0.25</v>
      </c>
      <c r="BQ578" s="97">
        <v>0.25</v>
      </c>
      <c r="BR578" s="97">
        <v>0.25</v>
      </c>
      <c r="BS578" s="97">
        <v>0.25</v>
      </c>
      <c r="BT578" s="97">
        <v>0.25</v>
      </c>
      <c r="BY578" s="108"/>
      <c r="CA578" s="162" t="b">
        <v>1</v>
      </c>
      <c r="CB578" s="162" t="b">
        <v>1</v>
      </c>
      <c r="CC578" s="162" t="b">
        <v>1</v>
      </c>
      <c r="CD578" s="162" t="b">
        <v>1</v>
      </c>
    </row>
    <row r="579" spans="1:82" x14ac:dyDescent="0.2">
      <c r="A579" s="101">
        <v>574</v>
      </c>
      <c r="B579" s="97" t="s">
        <v>2201</v>
      </c>
      <c r="C579" s="97" t="s">
        <v>2221</v>
      </c>
      <c r="D579" s="97">
        <v>20</v>
      </c>
      <c r="E579" s="97" t="s">
        <v>993</v>
      </c>
      <c r="G579" s="97" t="s">
        <v>2189</v>
      </c>
      <c r="H579" s="97" t="s">
        <v>1</v>
      </c>
      <c r="J579" s="97" t="s">
        <v>30</v>
      </c>
      <c r="N579" s="97"/>
      <c r="O579" s="97">
        <v>3144</v>
      </c>
      <c r="P579" s="97">
        <v>500</v>
      </c>
      <c r="Q579" s="97">
        <v>0</v>
      </c>
      <c r="R579" s="97">
        <v>0</v>
      </c>
      <c r="S579" s="97">
        <v>0</v>
      </c>
      <c r="T579" s="97">
        <v>2644</v>
      </c>
      <c r="U579" s="97">
        <v>0</v>
      </c>
      <c r="W579" s="97" t="e">
        <v>#N/A</v>
      </c>
      <c r="X579" s="97">
        <v>0</v>
      </c>
      <c r="Y579" s="97">
        <v>323</v>
      </c>
      <c r="Z579" s="97" t="s">
        <v>1</v>
      </c>
      <c r="AB579" s="97" t="s">
        <v>2193</v>
      </c>
      <c r="AI579" s="97" t="s">
        <v>2199</v>
      </c>
      <c r="AJ579" s="97">
        <v>12</v>
      </c>
      <c r="AK579" s="97">
        <v>0.6</v>
      </c>
      <c r="AX579" s="97">
        <v>0</v>
      </c>
      <c r="AY579" s="97">
        <v>0</v>
      </c>
      <c r="AZ579" s="97">
        <v>0</v>
      </c>
      <c r="BA579" s="97">
        <v>1</v>
      </c>
      <c r="BB579" s="97">
        <v>1</v>
      </c>
      <c r="BC579" s="97">
        <v>0</v>
      </c>
      <c r="BD579" s="97">
        <v>0</v>
      </c>
      <c r="BE579" s="97">
        <v>0</v>
      </c>
      <c r="BF579" s="97">
        <v>0</v>
      </c>
      <c r="BG579" s="97">
        <v>0</v>
      </c>
      <c r="BH579" s="97">
        <v>0</v>
      </c>
      <c r="BI579" s="97">
        <v>0</v>
      </c>
      <c r="BJ579" s="97">
        <v>0</v>
      </c>
      <c r="BK579" s="97">
        <v>0</v>
      </c>
      <c r="BM579" s="97">
        <v>0.25</v>
      </c>
      <c r="BN579" s="97">
        <v>0.25</v>
      </c>
      <c r="BO579" s="97">
        <v>0.25</v>
      </c>
      <c r="BP579" s="97">
        <v>0.25</v>
      </c>
      <c r="BQ579" s="97">
        <v>0.25</v>
      </c>
      <c r="BR579" s="97">
        <v>0.25</v>
      </c>
      <c r="BS579" s="97">
        <v>0.25</v>
      </c>
      <c r="BT579" s="97">
        <v>0.25</v>
      </c>
      <c r="BY579" s="108"/>
      <c r="CA579" s="162" t="b">
        <v>1</v>
      </c>
      <c r="CB579" s="162" t="b">
        <v>1</v>
      </c>
      <c r="CC579" s="162" t="b">
        <v>1</v>
      </c>
      <c r="CD579" s="162" t="b">
        <v>1</v>
      </c>
    </row>
    <row r="580" spans="1:82" x14ac:dyDescent="0.2">
      <c r="A580" s="101">
        <v>575</v>
      </c>
      <c r="B580" s="97" t="s">
        <v>2201</v>
      </c>
      <c r="C580" s="97" t="s">
        <v>2221</v>
      </c>
      <c r="D580" s="97">
        <v>20</v>
      </c>
      <c r="E580" s="97" t="s">
        <v>994</v>
      </c>
      <c r="G580" s="97" t="s">
        <v>2189</v>
      </c>
      <c r="H580" s="97" t="s">
        <v>1</v>
      </c>
      <c r="J580" s="97" t="s">
        <v>30</v>
      </c>
      <c r="N580" s="97"/>
      <c r="O580" s="97">
        <v>4731</v>
      </c>
      <c r="P580" s="97">
        <v>750</v>
      </c>
      <c r="Q580" s="97">
        <v>0</v>
      </c>
      <c r="R580" s="97">
        <v>0</v>
      </c>
      <c r="S580" s="97">
        <v>0</v>
      </c>
      <c r="T580" s="97">
        <v>3981</v>
      </c>
      <c r="U580" s="97">
        <v>0</v>
      </c>
      <c r="W580" s="97" t="e">
        <v>#N/A</v>
      </c>
      <c r="X580" s="97">
        <v>0</v>
      </c>
      <c r="Y580" s="97">
        <v>845</v>
      </c>
      <c r="Z580" s="97" t="s">
        <v>1</v>
      </c>
      <c r="AB580" s="97" t="s">
        <v>2193</v>
      </c>
      <c r="AI580" s="97" t="s">
        <v>2199</v>
      </c>
      <c r="AJ580" s="97">
        <v>12</v>
      </c>
      <c r="AK580" s="97">
        <v>0.6</v>
      </c>
      <c r="AX580" s="97">
        <v>0</v>
      </c>
      <c r="AY580" s="97">
        <v>0</v>
      </c>
      <c r="AZ580" s="97">
        <v>0</v>
      </c>
      <c r="BA580" s="97">
        <v>1</v>
      </c>
      <c r="BB580" s="97">
        <v>1</v>
      </c>
      <c r="BC580" s="97">
        <v>0</v>
      </c>
      <c r="BD580" s="97">
        <v>0</v>
      </c>
      <c r="BE580" s="97">
        <v>0</v>
      </c>
      <c r="BF580" s="97">
        <v>0</v>
      </c>
      <c r="BG580" s="97">
        <v>0</v>
      </c>
      <c r="BH580" s="97">
        <v>0</v>
      </c>
      <c r="BI580" s="97">
        <v>0</v>
      </c>
      <c r="BJ580" s="97">
        <v>0</v>
      </c>
      <c r="BK580" s="97">
        <v>0</v>
      </c>
      <c r="BM580" s="97">
        <v>0.25</v>
      </c>
      <c r="BN580" s="97">
        <v>0.25</v>
      </c>
      <c r="BO580" s="97">
        <v>0.25</v>
      </c>
      <c r="BP580" s="97">
        <v>0.25</v>
      </c>
      <c r="BQ580" s="97">
        <v>0.25</v>
      </c>
      <c r="BR580" s="97">
        <v>0.25</v>
      </c>
      <c r="BS580" s="97">
        <v>0.25</v>
      </c>
      <c r="BT580" s="97">
        <v>0.25</v>
      </c>
      <c r="BY580" s="108"/>
      <c r="CA580" s="162" t="b">
        <v>1</v>
      </c>
      <c r="CB580" s="162" t="b">
        <v>1</v>
      </c>
      <c r="CC580" s="162" t="b">
        <v>1</v>
      </c>
      <c r="CD580" s="162" t="b">
        <v>1</v>
      </c>
    </row>
    <row r="581" spans="1:82" x14ac:dyDescent="0.2">
      <c r="A581" s="101">
        <v>576</v>
      </c>
      <c r="B581" s="97" t="s">
        <v>2201</v>
      </c>
      <c r="C581" s="97" t="s">
        <v>2221</v>
      </c>
      <c r="D581" s="97">
        <v>20</v>
      </c>
      <c r="E581" s="97" t="s">
        <v>995</v>
      </c>
      <c r="G581" s="97" t="s">
        <v>2189</v>
      </c>
      <c r="H581" s="97" t="s">
        <v>1</v>
      </c>
      <c r="I581" s="97" t="s">
        <v>1218</v>
      </c>
      <c r="J581" s="97" t="b">
        <v>1</v>
      </c>
      <c r="N581" s="97"/>
      <c r="O581" s="97">
        <v>6.7769000000000004</v>
      </c>
      <c r="P581" s="97">
        <v>2</v>
      </c>
      <c r="Q581" s="97">
        <v>0</v>
      </c>
      <c r="R581" s="97">
        <v>0</v>
      </c>
      <c r="S581" s="97">
        <v>0</v>
      </c>
      <c r="T581" s="97">
        <v>4.7769000000000004</v>
      </c>
      <c r="U581" s="97">
        <v>1.4500000000000001E-2</v>
      </c>
      <c r="W581" s="97" t="s">
        <v>2190</v>
      </c>
      <c r="X581" s="97">
        <v>1.13E-5</v>
      </c>
      <c r="Y581" s="97">
        <v>0.438</v>
      </c>
      <c r="Z581" s="97" t="s">
        <v>1</v>
      </c>
      <c r="AB581" s="97" t="s">
        <v>2193</v>
      </c>
      <c r="AI581" s="97" t="s">
        <v>2199</v>
      </c>
      <c r="AJ581" s="97">
        <v>15</v>
      </c>
      <c r="AK581" s="97">
        <v>0.6</v>
      </c>
      <c r="AX581" s="97">
        <v>0</v>
      </c>
      <c r="AY581" s="97">
        <v>0</v>
      </c>
      <c r="AZ581" s="97">
        <v>0</v>
      </c>
      <c r="BA581" s="97">
        <v>14</v>
      </c>
      <c r="BB581" s="97">
        <v>13</v>
      </c>
      <c r="BC581" s="97">
        <v>0</v>
      </c>
      <c r="BD581" s="97">
        <v>0</v>
      </c>
      <c r="BE581" s="97">
        <v>0</v>
      </c>
      <c r="BF581" s="97">
        <v>0</v>
      </c>
      <c r="BG581" s="97">
        <v>0</v>
      </c>
      <c r="BH581" s="97">
        <v>0</v>
      </c>
      <c r="BI581" s="97">
        <v>0</v>
      </c>
      <c r="BJ581" s="97">
        <v>0</v>
      </c>
      <c r="BK581" s="97">
        <v>0</v>
      </c>
      <c r="BM581" s="97">
        <v>3.5</v>
      </c>
      <c r="BN581" s="97">
        <v>3.5</v>
      </c>
      <c r="BO581" s="97">
        <v>3.5</v>
      </c>
      <c r="BP581" s="97">
        <v>3.5</v>
      </c>
      <c r="BQ581" s="97">
        <v>3.25</v>
      </c>
      <c r="BR581" s="97">
        <v>3.25</v>
      </c>
      <c r="BS581" s="97">
        <v>3.25</v>
      </c>
      <c r="BT581" s="97">
        <v>3.25</v>
      </c>
      <c r="BY581" s="108"/>
      <c r="CA581" s="162" t="b">
        <v>1</v>
      </c>
      <c r="CB581" s="162" t="b">
        <v>1</v>
      </c>
      <c r="CC581" s="162" t="b">
        <v>1</v>
      </c>
      <c r="CD581" s="162" t="b">
        <v>1</v>
      </c>
    </row>
    <row r="582" spans="1:82" x14ac:dyDescent="0.2">
      <c r="A582" s="101">
        <v>577</v>
      </c>
      <c r="B582" s="97" t="s">
        <v>2201</v>
      </c>
      <c r="C582" s="97" t="s">
        <v>2221</v>
      </c>
      <c r="D582" s="97">
        <v>20</v>
      </c>
      <c r="E582" s="97" t="s">
        <v>996</v>
      </c>
      <c r="G582" s="97" t="s">
        <v>2189</v>
      </c>
      <c r="H582" s="97" t="s">
        <v>1</v>
      </c>
      <c r="J582" s="97" t="s">
        <v>30</v>
      </c>
      <c r="N582" s="97"/>
      <c r="O582" s="97">
        <v>3.57</v>
      </c>
      <c r="P582" s="97">
        <v>0.25</v>
      </c>
      <c r="Q582" s="97">
        <v>0</v>
      </c>
      <c r="R582" s="97">
        <v>0</v>
      </c>
      <c r="S582" s="97">
        <v>0</v>
      </c>
      <c r="T582" s="97">
        <v>3.32</v>
      </c>
      <c r="U582" s="97">
        <v>0</v>
      </c>
      <c r="W582" s="97" t="e">
        <v>#N/A</v>
      </c>
      <c r="X582" s="97">
        <v>0</v>
      </c>
      <c r="Y582" s="97">
        <v>0.28999999999999998</v>
      </c>
      <c r="Z582" s="97" t="s">
        <v>1</v>
      </c>
      <c r="AB582" s="97" t="s">
        <v>2193</v>
      </c>
      <c r="AI582" s="97" t="s">
        <v>2199</v>
      </c>
      <c r="AJ582" s="97">
        <v>20</v>
      </c>
      <c r="AK582" s="97">
        <v>0.6</v>
      </c>
      <c r="AX582" s="97">
        <v>0</v>
      </c>
      <c r="AY582" s="97">
        <v>0</v>
      </c>
      <c r="AZ582" s="97">
        <v>0</v>
      </c>
      <c r="BA582" s="97">
        <v>32</v>
      </c>
      <c r="BB582" s="97">
        <v>30</v>
      </c>
      <c r="BC582" s="97">
        <v>0</v>
      </c>
      <c r="BD582" s="97">
        <v>0</v>
      </c>
      <c r="BE582" s="97">
        <v>0</v>
      </c>
      <c r="BF582" s="97">
        <v>0</v>
      </c>
      <c r="BG582" s="97">
        <v>0</v>
      </c>
      <c r="BH582" s="97">
        <v>0</v>
      </c>
      <c r="BI582" s="97">
        <v>0</v>
      </c>
      <c r="BJ582" s="97">
        <v>0</v>
      </c>
      <c r="BK582" s="97">
        <v>0</v>
      </c>
      <c r="BM582" s="97">
        <v>8</v>
      </c>
      <c r="BN582" s="97">
        <v>8</v>
      </c>
      <c r="BO582" s="97">
        <v>8</v>
      </c>
      <c r="BP582" s="97">
        <v>8</v>
      </c>
      <c r="BQ582" s="97">
        <v>7.5</v>
      </c>
      <c r="BR582" s="97">
        <v>7.5</v>
      </c>
      <c r="BS582" s="97">
        <v>7.5</v>
      </c>
      <c r="BT582" s="97">
        <v>7.5</v>
      </c>
      <c r="BY582" s="108"/>
      <c r="CA582" s="162" t="b">
        <v>1</v>
      </c>
      <c r="CB582" s="162" t="b">
        <v>1</v>
      </c>
      <c r="CC582" s="162" t="b">
        <v>1</v>
      </c>
      <c r="CD582" s="162" t="b">
        <v>1</v>
      </c>
    </row>
    <row r="583" spans="1:82" x14ac:dyDescent="0.2">
      <c r="A583" s="101">
        <v>578</v>
      </c>
      <c r="B583" s="97" t="s">
        <v>2201</v>
      </c>
      <c r="C583" s="97" t="s">
        <v>2221</v>
      </c>
      <c r="D583" s="97">
        <v>20</v>
      </c>
      <c r="E583" s="97" t="s">
        <v>997</v>
      </c>
      <c r="G583" s="97" t="s">
        <v>2189</v>
      </c>
      <c r="H583" s="97" t="s">
        <v>1</v>
      </c>
      <c r="I583" s="97" t="s">
        <v>1218</v>
      </c>
      <c r="J583" s="97" t="b">
        <v>1</v>
      </c>
      <c r="N583" s="97"/>
      <c r="O583" s="97">
        <v>2</v>
      </c>
      <c r="P583" s="97">
        <v>2</v>
      </c>
      <c r="Q583" s="97">
        <v>0</v>
      </c>
      <c r="R583" s="97">
        <v>0</v>
      </c>
      <c r="S583" s="97">
        <v>0</v>
      </c>
      <c r="T583" s="97">
        <v>0</v>
      </c>
      <c r="U583" s="97">
        <v>5.8900000000000001E-2</v>
      </c>
      <c r="W583" s="97" t="s">
        <v>2190</v>
      </c>
      <c r="X583" s="97">
        <v>1.9199999999999999E-5</v>
      </c>
      <c r="Y583" s="97">
        <v>2.06</v>
      </c>
      <c r="Z583" s="97" t="s">
        <v>1</v>
      </c>
      <c r="AB583" s="97" t="s">
        <v>2193</v>
      </c>
      <c r="AI583" s="97" t="s">
        <v>2199</v>
      </c>
      <c r="AJ583" s="97">
        <v>20</v>
      </c>
      <c r="AK583" s="97">
        <v>0.6</v>
      </c>
      <c r="AX583" s="97">
        <v>0</v>
      </c>
      <c r="AY583" s="97">
        <v>0</v>
      </c>
      <c r="AZ583" s="97">
        <v>0</v>
      </c>
      <c r="BA583" s="97">
        <v>7</v>
      </c>
      <c r="BB583" s="97">
        <v>7</v>
      </c>
      <c r="BC583" s="97">
        <v>0</v>
      </c>
      <c r="BD583" s="97">
        <v>0</v>
      </c>
      <c r="BE583" s="97">
        <v>0</v>
      </c>
      <c r="BF583" s="97">
        <v>0</v>
      </c>
      <c r="BG583" s="97">
        <v>0</v>
      </c>
      <c r="BH583" s="97">
        <v>0</v>
      </c>
      <c r="BI583" s="97">
        <v>0</v>
      </c>
      <c r="BJ583" s="97">
        <v>0</v>
      </c>
      <c r="BK583" s="97">
        <v>0</v>
      </c>
      <c r="BM583" s="97">
        <v>1.75</v>
      </c>
      <c r="BN583" s="97">
        <v>1.75</v>
      </c>
      <c r="BO583" s="97">
        <v>1.75</v>
      </c>
      <c r="BP583" s="97">
        <v>1.75</v>
      </c>
      <c r="BQ583" s="97">
        <v>1.75</v>
      </c>
      <c r="BR583" s="97">
        <v>1.75</v>
      </c>
      <c r="BS583" s="97">
        <v>1.75</v>
      </c>
      <c r="BT583" s="97">
        <v>1.75</v>
      </c>
      <c r="BY583" s="108"/>
      <c r="CA583" s="162" t="b">
        <v>1</v>
      </c>
      <c r="CB583" s="162" t="b">
        <v>1</v>
      </c>
      <c r="CC583" s="162" t="b">
        <v>1</v>
      </c>
      <c r="CD583" s="162" t="b">
        <v>1</v>
      </c>
    </row>
    <row r="584" spans="1:82" x14ac:dyDescent="0.2">
      <c r="A584" s="101">
        <v>579</v>
      </c>
      <c r="B584" s="97" t="s">
        <v>2201</v>
      </c>
      <c r="C584" s="97" t="s">
        <v>2221</v>
      </c>
      <c r="D584" s="97">
        <v>20</v>
      </c>
      <c r="E584" s="97" t="s">
        <v>998</v>
      </c>
      <c r="G584" s="97" t="s">
        <v>2189</v>
      </c>
      <c r="H584" s="97" t="s">
        <v>1</v>
      </c>
      <c r="I584" s="97" t="s">
        <v>1218</v>
      </c>
      <c r="J584" s="97" t="b">
        <v>1</v>
      </c>
      <c r="N584" s="97"/>
      <c r="O584" s="97">
        <v>2.17</v>
      </c>
      <c r="P584" s="97">
        <v>2</v>
      </c>
      <c r="Q584" s="97">
        <v>0</v>
      </c>
      <c r="R584" s="97">
        <v>0</v>
      </c>
      <c r="S584" s="97">
        <v>0</v>
      </c>
      <c r="T584" s="97">
        <v>0.16999999999999993</v>
      </c>
      <c r="U584" s="97">
        <v>2.4E-2</v>
      </c>
      <c r="W584" s="97" t="s">
        <v>2190</v>
      </c>
      <c r="X584" s="97">
        <v>1.2E-5</v>
      </c>
      <c r="Y584" s="97">
        <v>1.39</v>
      </c>
      <c r="Z584" s="97" t="s">
        <v>1</v>
      </c>
      <c r="AB584" s="97" t="s">
        <v>2193</v>
      </c>
      <c r="AI584" s="97" t="s">
        <v>2199</v>
      </c>
      <c r="AJ584" s="97">
        <v>20</v>
      </c>
      <c r="AK584" s="97">
        <v>0.6</v>
      </c>
      <c r="AX584" s="97">
        <v>0</v>
      </c>
      <c r="AY584" s="97">
        <v>0</v>
      </c>
      <c r="AZ584" s="97">
        <v>0</v>
      </c>
      <c r="BA584" s="97">
        <v>10</v>
      </c>
      <c r="BB584" s="97">
        <v>10</v>
      </c>
      <c r="BC584" s="97">
        <v>0</v>
      </c>
      <c r="BD584" s="97">
        <v>0</v>
      </c>
      <c r="BE584" s="97">
        <v>0</v>
      </c>
      <c r="BF584" s="97">
        <v>0</v>
      </c>
      <c r="BG584" s="97">
        <v>0</v>
      </c>
      <c r="BH584" s="97">
        <v>0</v>
      </c>
      <c r="BI584" s="97">
        <v>0</v>
      </c>
      <c r="BJ584" s="97">
        <v>0</v>
      </c>
      <c r="BK584" s="97">
        <v>0</v>
      </c>
      <c r="BM584" s="97">
        <v>2.5</v>
      </c>
      <c r="BN584" s="97">
        <v>2.5</v>
      </c>
      <c r="BO584" s="97">
        <v>2.5</v>
      </c>
      <c r="BP584" s="97">
        <v>2.5</v>
      </c>
      <c r="BQ584" s="97">
        <v>2.5</v>
      </c>
      <c r="BR584" s="97">
        <v>2.5</v>
      </c>
      <c r="BS584" s="97">
        <v>2.5</v>
      </c>
      <c r="BT584" s="97">
        <v>2.5</v>
      </c>
      <c r="BY584" s="108"/>
      <c r="CA584" s="162" t="b">
        <v>1</v>
      </c>
      <c r="CB584" s="162" t="b">
        <v>1</v>
      </c>
      <c r="CC584" s="162" t="b">
        <v>1</v>
      </c>
      <c r="CD584" s="162" t="b">
        <v>1</v>
      </c>
    </row>
    <row r="585" spans="1:82" x14ac:dyDescent="0.2">
      <c r="A585" s="101">
        <v>580</v>
      </c>
      <c r="B585" s="97" t="s">
        <v>2201</v>
      </c>
      <c r="C585" s="97" t="s">
        <v>2221</v>
      </c>
      <c r="D585" s="97">
        <v>20</v>
      </c>
      <c r="E585" s="97" t="s">
        <v>999</v>
      </c>
      <c r="G585" s="97" t="s">
        <v>2189</v>
      </c>
      <c r="H585" s="97" t="s">
        <v>1</v>
      </c>
      <c r="I585" s="97" t="s">
        <v>1218</v>
      </c>
      <c r="J585" s="97" t="b">
        <v>1</v>
      </c>
      <c r="N585" s="97"/>
      <c r="O585" s="97">
        <v>3</v>
      </c>
      <c r="P585" s="97">
        <v>3</v>
      </c>
      <c r="Q585" s="97">
        <v>0</v>
      </c>
      <c r="R585" s="97">
        <v>0</v>
      </c>
      <c r="S585" s="97">
        <v>0</v>
      </c>
      <c r="T585" s="97">
        <v>0</v>
      </c>
      <c r="U585" s="97">
        <v>0</v>
      </c>
      <c r="W585" s="97" t="s">
        <v>2190</v>
      </c>
      <c r="X585" s="97">
        <v>0</v>
      </c>
      <c r="Y585" s="97">
        <v>9.6999999999999993</v>
      </c>
      <c r="Z585" s="97" t="s">
        <v>1</v>
      </c>
      <c r="AB585" s="97" t="s">
        <v>2193</v>
      </c>
      <c r="AI585" s="97" t="s">
        <v>2199</v>
      </c>
      <c r="AJ585" s="97">
        <v>20</v>
      </c>
      <c r="AK585" s="97">
        <v>0.6</v>
      </c>
      <c r="AX585" s="97">
        <v>0</v>
      </c>
      <c r="AY585" s="97">
        <v>0</v>
      </c>
      <c r="AZ585" s="97">
        <v>0</v>
      </c>
      <c r="BA585" s="97">
        <v>1</v>
      </c>
      <c r="BB585" s="97">
        <v>1</v>
      </c>
      <c r="BC585" s="97">
        <v>0</v>
      </c>
      <c r="BD585" s="97">
        <v>0</v>
      </c>
      <c r="BE585" s="97">
        <v>0</v>
      </c>
      <c r="BF585" s="97">
        <v>0</v>
      </c>
      <c r="BG585" s="97">
        <v>0</v>
      </c>
      <c r="BH585" s="97">
        <v>0</v>
      </c>
      <c r="BI585" s="97">
        <v>0</v>
      </c>
      <c r="BJ585" s="97">
        <v>0</v>
      </c>
      <c r="BK585" s="97">
        <v>0</v>
      </c>
      <c r="BM585" s="97">
        <v>0.25</v>
      </c>
      <c r="BN585" s="97">
        <v>0.25</v>
      </c>
      <c r="BO585" s="97">
        <v>0.25</v>
      </c>
      <c r="BP585" s="97">
        <v>0.25</v>
      </c>
      <c r="BQ585" s="97">
        <v>0.25</v>
      </c>
      <c r="BR585" s="97">
        <v>0.25</v>
      </c>
      <c r="BS585" s="97">
        <v>0.25</v>
      </c>
      <c r="BT585" s="97">
        <v>0.25</v>
      </c>
      <c r="BY585" s="108"/>
      <c r="CA585" s="162" t="b">
        <v>1</v>
      </c>
      <c r="CB585" s="162" t="b">
        <v>1</v>
      </c>
      <c r="CC585" s="162" t="b">
        <v>1</v>
      </c>
      <c r="CD585" s="162" t="b">
        <v>1</v>
      </c>
    </row>
    <row r="586" spans="1:82" x14ac:dyDescent="0.2">
      <c r="A586" s="101">
        <v>581</v>
      </c>
      <c r="B586" s="97" t="s">
        <v>2201</v>
      </c>
      <c r="C586" s="97" t="s">
        <v>2221</v>
      </c>
      <c r="D586" s="97">
        <v>20</v>
      </c>
      <c r="E586" s="97" t="s">
        <v>1000</v>
      </c>
      <c r="G586" s="97" t="s">
        <v>2189</v>
      </c>
      <c r="H586" s="97" t="s">
        <v>1</v>
      </c>
      <c r="I586" s="97" t="s">
        <v>1218</v>
      </c>
      <c r="J586" s="97" t="b">
        <v>1</v>
      </c>
      <c r="N586" s="97"/>
      <c r="O586" s="97">
        <v>4</v>
      </c>
      <c r="P586" s="97">
        <v>4</v>
      </c>
      <c r="Q586" s="97">
        <v>0</v>
      </c>
      <c r="R586" s="97">
        <v>0</v>
      </c>
      <c r="S586" s="97">
        <v>0</v>
      </c>
      <c r="T586" s="97">
        <v>0</v>
      </c>
      <c r="U586" s="97">
        <v>0</v>
      </c>
      <c r="W586" s="97" t="s">
        <v>2190</v>
      </c>
      <c r="X586" s="97">
        <v>0</v>
      </c>
      <c r="Y586" s="97">
        <v>10.4</v>
      </c>
      <c r="Z586" s="97" t="s">
        <v>1</v>
      </c>
      <c r="AB586" s="97" t="s">
        <v>2193</v>
      </c>
      <c r="AI586" s="97" t="s">
        <v>2199</v>
      </c>
      <c r="AJ586" s="97">
        <v>20</v>
      </c>
      <c r="AK586" s="97">
        <v>0.6</v>
      </c>
      <c r="AX586" s="97">
        <v>0</v>
      </c>
      <c r="AY586" s="97">
        <v>0</v>
      </c>
      <c r="AZ586" s="97">
        <v>0</v>
      </c>
      <c r="BA586" s="97">
        <v>18</v>
      </c>
      <c r="BB586" s="97">
        <v>17</v>
      </c>
      <c r="BC586" s="97">
        <v>0</v>
      </c>
      <c r="BD586" s="97">
        <v>0</v>
      </c>
      <c r="BE586" s="97">
        <v>0</v>
      </c>
      <c r="BF586" s="97">
        <v>0</v>
      </c>
      <c r="BG586" s="97">
        <v>0</v>
      </c>
      <c r="BH586" s="97">
        <v>0</v>
      </c>
      <c r="BI586" s="97">
        <v>0</v>
      </c>
      <c r="BJ586" s="97">
        <v>0</v>
      </c>
      <c r="BK586" s="97">
        <v>0</v>
      </c>
      <c r="BM586" s="97">
        <v>4.5</v>
      </c>
      <c r="BN586" s="97">
        <v>4.5</v>
      </c>
      <c r="BO586" s="97">
        <v>4.5</v>
      </c>
      <c r="BP586" s="97">
        <v>4.5</v>
      </c>
      <c r="BQ586" s="97">
        <v>4.25</v>
      </c>
      <c r="BR586" s="97">
        <v>4.25</v>
      </c>
      <c r="BS586" s="97">
        <v>4.25</v>
      </c>
      <c r="BT586" s="97">
        <v>4.25</v>
      </c>
      <c r="BY586" s="108"/>
      <c r="CA586" s="162" t="b">
        <v>1</v>
      </c>
      <c r="CB586" s="162" t="b">
        <v>1</v>
      </c>
      <c r="CC586" s="162" t="b">
        <v>1</v>
      </c>
      <c r="CD586" s="162" t="b">
        <v>1</v>
      </c>
    </row>
    <row r="587" spans="1:82" x14ac:dyDescent="0.2">
      <c r="A587" s="101">
        <v>582</v>
      </c>
      <c r="B587" s="97" t="s">
        <v>2201</v>
      </c>
      <c r="C587" s="97" t="s">
        <v>2221</v>
      </c>
      <c r="D587" s="97">
        <v>20</v>
      </c>
      <c r="E587" s="97" t="s">
        <v>1001</v>
      </c>
      <c r="G587" s="97" t="s">
        <v>2189</v>
      </c>
      <c r="H587" s="97" t="s">
        <v>1</v>
      </c>
      <c r="I587" s="97" t="s">
        <v>1227</v>
      </c>
      <c r="J587" s="97" t="b">
        <v>1</v>
      </c>
      <c r="N587" s="97"/>
      <c r="O587" s="97">
        <v>19</v>
      </c>
      <c r="P587" s="97">
        <v>6</v>
      </c>
      <c r="Q587" s="97">
        <v>0</v>
      </c>
      <c r="R587" s="97">
        <v>0</v>
      </c>
      <c r="S587" s="97">
        <v>0</v>
      </c>
      <c r="T587" s="97">
        <v>13</v>
      </c>
      <c r="U587" s="97">
        <v>128</v>
      </c>
      <c r="W587" s="97" t="s">
        <v>2190</v>
      </c>
      <c r="X587" s="97">
        <v>2.5920000000000002E-2</v>
      </c>
      <c r="Y587" s="97">
        <v>0</v>
      </c>
      <c r="Z587" s="97" t="s">
        <v>1</v>
      </c>
      <c r="AB587" s="97" t="s">
        <v>2191</v>
      </c>
      <c r="AI587" s="97" t="s">
        <v>2199</v>
      </c>
      <c r="AJ587" s="97">
        <v>15</v>
      </c>
      <c r="AK587" s="97">
        <v>0.77</v>
      </c>
      <c r="AX587" s="97">
        <v>0</v>
      </c>
      <c r="AY587" s="97">
        <v>0</v>
      </c>
      <c r="AZ587" s="97">
        <v>0</v>
      </c>
      <c r="BA587" s="97">
        <v>20</v>
      </c>
      <c r="BB587" s="97">
        <v>19</v>
      </c>
      <c r="BC587" s="97">
        <v>0</v>
      </c>
      <c r="BD587" s="97">
        <v>0</v>
      </c>
      <c r="BE587" s="97">
        <v>0</v>
      </c>
      <c r="BF587" s="97">
        <v>0</v>
      </c>
      <c r="BG587" s="97">
        <v>0</v>
      </c>
      <c r="BH587" s="97">
        <v>0</v>
      </c>
      <c r="BI587" s="97">
        <v>0</v>
      </c>
      <c r="BJ587" s="97">
        <v>0</v>
      </c>
      <c r="BK587" s="97">
        <v>0</v>
      </c>
      <c r="BM587" s="97">
        <v>5</v>
      </c>
      <c r="BN587" s="97">
        <v>5</v>
      </c>
      <c r="BO587" s="97">
        <v>5</v>
      </c>
      <c r="BP587" s="97">
        <v>5</v>
      </c>
      <c r="BQ587" s="97">
        <v>4.75</v>
      </c>
      <c r="BR587" s="97">
        <v>4.75</v>
      </c>
      <c r="BS587" s="97">
        <v>4.75</v>
      </c>
      <c r="BT587" s="97">
        <v>4.75</v>
      </c>
      <c r="BY587" s="108"/>
      <c r="CA587" s="162" t="b">
        <v>1</v>
      </c>
      <c r="CB587" s="162" t="b">
        <v>1</v>
      </c>
      <c r="CC587" s="162" t="b">
        <v>1</v>
      </c>
      <c r="CD587" s="162" t="b">
        <v>1</v>
      </c>
    </row>
    <row r="588" spans="1:82" x14ac:dyDescent="0.2">
      <c r="A588" s="101">
        <v>583</v>
      </c>
      <c r="B588" s="97" t="s">
        <v>2201</v>
      </c>
      <c r="C588" s="97" t="s">
        <v>2221</v>
      </c>
      <c r="D588" s="97">
        <v>20</v>
      </c>
      <c r="E588" s="97" t="s">
        <v>1002</v>
      </c>
      <c r="G588" s="97" t="s">
        <v>2189</v>
      </c>
      <c r="H588" s="97" t="s">
        <v>1</v>
      </c>
      <c r="I588" s="97" t="s">
        <v>1228</v>
      </c>
      <c r="J588" s="97" t="b">
        <v>1</v>
      </c>
      <c r="N588" s="97"/>
      <c r="O588" s="97">
        <v>5.64</v>
      </c>
      <c r="P588" s="97">
        <v>1.35</v>
      </c>
      <c r="Q588" s="97">
        <v>0</v>
      </c>
      <c r="R588" s="97">
        <v>0</v>
      </c>
      <c r="S588" s="97">
        <v>0</v>
      </c>
      <c r="T588" s="97">
        <v>4.2899999999999991</v>
      </c>
      <c r="U588" s="97">
        <v>12.44</v>
      </c>
      <c r="W588" s="97" t="s">
        <v>2190</v>
      </c>
      <c r="X588" s="97">
        <v>2.3E-3</v>
      </c>
      <c r="Y588" s="97">
        <v>0</v>
      </c>
      <c r="Z588" s="97" t="s">
        <v>1</v>
      </c>
      <c r="AB588" s="97" t="s">
        <v>2191</v>
      </c>
      <c r="AI588" s="97" t="s">
        <v>2199</v>
      </c>
      <c r="AJ588" s="97">
        <v>10</v>
      </c>
      <c r="AK588" s="97">
        <v>0.6</v>
      </c>
      <c r="AX588" s="97">
        <v>0</v>
      </c>
      <c r="AY588" s="97">
        <v>0</v>
      </c>
      <c r="AZ588" s="97">
        <v>0</v>
      </c>
      <c r="BA588" s="97">
        <v>535</v>
      </c>
      <c r="BB588" s="97">
        <v>514</v>
      </c>
      <c r="BC588" s="97">
        <v>0</v>
      </c>
      <c r="BD588" s="97">
        <v>0</v>
      </c>
      <c r="BE588" s="97">
        <v>0</v>
      </c>
      <c r="BF588" s="97">
        <v>0</v>
      </c>
      <c r="BG588" s="97">
        <v>0</v>
      </c>
      <c r="BH588" s="97">
        <v>0</v>
      </c>
      <c r="BI588" s="97">
        <v>0</v>
      </c>
      <c r="BJ588" s="97">
        <v>0</v>
      </c>
      <c r="BK588" s="97">
        <v>0</v>
      </c>
      <c r="BM588" s="97">
        <v>133.75</v>
      </c>
      <c r="BN588" s="97">
        <v>133.75</v>
      </c>
      <c r="BO588" s="97">
        <v>133.75</v>
      </c>
      <c r="BP588" s="97">
        <v>133.75</v>
      </c>
      <c r="BQ588" s="97">
        <v>128.5</v>
      </c>
      <c r="BR588" s="97">
        <v>128.5</v>
      </c>
      <c r="BS588" s="97">
        <v>128.5</v>
      </c>
      <c r="BT588" s="97">
        <v>128.5</v>
      </c>
      <c r="BY588" s="108"/>
      <c r="CA588" s="162" t="b">
        <v>1</v>
      </c>
      <c r="CB588" s="162" t="b">
        <v>1</v>
      </c>
      <c r="CC588" s="162" t="b">
        <v>1</v>
      </c>
      <c r="CD588" s="162" t="b">
        <v>1</v>
      </c>
    </row>
    <row r="589" spans="1:82" x14ac:dyDescent="0.2">
      <c r="A589" s="101">
        <v>584</v>
      </c>
      <c r="B589" s="97" t="s">
        <v>2201</v>
      </c>
      <c r="C589" s="97" t="s">
        <v>2221</v>
      </c>
      <c r="D589" s="97">
        <v>20</v>
      </c>
      <c r="E589" s="97" t="s">
        <v>1003</v>
      </c>
      <c r="G589" s="97" t="s">
        <v>2189</v>
      </c>
      <c r="H589" s="97" t="s">
        <v>1</v>
      </c>
      <c r="I589" s="97" t="s">
        <v>1228</v>
      </c>
      <c r="J589" s="97" t="b">
        <v>1</v>
      </c>
      <c r="N589" s="97"/>
      <c r="O589" s="97">
        <v>5.64</v>
      </c>
      <c r="P589" s="97">
        <v>1.35</v>
      </c>
      <c r="Q589" s="97">
        <v>0</v>
      </c>
      <c r="R589" s="97">
        <v>0</v>
      </c>
      <c r="S589" s="97">
        <v>0</v>
      </c>
      <c r="T589" s="97">
        <v>4.2899999999999991</v>
      </c>
      <c r="U589" s="97">
        <v>15.27</v>
      </c>
      <c r="W589" s="97" t="s">
        <v>2190</v>
      </c>
      <c r="X589" s="97">
        <v>2.3E-3</v>
      </c>
      <c r="Y589" s="97">
        <v>0</v>
      </c>
      <c r="Z589" s="97" t="s">
        <v>1</v>
      </c>
      <c r="AB589" s="97" t="s">
        <v>2191</v>
      </c>
      <c r="AI589" s="97" t="s">
        <v>2199</v>
      </c>
      <c r="AJ589" s="97">
        <v>10</v>
      </c>
      <c r="AK589" s="97">
        <v>0.6</v>
      </c>
      <c r="AX589" s="97">
        <v>0</v>
      </c>
      <c r="AY589" s="97">
        <v>0</v>
      </c>
      <c r="AZ589" s="97">
        <v>0</v>
      </c>
      <c r="BA589" s="97">
        <v>603</v>
      </c>
      <c r="BB589" s="97">
        <v>579</v>
      </c>
      <c r="BC589" s="97">
        <v>0</v>
      </c>
      <c r="BD589" s="97">
        <v>0</v>
      </c>
      <c r="BE589" s="97">
        <v>0</v>
      </c>
      <c r="BF589" s="97">
        <v>0</v>
      </c>
      <c r="BG589" s="97">
        <v>0</v>
      </c>
      <c r="BH589" s="97">
        <v>0</v>
      </c>
      <c r="BI589" s="97">
        <v>0</v>
      </c>
      <c r="BJ589" s="97">
        <v>0</v>
      </c>
      <c r="BK589" s="97">
        <v>0</v>
      </c>
      <c r="BM589" s="97">
        <v>150.75</v>
      </c>
      <c r="BN589" s="97">
        <v>150.75</v>
      </c>
      <c r="BO589" s="97">
        <v>150.75</v>
      </c>
      <c r="BP589" s="97">
        <v>150.75</v>
      </c>
      <c r="BQ589" s="97">
        <v>144.75</v>
      </c>
      <c r="BR589" s="97">
        <v>144.75</v>
      </c>
      <c r="BS589" s="97">
        <v>144.75</v>
      </c>
      <c r="BT589" s="97">
        <v>144.75</v>
      </c>
      <c r="BY589" s="108"/>
      <c r="CA589" s="162" t="b">
        <v>1</v>
      </c>
      <c r="CB589" s="162" t="b">
        <v>1</v>
      </c>
      <c r="CC589" s="162" t="b">
        <v>1</v>
      </c>
      <c r="CD589" s="162" t="b">
        <v>1</v>
      </c>
    </row>
    <row r="590" spans="1:82" x14ac:dyDescent="0.2">
      <c r="A590" s="101">
        <v>585</v>
      </c>
      <c r="B590" s="97" t="s">
        <v>2201</v>
      </c>
      <c r="C590" s="97" t="s">
        <v>2221</v>
      </c>
      <c r="D590" s="97">
        <v>20</v>
      </c>
      <c r="E590" s="97" t="s">
        <v>1004</v>
      </c>
      <c r="G590" s="97" t="s">
        <v>2189</v>
      </c>
      <c r="H590" s="97" t="s">
        <v>1</v>
      </c>
      <c r="I590" s="97" t="s">
        <v>1229</v>
      </c>
      <c r="J590" s="97" t="b">
        <v>1</v>
      </c>
      <c r="N590" s="97"/>
      <c r="O590" s="97">
        <v>202</v>
      </c>
      <c r="P590" s="97">
        <v>80</v>
      </c>
      <c r="Q590" s="97">
        <v>0</v>
      </c>
      <c r="R590" s="97">
        <v>0</v>
      </c>
      <c r="S590" s="97">
        <v>0</v>
      </c>
      <c r="T590" s="97">
        <v>122</v>
      </c>
      <c r="U590" s="97">
        <v>753</v>
      </c>
      <c r="W590" s="97" t="s">
        <v>2190</v>
      </c>
      <c r="X590" s="97">
        <v>0</v>
      </c>
      <c r="Y590" s="97">
        <v>0</v>
      </c>
      <c r="Z590" s="97" t="s">
        <v>1</v>
      </c>
      <c r="AB590" s="97" t="s">
        <v>2191</v>
      </c>
      <c r="AI590" s="97" t="s">
        <v>2199</v>
      </c>
      <c r="AJ590" s="97">
        <v>15</v>
      </c>
      <c r="AK590" s="97">
        <v>0.6</v>
      </c>
      <c r="AX590" s="97">
        <v>0</v>
      </c>
      <c r="AY590" s="97">
        <v>0</v>
      </c>
      <c r="AZ590" s="97">
        <v>0</v>
      </c>
      <c r="BA590" s="97">
        <v>29</v>
      </c>
      <c r="BB590" s="97">
        <v>28</v>
      </c>
      <c r="BC590" s="97">
        <v>0</v>
      </c>
      <c r="BD590" s="97">
        <v>0</v>
      </c>
      <c r="BE590" s="97">
        <v>0</v>
      </c>
      <c r="BF590" s="97">
        <v>0</v>
      </c>
      <c r="BG590" s="97">
        <v>0</v>
      </c>
      <c r="BH590" s="97">
        <v>0</v>
      </c>
      <c r="BI590" s="97">
        <v>0</v>
      </c>
      <c r="BJ590" s="97">
        <v>0</v>
      </c>
      <c r="BK590" s="97">
        <v>0</v>
      </c>
      <c r="BM590" s="97">
        <v>7.25</v>
      </c>
      <c r="BN590" s="97">
        <v>7.25</v>
      </c>
      <c r="BO590" s="97">
        <v>7.25</v>
      </c>
      <c r="BP590" s="97">
        <v>7.25</v>
      </c>
      <c r="BQ590" s="97">
        <v>7</v>
      </c>
      <c r="BR590" s="97">
        <v>7</v>
      </c>
      <c r="BS590" s="97">
        <v>7</v>
      </c>
      <c r="BT590" s="97">
        <v>7</v>
      </c>
      <c r="BY590" s="108"/>
      <c r="CA590" s="162" t="b">
        <v>1</v>
      </c>
      <c r="CB590" s="162" t="b">
        <v>1</v>
      </c>
      <c r="CC590" s="162" t="b">
        <v>1</v>
      </c>
      <c r="CD590" s="162" t="b">
        <v>1</v>
      </c>
    </row>
    <row r="591" spans="1:82" x14ac:dyDescent="0.2">
      <c r="A591" s="101">
        <v>586</v>
      </c>
      <c r="B591" s="97" t="s">
        <v>2201</v>
      </c>
      <c r="C591" s="97" t="s">
        <v>2221</v>
      </c>
      <c r="D591" s="97">
        <v>20</v>
      </c>
      <c r="E591" s="97" t="s">
        <v>1005</v>
      </c>
      <c r="G591" s="97" t="s">
        <v>2189</v>
      </c>
      <c r="H591" s="97" t="s">
        <v>1</v>
      </c>
      <c r="I591" s="97" t="s">
        <v>1230</v>
      </c>
      <c r="J591" s="97" t="b">
        <v>1</v>
      </c>
      <c r="N591" s="97"/>
      <c r="O591" s="97">
        <v>37.946399999999997</v>
      </c>
      <c r="P591" s="97">
        <v>20</v>
      </c>
      <c r="Q591" s="97">
        <v>0</v>
      </c>
      <c r="R591" s="97">
        <v>0</v>
      </c>
      <c r="S591" s="97">
        <v>0</v>
      </c>
      <c r="T591" s="97">
        <v>17.946399999999997</v>
      </c>
      <c r="U591" s="97">
        <v>57.876215989000002</v>
      </c>
      <c r="W591" s="97" t="s">
        <v>2190</v>
      </c>
      <c r="X591" s="97">
        <v>1.2732767517000001E-2</v>
      </c>
      <c r="Y591" s="97">
        <v>6.6639999999999997</v>
      </c>
      <c r="Z591" s="97" t="s">
        <v>1</v>
      </c>
      <c r="AB591" s="97" t="s">
        <v>2193</v>
      </c>
      <c r="AI591" s="97" t="s">
        <v>2199</v>
      </c>
      <c r="AJ591" s="97">
        <v>10</v>
      </c>
      <c r="AK591" s="97">
        <v>0.7</v>
      </c>
      <c r="AX591" s="97">
        <v>0</v>
      </c>
      <c r="AY591" s="97">
        <v>0</v>
      </c>
      <c r="AZ591" s="97">
        <v>0</v>
      </c>
      <c r="BA591" s="97">
        <v>281</v>
      </c>
      <c r="BB591" s="97">
        <v>270</v>
      </c>
      <c r="BC591" s="97">
        <v>0</v>
      </c>
      <c r="BD591" s="97">
        <v>0</v>
      </c>
      <c r="BE591" s="97">
        <v>0</v>
      </c>
      <c r="BF591" s="97">
        <v>0</v>
      </c>
      <c r="BG591" s="97">
        <v>0</v>
      </c>
      <c r="BH591" s="97">
        <v>0</v>
      </c>
      <c r="BI591" s="97">
        <v>0</v>
      </c>
      <c r="BJ591" s="97">
        <v>0</v>
      </c>
      <c r="BK591" s="97">
        <v>0</v>
      </c>
      <c r="BM591" s="97">
        <v>70.25</v>
      </c>
      <c r="BN591" s="97">
        <v>70.25</v>
      </c>
      <c r="BO591" s="97">
        <v>70.25</v>
      </c>
      <c r="BP591" s="97">
        <v>70.25</v>
      </c>
      <c r="BQ591" s="97">
        <v>67.5</v>
      </c>
      <c r="BR591" s="97">
        <v>67.5</v>
      </c>
      <c r="BS591" s="97">
        <v>67.5</v>
      </c>
      <c r="BT591" s="97">
        <v>67.5</v>
      </c>
      <c r="BY591" s="108"/>
      <c r="CA591" s="162" t="b">
        <v>1</v>
      </c>
      <c r="CB591" s="162" t="b">
        <v>1</v>
      </c>
      <c r="CC591" s="162" t="b">
        <v>1</v>
      </c>
      <c r="CD591" s="162" t="b">
        <v>1</v>
      </c>
    </row>
    <row r="592" spans="1:82" x14ac:dyDescent="0.2">
      <c r="A592" s="101">
        <v>587</v>
      </c>
      <c r="B592" s="97" t="s">
        <v>2201</v>
      </c>
      <c r="C592" s="97" t="s">
        <v>2221</v>
      </c>
      <c r="D592" s="97">
        <v>20</v>
      </c>
      <c r="E592" s="97" t="s">
        <v>1006</v>
      </c>
      <c r="G592" s="97" t="s">
        <v>2189</v>
      </c>
      <c r="H592" s="97" t="s">
        <v>1</v>
      </c>
      <c r="I592" s="97" t="s">
        <v>1231</v>
      </c>
      <c r="J592" s="97" t="b">
        <v>1</v>
      </c>
      <c r="N592" s="97"/>
      <c r="O592" s="97">
        <v>15</v>
      </c>
      <c r="P592" s="97">
        <v>15</v>
      </c>
      <c r="Q592" s="97">
        <v>0</v>
      </c>
      <c r="R592" s="97">
        <v>0</v>
      </c>
      <c r="S592" s="97">
        <v>0</v>
      </c>
      <c r="T592" s="97">
        <v>0</v>
      </c>
      <c r="U592" s="97">
        <v>227.001</v>
      </c>
      <c r="W592" s="97" t="s">
        <v>2190</v>
      </c>
      <c r="X592" s="97">
        <v>0</v>
      </c>
      <c r="Y592" s="97">
        <v>0</v>
      </c>
      <c r="Z592" s="97" t="s">
        <v>1</v>
      </c>
      <c r="AB592" s="97" t="s">
        <v>2191</v>
      </c>
      <c r="AI592" s="97" t="s">
        <v>2199</v>
      </c>
      <c r="AJ592" s="97">
        <v>5</v>
      </c>
      <c r="AK592" s="97">
        <v>0.6</v>
      </c>
      <c r="AX592" s="97">
        <v>0</v>
      </c>
      <c r="AY592" s="97">
        <v>0</v>
      </c>
      <c r="AZ592" s="97">
        <v>0</v>
      </c>
      <c r="BA592" s="97">
        <v>82</v>
      </c>
      <c r="BB592" s="97">
        <v>79</v>
      </c>
      <c r="BC592" s="97">
        <v>0</v>
      </c>
      <c r="BD592" s="97">
        <v>0</v>
      </c>
      <c r="BE592" s="97">
        <v>0</v>
      </c>
      <c r="BF592" s="97">
        <v>0</v>
      </c>
      <c r="BG592" s="97">
        <v>0</v>
      </c>
      <c r="BH592" s="97">
        <v>0</v>
      </c>
      <c r="BI592" s="97">
        <v>0</v>
      </c>
      <c r="BJ592" s="97">
        <v>0</v>
      </c>
      <c r="BK592" s="97">
        <v>0</v>
      </c>
      <c r="BM592" s="97">
        <v>20.5</v>
      </c>
      <c r="BN592" s="97">
        <v>20.5</v>
      </c>
      <c r="BO592" s="97">
        <v>20.5</v>
      </c>
      <c r="BP592" s="97">
        <v>20.5</v>
      </c>
      <c r="BQ592" s="97">
        <v>19.75</v>
      </c>
      <c r="BR592" s="97">
        <v>19.75</v>
      </c>
      <c r="BS592" s="97">
        <v>19.75</v>
      </c>
      <c r="BT592" s="97">
        <v>19.75</v>
      </c>
      <c r="BY592" s="108"/>
      <c r="CA592" s="162" t="b">
        <v>1</v>
      </c>
      <c r="CB592" s="162" t="b">
        <v>1</v>
      </c>
      <c r="CC592" s="162" t="b">
        <v>1</v>
      </c>
      <c r="CD592" s="162" t="b">
        <v>1</v>
      </c>
    </row>
    <row r="593" spans="1:82" x14ac:dyDescent="0.2">
      <c r="A593" s="101">
        <v>588</v>
      </c>
      <c r="B593" s="97" t="s">
        <v>2201</v>
      </c>
      <c r="C593" s="97" t="s">
        <v>2221</v>
      </c>
      <c r="D593" s="97">
        <v>20</v>
      </c>
      <c r="E593" s="97" t="s">
        <v>1007</v>
      </c>
      <c r="G593" s="97" t="s">
        <v>2189</v>
      </c>
      <c r="H593" s="97" t="s">
        <v>1</v>
      </c>
      <c r="I593" s="97" t="s">
        <v>1231</v>
      </c>
      <c r="J593" s="97" t="b">
        <v>1</v>
      </c>
      <c r="N593" s="97"/>
      <c r="O593" s="97">
        <v>156.76079999999999</v>
      </c>
      <c r="P593" s="97">
        <v>100</v>
      </c>
      <c r="Q593" s="97">
        <v>0</v>
      </c>
      <c r="R593" s="97">
        <v>0</v>
      </c>
      <c r="S593" s="97">
        <v>0</v>
      </c>
      <c r="T593" s="97">
        <v>56.760799999999989</v>
      </c>
      <c r="U593" s="97">
        <v>323.8</v>
      </c>
      <c r="W593" s="97" t="s">
        <v>2190</v>
      </c>
      <c r="X593" s="97">
        <v>4.0718662207000003E-2</v>
      </c>
      <c r="Y593" s="97">
        <v>0</v>
      </c>
      <c r="Z593" s="97" t="s">
        <v>1</v>
      </c>
      <c r="AB593" s="97" t="s">
        <v>2191</v>
      </c>
      <c r="AI593" s="97" t="s">
        <v>2199</v>
      </c>
      <c r="AJ593" s="97">
        <v>6</v>
      </c>
      <c r="AK593" s="97">
        <v>0.6</v>
      </c>
      <c r="AX593" s="97">
        <v>0</v>
      </c>
      <c r="AY593" s="97">
        <v>0</v>
      </c>
      <c r="AZ593" s="97">
        <v>0</v>
      </c>
      <c r="BA593" s="97">
        <v>2</v>
      </c>
      <c r="BB593" s="97">
        <v>2</v>
      </c>
      <c r="BC593" s="97">
        <v>0</v>
      </c>
      <c r="BD593" s="97">
        <v>0</v>
      </c>
      <c r="BE593" s="97">
        <v>0</v>
      </c>
      <c r="BF593" s="97">
        <v>0</v>
      </c>
      <c r="BG593" s="97">
        <v>0</v>
      </c>
      <c r="BH593" s="97">
        <v>0</v>
      </c>
      <c r="BI593" s="97">
        <v>0</v>
      </c>
      <c r="BJ593" s="97">
        <v>0</v>
      </c>
      <c r="BK593" s="97">
        <v>0</v>
      </c>
      <c r="BM593" s="97">
        <v>0.5</v>
      </c>
      <c r="BN593" s="97">
        <v>0.5</v>
      </c>
      <c r="BO593" s="97">
        <v>0.5</v>
      </c>
      <c r="BP593" s="97">
        <v>0.5</v>
      </c>
      <c r="BQ593" s="97">
        <v>0.5</v>
      </c>
      <c r="BR593" s="97">
        <v>0.5</v>
      </c>
      <c r="BS593" s="97">
        <v>0.5</v>
      </c>
      <c r="BT593" s="97">
        <v>0.5</v>
      </c>
      <c r="BY593" s="108"/>
      <c r="CA593" s="162" t="b">
        <v>1</v>
      </c>
      <c r="CB593" s="162" t="b">
        <v>1</v>
      </c>
      <c r="CC593" s="162" t="b">
        <v>1</v>
      </c>
      <c r="CD593" s="162" t="b">
        <v>1</v>
      </c>
    </row>
    <row r="594" spans="1:82" x14ac:dyDescent="0.2">
      <c r="A594" s="101">
        <v>589</v>
      </c>
      <c r="B594" s="97" t="s">
        <v>2201</v>
      </c>
      <c r="C594" s="97" t="s">
        <v>2221</v>
      </c>
      <c r="D594" s="97">
        <v>20</v>
      </c>
      <c r="E594" s="97" t="s">
        <v>1008</v>
      </c>
      <c r="G594" s="97" t="s">
        <v>2189</v>
      </c>
      <c r="H594" s="97" t="s">
        <v>1</v>
      </c>
      <c r="I594" s="97" t="s">
        <v>1232</v>
      </c>
      <c r="J594" s="97" t="b">
        <v>1</v>
      </c>
      <c r="N594" s="97"/>
      <c r="O594" s="97">
        <v>275</v>
      </c>
      <c r="P594" s="97">
        <v>275</v>
      </c>
      <c r="Q594" s="97">
        <v>0</v>
      </c>
      <c r="R594" s="97">
        <v>0</v>
      </c>
      <c r="S594" s="97">
        <v>0</v>
      </c>
      <c r="T594" s="97">
        <v>0</v>
      </c>
      <c r="U594" s="97">
        <v>1040.576979133496</v>
      </c>
      <c r="W594" s="97" t="s">
        <v>2190</v>
      </c>
      <c r="X594" s="97">
        <v>0.13613046779892801</v>
      </c>
      <c r="Y594" s="97">
        <v>0</v>
      </c>
      <c r="Z594" s="97" t="s">
        <v>1</v>
      </c>
      <c r="AB594" s="97" t="s">
        <v>2191</v>
      </c>
      <c r="AI594" s="97" t="s">
        <v>2199</v>
      </c>
      <c r="AJ594" s="97">
        <v>5</v>
      </c>
      <c r="AK594" s="97">
        <v>0.6</v>
      </c>
      <c r="AX594" s="97">
        <v>0</v>
      </c>
      <c r="AY594" s="97">
        <v>0</v>
      </c>
      <c r="AZ594" s="97">
        <v>0</v>
      </c>
      <c r="BA594" s="97">
        <v>3</v>
      </c>
      <c r="BB594" s="97">
        <v>3</v>
      </c>
      <c r="BC594" s="97">
        <v>0</v>
      </c>
      <c r="BD594" s="97">
        <v>0</v>
      </c>
      <c r="BE594" s="97">
        <v>0</v>
      </c>
      <c r="BF594" s="97">
        <v>0</v>
      </c>
      <c r="BG594" s="97">
        <v>0</v>
      </c>
      <c r="BH594" s="97">
        <v>0</v>
      </c>
      <c r="BI594" s="97">
        <v>0</v>
      </c>
      <c r="BJ594" s="97">
        <v>0</v>
      </c>
      <c r="BK594" s="97">
        <v>0</v>
      </c>
      <c r="BM594" s="97">
        <v>0.75</v>
      </c>
      <c r="BN594" s="97">
        <v>0.75</v>
      </c>
      <c r="BO594" s="97">
        <v>0.75</v>
      </c>
      <c r="BP594" s="97">
        <v>0.75</v>
      </c>
      <c r="BQ594" s="97">
        <v>0.75</v>
      </c>
      <c r="BR594" s="97">
        <v>0.75</v>
      </c>
      <c r="BS594" s="97">
        <v>0.75</v>
      </c>
      <c r="BT594" s="97">
        <v>0.75</v>
      </c>
      <c r="BY594" s="108"/>
      <c r="CA594" s="162" t="b">
        <v>1</v>
      </c>
      <c r="CB594" s="162" t="b">
        <v>1</v>
      </c>
      <c r="CC594" s="162" t="b">
        <v>1</v>
      </c>
      <c r="CD594" s="162" t="b">
        <v>1</v>
      </c>
    </row>
    <row r="595" spans="1:82" x14ac:dyDescent="0.2">
      <c r="A595" s="101">
        <v>590</v>
      </c>
      <c r="B595" s="97" t="s">
        <v>2201</v>
      </c>
      <c r="C595" s="97" t="s">
        <v>2221</v>
      </c>
      <c r="D595" s="97">
        <v>20</v>
      </c>
      <c r="E595" s="97" t="s">
        <v>1009</v>
      </c>
      <c r="G595" s="97" t="s">
        <v>2189</v>
      </c>
      <c r="H595" s="97" t="s">
        <v>1</v>
      </c>
      <c r="I595" s="97" t="s">
        <v>1224</v>
      </c>
      <c r="J595" s="97" t="b">
        <v>1</v>
      </c>
      <c r="N595" s="97"/>
      <c r="O595" s="97">
        <v>4150</v>
      </c>
      <c r="P595" s="97">
        <v>1250</v>
      </c>
      <c r="Q595" s="97">
        <v>0</v>
      </c>
      <c r="R595" s="97">
        <v>0</v>
      </c>
      <c r="S595" s="97">
        <v>0</v>
      </c>
      <c r="T595" s="97">
        <v>2900</v>
      </c>
      <c r="U595" s="97">
        <v>11166</v>
      </c>
      <c r="W595" s="97" t="s">
        <v>2190</v>
      </c>
      <c r="X595" s="97">
        <v>2.5</v>
      </c>
      <c r="Y595" s="97">
        <v>0</v>
      </c>
      <c r="Z595" s="97" t="s">
        <v>1</v>
      </c>
      <c r="AB595" s="97" t="s">
        <v>2191</v>
      </c>
      <c r="AI595" s="97" t="s">
        <v>2199</v>
      </c>
      <c r="AJ595" s="97">
        <v>12</v>
      </c>
      <c r="AK595" s="97">
        <v>0.6</v>
      </c>
      <c r="AX595" s="97">
        <v>0</v>
      </c>
      <c r="AY595" s="97">
        <v>0</v>
      </c>
      <c r="AZ595" s="97">
        <v>0</v>
      </c>
      <c r="BA595" s="97">
        <v>1</v>
      </c>
      <c r="BB595" s="97">
        <v>1</v>
      </c>
      <c r="BC595" s="97">
        <v>0</v>
      </c>
      <c r="BD595" s="97">
        <v>0</v>
      </c>
      <c r="BE595" s="97">
        <v>0</v>
      </c>
      <c r="BF595" s="97">
        <v>0</v>
      </c>
      <c r="BG595" s="97">
        <v>0</v>
      </c>
      <c r="BH595" s="97">
        <v>0</v>
      </c>
      <c r="BI595" s="97">
        <v>0</v>
      </c>
      <c r="BJ595" s="97">
        <v>0</v>
      </c>
      <c r="BK595" s="97">
        <v>0</v>
      </c>
      <c r="BM595" s="97">
        <v>0.25</v>
      </c>
      <c r="BN595" s="97">
        <v>0.25</v>
      </c>
      <c r="BO595" s="97">
        <v>0.25</v>
      </c>
      <c r="BP595" s="97">
        <v>0.25</v>
      </c>
      <c r="BQ595" s="97">
        <v>0.25</v>
      </c>
      <c r="BR595" s="97">
        <v>0.25</v>
      </c>
      <c r="BS595" s="97">
        <v>0.25</v>
      </c>
      <c r="BT595" s="97">
        <v>0.25</v>
      </c>
      <c r="BY595" s="108"/>
      <c r="CA595" s="162" t="b">
        <v>1</v>
      </c>
      <c r="CB595" s="162" t="b">
        <v>1</v>
      </c>
      <c r="CC595" s="162" t="b">
        <v>1</v>
      </c>
      <c r="CD595" s="162" t="b">
        <v>1</v>
      </c>
    </row>
    <row r="596" spans="1:82" x14ac:dyDescent="0.2">
      <c r="A596" s="101">
        <v>591</v>
      </c>
      <c r="B596" s="97" t="s">
        <v>2201</v>
      </c>
      <c r="C596" s="97" t="s">
        <v>2221</v>
      </c>
      <c r="D596" s="97">
        <v>20</v>
      </c>
      <c r="E596" s="97" t="s">
        <v>1010</v>
      </c>
      <c r="G596" s="97" t="s">
        <v>2189</v>
      </c>
      <c r="H596" s="97" t="s">
        <v>1</v>
      </c>
      <c r="I596" s="97" t="s">
        <v>1199</v>
      </c>
      <c r="J596" s="97" t="b">
        <v>1</v>
      </c>
      <c r="N596" s="97"/>
      <c r="O596" s="97">
        <v>20.97</v>
      </c>
      <c r="P596" s="97">
        <v>5.5</v>
      </c>
      <c r="Q596" s="97">
        <v>0</v>
      </c>
      <c r="R596" s="97">
        <v>0</v>
      </c>
      <c r="S596" s="97">
        <v>0</v>
      </c>
      <c r="T596" s="97">
        <v>15.469999999999999</v>
      </c>
      <c r="U596" s="97">
        <v>36.065338474979193</v>
      </c>
      <c r="W596" s="97" t="s">
        <v>2190</v>
      </c>
      <c r="X596" s="97">
        <v>7.5391584659393173E-3</v>
      </c>
      <c r="Y596" s="97">
        <v>-0.51940914281592421</v>
      </c>
      <c r="Z596" s="97" t="s">
        <v>1</v>
      </c>
      <c r="AB596" s="97" t="s">
        <v>2193</v>
      </c>
      <c r="AI596" s="97" t="s">
        <v>2199</v>
      </c>
      <c r="AJ596" s="97">
        <v>15</v>
      </c>
      <c r="AK596" s="97">
        <v>0.7</v>
      </c>
      <c r="AX596" s="97">
        <v>0</v>
      </c>
      <c r="AY596" s="97">
        <v>0</v>
      </c>
      <c r="AZ596" s="97">
        <v>0</v>
      </c>
      <c r="BA596" s="97">
        <v>2388</v>
      </c>
      <c r="BB596" s="97">
        <v>2294</v>
      </c>
      <c r="BC596" s="97">
        <v>0</v>
      </c>
      <c r="BD596" s="97">
        <v>0</v>
      </c>
      <c r="BE596" s="97">
        <v>0</v>
      </c>
      <c r="BF596" s="97">
        <v>0</v>
      </c>
      <c r="BG596" s="97">
        <v>0</v>
      </c>
      <c r="BH596" s="97">
        <v>0</v>
      </c>
      <c r="BI596" s="97">
        <v>0</v>
      </c>
      <c r="BJ596" s="97">
        <v>0</v>
      </c>
      <c r="BK596" s="97">
        <v>0</v>
      </c>
      <c r="BM596" s="97">
        <v>597</v>
      </c>
      <c r="BN596" s="97">
        <v>597</v>
      </c>
      <c r="BO596" s="97">
        <v>597</v>
      </c>
      <c r="BP596" s="97">
        <v>597</v>
      </c>
      <c r="BQ596" s="97">
        <v>573.5</v>
      </c>
      <c r="BR596" s="97">
        <v>573.5</v>
      </c>
      <c r="BS596" s="97">
        <v>573.5</v>
      </c>
      <c r="BT596" s="97">
        <v>573.5</v>
      </c>
      <c r="BY596" s="108"/>
      <c r="CA596" s="162" t="b">
        <v>1</v>
      </c>
      <c r="CB596" s="162" t="b">
        <v>1</v>
      </c>
      <c r="CC596" s="162" t="b">
        <v>1</v>
      </c>
      <c r="CD596" s="162" t="b">
        <v>1</v>
      </c>
    </row>
    <row r="597" spans="1:82" x14ac:dyDescent="0.2">
      <c r="A597" s="101">
        <v>592</v>
      </c>
      <c r="B597" s="97" t="s">
        <v>2201</v>
      </c>
      <c r="C597" s="97" t="s">
        <v>2221</v>
      </c>
      <c r="D597" s="97">
        <v>20</v>
      </c>
      <c r="E597" s="97" t="s">
        <v>1011</v>
      </c>
      <c r="G597" s="97" t="s">
        <v>2189</v>
      </c>
      <c r="H597" s="97" t="s">
        <v>1</v>
      </c>
      <c r="I597" s="97" t="s">
        <v>1227</v>
      </c>
      <c r="J597" s="97" t="b">
        <v>1</v>
      </c>
      <c r="N597" s="97"/>
      <c r="O597" s="97">
        <v>32.5</v>
      </c>
      <c r="P597" s="97">
        <v>9</v>
      </c>
      <c r="Q597" s="97">
        <v>0</v>
      </c>
      <c r="R597" s="97">
        <v>0</v>
      </c>
      <c r="S597" s="97">
        <v>0</v>
      </c>
      <c r="T597" s="97">
        <v>23.5</v>
      </c>
      <c r="U597" s="97">
        <v>54.11755256</v>
      </c>
      <c r="W597" s="97" t="s">
        <v>2190</v>
      </c>
      <c r="X597" s="97">
        <v>9.5171661000000001E-3</v>
      </c>
      <c r="Y597" s="97">
        <v>0</v>
      </c>
      <c r="Z597" s="97" t="s">
        <v>1</v>
      </c>
      <c r="AB597" s="97" t="s">
        <v>2191</v>
      </c>
      <c r="AI597" s="97" t="s">
        <v>2199</v>
      </c>
      <c r="AJ597" s="97">
        <v>15</v>
      </c>
      <c r="AK597" s="97">
        <v>0.7</v>
      </c>
      <c r="AX597" s="97">
        <v>0</v>
      </c>
      <c r="AY597" s="97">
        <v>0</v>
      </c>
      <c r="AZ597" s="97">
        <v>0</v>
      </c>
      <c r="BA597" s="97">
        <v>74</v>
      </c>
      <c r="BB597" s="97">
        <v>71</v>
      </c>
      <c r="BC597" s="97">
        <v>0</v>
      </c>
      <c r="BD597" s="97">
        <v>0</v>
      </c>
      <c r="BE597" s="97">
        <v>0</v>
      </c>
      <c r="BF597" s="97">
        <v>0</v>
      </c>
      <c r="BG597" s="97">
        <v>0</v>
      </c>
      <c r="BH597" s="97">
        <v>0</v>
      </c>
      <c r="BI597" s="97">
        <v>0</v>
      </c>
      <c r="BJ597" s="97">
        <v>0</v>
      </c>
      <c r="BK597" s="97">
        <v>0</v>
      </c>
      <c r="BM597" s="97">
        <v>18.5</v>
      </c>
      <c r="BN597" s="97">
        <v>18.5</v>
      </c>
      <c r="BO597" s="97">
        <v>18.5</v>
      </c>
      <c r="BP597" s="97">
        <v>18.5</v>
      </c>
      <c r="BQ597" s="97">
        <v>17.75</v>
      </c>
      <c r="BR597" s="97">
        <v>17.75</v>
      </c>
      <c r="BS597" s="97">
        <v>17.75</v>
      </c>
      <c r="BT597" s="97">
        <v>17.75</v>
      </c>
      <c r="BY597" s="108"/>
      <c r="CA597" s="162" t="b">
        <v>1</v>
      </c>
      <c r="CB597" s="162" t="b">
        <v>1</v>
      </c>
      <c r="CC597" s="162" t="b">
        <v>1</v>
      </c>
      <c r="CD597" s="162" t="b">
        <v>1</v>
      </c>
    </row>
    <row r="598" spans="1:82" x14ac:dyDescent="0.2">
      <c r="A598" s="101">
        <v>593</v>
      </c>
      <c r="B598" s="97" t="s">
        <v>2201</v>
      </c>
      <c r="C598" s="97" t="s">
        <v>2221</v>
      </c>
      <c r="D598" s="97">
        <v>20</v>
      </c>
      <c r="E598" s="97" t="s">
        <v>1012</v>
      </c>
      <c r="G598" s="97" t="s">
        <v>2189</v>
      </c>
      <c r="H598" s="97" t="s">
        <v>1</v>
      </c>
      <c r="I598" s="97" t="s">
        <v>1233</v>
      </c>
      <c r="J598" s="97" t="b">
        <v>1</v>
      </c>
      <c r="N598" s="97"/>
      <c r="O598" s="97">
        <v>4</v>
      </c>
      <c r="P598" s="97">
        <v>4</v>
      </c>
      <c r="Q598" s="97">
        <v>0</v>
      </c>
      <c r="R598" s="97">
        <v>0</v>
      </c>
      <c r="S598" s="97">
        <v>0</v>
      </c>
      <c r="T598" s="97">
        <v>0</v>
      </c>
      <c r="U598" s="97">
        <v>60</v>
      </c>
      <c r="W598" s="97" t="s">
        <v>2190</v>
      </c>
      <c r="X598" s="97">
        <v>8.9999999999999993E-3</v>
      </c>
      <c r="Y598" s="97">
        <v>0</v>
      </c>
      <c r="Z598" s="97" t="s">
        <v>1</v>
      </c>
      <c r="AB598" s="97" t="s">
        <v>2191</v>
      </c>
      <c r="AI598" s="97" t="s">
        <v>2199</v>
      </c>
      <c r="AJ598" s="97">
        <v>2</v>
      </c>
      <c r="AK598" s="97">
        <v>0.53</v>
      </c>
      <c r="AX598" s="97">
        <v>0</v>
      </c>
      <c r="AY598" s="97">
        <v>0</v>
      </c>
      <c r="AZ598" s="97">
        <v>0</v>
      </c>
      <c r="BA598" s="97">
        <v>44</v>
      </c>
      <c r="BB598" s="97">
        <v>43</v>
      </c>
      <c r="BC598" s="97">
        <v>0</v>
      </c>
      <c r="BD598" s="97">
        <v>0</v>
      </c>
      <c r="BE598" s="97">
        <v>0</v>
      </c>
      <c r="BF598" s="97">
        <v>0</v>
      </c>
      <c r="BG598" s="97">
        <v>0</v>
      </c>
      <c r="BH598" s="97">
        <v>0</v>
      </c>
      <c r="BI598" s="97">
        <v>0</v>
      </c>
      <c r="BJ598" s="97">
        <v>0</v>
      </c>
      <c r="BK598" s="97">
        <v>0</v>
      </c>
      <c r="BM598" s="97">
        <v>11</v>
      </c>
      <c r="BN598" s="97">
        <v>11</v>
      </c>
      <c r="BO598" s="97">
        <v>11</v>
      </c>
      <c r="BP598" s="97">
        <v>11</v>
      </c>
      <c r="BQ598" s="97">
        <v>10.75</v>
      </c>
      <c r="BR598" s="97">
        <v>10.75</v>
      </c>
      <c r="BS598" s="97">
        <v>10.75</v>
      </c>
      <c r="BT598" s="97">
        <v>10.75</v>
      </c>
      <c r="BY598" s="108"/>
      <c r="CA598" s="162" t="b">
        <v>1</v>
      </c>
      <c r="CB598" s="162" t="b">
        <v>1</v>
      </c>
      <c r="CC598" s="162" t="b">
        <v>1</v>
      </c>
      <c r="CD598" s="162" t="b">
        <v>1</v>
      </c>
    </row>
    <row r="599" spans="1:82" x14ac:dyDescent="0.2">
      <c r="A599" s="101">
        <v>594</v>
      </c>
      <c r="B599" s="97" t="s">
        <v>2201</v>
      </c>
      <c r="C599" s="97" t="s">
        <v>2221</v>
      </c>
      <c r="D599" s="97">
        <v>20</v>
      </c>
      <c r="E599" s="97" t="s">
        <v>1013</v>
      </c>
      <c r="G599" s="97" t="s">
        <v>2189</v>
      </c>
      <c r="H599" s="97" t="s">
        <v>1</v>
      </c>
      <c r="I599" s="97" t="s">
        <v>1227</v>
      </c>
      <c r="J599" s="97" t="b">
        <v>1</v>
      </c>
      <c r="N599" s="97"/>
      <c r="O599" s="97">
        <v>19</v>
      </c>
      <c r="P599" s="97">
        <v>6</v>
      </c>
      <c r="Q599" s="97">
        <v>0</v>
      </c>
      <c r="R599" s="97">
        <v>0</v>
      </c>
      <c r="S599" s="97">
        <v>0</v>
      </c>
      <c r="T599" s="97">
        <v>13</v>
      </c>
      <c r="U599" s="97">
        <v>182.6</v>
      </c>
      <c r="W599" s="97" t="s">
        <v>2190</v>
      </c>
      <c r="X599" s="97">
        <v>3.1386666666666667E-2</v>
      </c>
      <c r="Y599" s="97">
        <v>0</v>
      </c>
      <c r="Z599" s="97" t="s">
        <v>1</v>
      </c>
      <c r="AB599" s="97" t="s">
        <v>2191</v>
      </c>
      <c r="AI599" s="97" t="s">
        <v>2199</v>
      </c>
      <c r="AJ599" s="97">
        <v>15</v>
      </c>
      <c r="AK599" s="97">
        <v>0.77</v>
      </c>
      <c r="AX599" s="97">
        <v>0</v>
      </c>
      <c r="AY599" s="97">
        <v>0</v>
      </c>
      <c r="AZ599" s="97">
        <v>0</v>
      </c>
      <c r="BA599" s="97">
        <v>2</v>
      </c>
      <c r="BB599" s="97">
        <v>2</v>
      </c>
      <c r="BC599" s="97">
        <v>0</v>
      </c>
      <c r="BD599" s="97">
        <v>0</v>
      </c>
      <c r="BE599" s="97">
        <v>0</v>
      </c>
      <c r="BF599" s="97">
        <v>0</v>
      </c>
      <c r="BG599" s="97">
        <v>0</v>
      </c>
      <c r="BH599" s="97">
        <v>0</v>
      </c>
      <c r="BI599" s="97">
        <v>0</v>
      </c>
      <c r="BJ599" s="97">
        <v>0</v>
      </c>
      <c r="BK599" s="97">
        <v>0</v>
      </c>
      <c r="BM599" s="97">
        <v>0.5</v>
      </c>
      <c r="BN599" s="97">
        <v>0.5</v>
      </c>
      <c r="BO599" s="97">
        <v>0.5</v>
      </c>
      <c r="BP599" s="97">
        <v>0.5</v>
      </c>
      <c r="BQ599" s="97">
        <v>0.5</v>
      </c>
      <c r="BR599" s="97">
        <v>0.5</v>
      </c>
      <c r="BS599" s="97">
        <v>0.5</v>
      </c>
      <c r="BT599" s="97">
        <v>0.5</v>
      </c>
      <c r="BY599" s="108"/>
      <c r="CA599" s="162" t="b">
        <v>1</v>
      </c>
      <c r="CB599" s="162" t="b">
        <v>1</v>
      </c>
      <c r="CC599" s="162" t="b">
        <v>1</v>
      </c>
      <c r="CD599" s="162" t="b">
        <v>1</v>
      </c>
    </row>
    <row r="600" spans="1:82" x14ac:dyDescent="0.2">
      <c r="A600" s="101">
        <v>595</v>
      </c>
      <c r="B600" s="97" t="s">
        <v>2201</v>
      </c>
      <c r="C600" s="97" t="s">
        <v>2221</v>
      </c>
      <c r="D600" s="97">
        <v>20</v>
      </c>
      <c r="E600" s="97" t="s">
        <v>1014</v>
      </c>
      <c r="G600" s="97" t="s">
        <v>2189</v>
      </c>
      <c r="H600" s="97" t="s">
        <v>1</v>
      </c>
      <c r="I600" s="97" t="s">
        <v>1227</v>
      </c>
      <c r="J600" s="97" t="b">
        <v>1</v>
      </c>
      <c r="N600" s="97"/>
      <c r="O600" s="97">
        <v>10.247299999999999</v>
      </c>
      <c r="P600" s="97">
        <v>7</v>
      </c>
      <c r="Q600" s="97">
        <v>0</v>
      </c>
      <c r="R600" s="97">
        <v>0</v>
      </c>
      <c r="S600" s="97">
        <v>0</v>
      </c>
      <c r="T600" s="97">
        <v>3.2472999999999992</v>
      </c>
      <c r="U600" s="97">
        <v>133</v>
      </c>
      <c r="W600" s="97" t="s">
        <v>2190</v>
      </c>
      <c r="X600" s="97">
        <v>2.81E-2</v>
      </c>
      <c r="Y600" s="97">
        <v>-0.33200000000000002</v>
      </c>
      <c r="Z600" s="97" t="s">
        <v>1</v>
      </c>
      <c r="AB600" s="97" t="s">
        <v>2191</v>
      </c>
      <c r="AI600" s="97" t="s">
        <v>2199</v>
      </c>
      <c r="AJ600" s="97">
        <v>1.8</v>
      </c>
      <c r="AK600" s="97">
        <v>0.53</v>
      </c>
      <c r="AP600" s="97">
        <v>0.83</v>
      </c>
      <c r="AX600" s="97">
        <v>0</v>
      </c>
      <c r="AY600" s="97">
        <v>0</v>
      </c>
      <c r="AZ600" s="97">
        <v>0</v>
      </c>
      <c r="BA600" s="97">
        <v>138</v>
      </c>
      <c r="BB600" s="97">
        <v>132</v>
      </c>
      <c r="BC600" s="97">
        <v>0</v>
      </c>
      <c r="BD600" s="97">
        <v>0</v>
      </c>
      <c r="BE600" s="97">
        <v>0</v>
      </c>
      <c r="BF600" s="97">
        <v>0</v>
      </c>
      <c r="BG600" s="97">
        <v>0</v>
      </c>
      <c r="BH600" s="97">
        <v>0</v>
      </c>
      <c r="BI600" s="97">
        <v>0</v>
      </c>
      <c r="BJ600" s="97">
        <v>0</v>
      </c>
      <c r="BK600" s="97">
        <v>0</v>
      </c>
      <c r="BM600" s="97">
        <v>34.5</v>
      </c>
      <c r="BN600" s="97">
        <v>34.5</v>
      </c>
      <c r="BO600" s="97">
        <v>34.5</v>
      </c>
      <c r="BP600" s="97">
        <v>34.5</v>
      </c>
      <c r="BQ600" s="97">
        <v>33</v>
      </c>
      <c r="BR600" s="97">
        <v>33</v>
      </c>
      <c r="BS600" s="97">
        <v>33</v>
      </c>
      <c r="BT600" s="97">
        <v>33</v>
      </c>
      <c r="BY600" s="108"/>
      <c r="CA600" s="162" t="b">
        <v>1</v>
      </c>
      <c r="CB600" s="162" t="b">
        <v>1</v>
      </c>
      <c r="CC600" s="162" t="b">
        <v>1</v>
      </c>
      <c r="CD600" s="162" t="b">
        <v>1</v>
      </c>
    </row>
    <row r="601" spans="1:82" x14ac:dyDescent="0.2">
      <c r="A601" s="101">
        <v>596</v>
      </c>
      <c r="B601" s="97" t="s">
        <v>2201</v>
      </c>
      <c r="C601" s="97" t="s">
        <v>2221</v>
      </c>
      <c r="D601" s="97">
        <v>20</v>
      </c>
      <c r="E601" s="97" t="s">
        <v>1015</v>
      </c>
      <c r="G601" s="97" t="s">
        <v>2189</v>
      </c>
      <c r="H601" s="97" t="s">
        <v>1</v>
      </c>
      <c r="I601" s="97" t="s">
        <v>1234</v>
      </c>
      <c r="J601" s="97" t="b">
        <v>1</v>
      </c>
      <c r="N601" s="97"/>
      <c r="O601" s="97">
        <v>214.35550000000001</v>
      </c>
      <c r="P601" s="97">
        <v>45</v>
      </c>
      <c r="Q601" s="97">
        <v>0</v>
      </c>
      <c r="R601" s="97">
        <v>0</v>
      </c>
      <c r="S601" s="97">
        <v>0</v>
      </c>
      <c r="T601" s="97">
        <v>169.35550000000001</v>
      </c>
      <c r="U601" s="97">
        <v>484.84800000000001</v>
      </c>
      <c r="W601" s="97" t="s">
        <v>2190</v>
      </c>
      <c r="X601" s="97">
        <v>0.10471999999999999</v>
      </c>
      <c r="Y601" s="97">
        <v>0</v>
      </c>
      <c r="Z601" s="97" t="s">
        <v>1</v>
      </c>
      <c r="AB601" s="97" t="s">
        <v>2191</v>
      </c>
      <c r="AI601" s="97" t="s">
        <v>2199</v>
      </c>
      <c r="AJ601" s="97">
        <v>15</v>
      </c>
      <c r="AK601" s="97">
        <v>0.77</v>
      </c>
      <c r="AX601" s="97">
        <v>0</v>
      </c>
      <c r="AY601" s="97">
        <v>0</v>
      </c>
      <c r="AZ601" s="97">
        <v>0</v>
      </c>
      <c r="BA601" s="97">
        <v>281</v>
      </c>
      <c r="BB601" s="97">
        <v>270</v>
      </c>
      <c r="BC601" s="97">
        <v>0</v>
      </c>
      <c r="BD601" s="97">
        <v>0</v>
      </c>
      <c r="BE601" s="97">
        <v>0</v>
      </c>
      <c r="BF601" s="97">
        <v>0</v>
      </c>
      <c r="BG601" s="97">
        <v>0</v>
      </c>
      <c r="BH601" s="97">
        <v>0</v>
      </c>
      <c r="BI601" s="97">
        <v>0</v>
      </c>
      <c r="BJ601" s="97">
        <v>0</v>
      </c>
      <c r="BK601" s="97">
        <v>0</v>
      </c>
      <c r="BM601" s="97">
        <v>70.25</v>
      </c>
      <c r="BN601" s="97">
        <v>70.25</v>
      </c>
      <c r="BO601" s="97">
        <v>70.25</v>
      </c>
      <c r="BP601" s="97">
        <v>70.25</v>
      </c>
      <c r="BQ601" s="97">
        <v>67.5</v>
      </c>
      <c r="BR601" s="97">
        <v>67.5</v>
      </c>
      <c r="BS601" s="97">
        <v>67.5</v>
      </c>
      <c r="BT601" s="97">
        <v>67.5</v>
      </c>
      <c r="BY601" s="108"/>
      <c r="CA601" s="162" t="b">
        <v>1</v>
      </c>
      <c r="CB601" s="162" t="b">
        <v>1</v>
      </c>
      <c r="CC601" s="162" t="b">
        <v>1</v>
      </c>
      <c r="CD601" s="162" t="b">
        <v>1</v>
      </c>
    </row>
    <row r="602" spans="1:82" x14ac:dyDescent="0.2">
      <c r="A602" s="101">
        <v>597</v>
      </c>
      <c r="B602" s="97" t="s">
        <v>2201</v>
      </c>
      <c r="C602" s="97" t="s">
        <v>2221</v>
      </c>
      <c r="D602" s="97">
        <v>20</v>
      </c>
      <c r="E602" s="97" t="s">
        <v>1016</v>
      </c>
      <c r="G602" s="97" t="s">
        <v>2189</v>
      </c>
      <c r="H602" s="97" t="s">
        <v>1</v>
      </c>
      <c r="I602" s="97" t="s">
        <v>1216</v>
      </c>
      <c r="J602" s="97" t="b">
        <v>1</v>
      </c>
      <c r="N602" s="97"/>
      <c r="O602" s="97">
        <v>141</v>
      </c>
      <c r="P602" s="97">
        <v>55</v>
      </c>
      <c r="Q602" s="97">
        <v>0</v>
      </c>
      <c r="R602" s="97">
        <v>0</v>
      </c>
      <c r="S602" s="97">
        <v>0</v>
      </c>
      <c r="T602" s="97">
        <v>86</v>
      </c>
      <c r="U602" s="97">
        <v>789</v>
      </c>
      <c r="W602" s="97" t="s">
        <v>2190</v>
      </c>
      <c r="X602" s="97">
        <v>0.38100000000000001</v>
      </c>
      <c r="Y602" s="97">
        <v>0</v>
      </c>
      <c r="Z602" s="97" t="s">
        <v>1</v>
      </c>
      <c r="AB602" s="97" t="s">
        <v>2191</v>
      </c>
      <c r="AI602" s="97" t="s">
        <v>2199</v>
      </c>
      <c r="AJ602" s="97">
        <v>8</v>
      </c>
      <c r="AK602" s="97">
        <v>0.6</v>
      </c>
      <c r="AX602" s="97">
        <v>0</v>
      </c>
      <c r="AY602" s="97">
        <v>0</v>
      </c>
      <c r="AZ602" s="97">
        <v>0</v>
      </c>
      <c r="BA602" s="97">
        <v>11</v>
      </c>
      <c r="BB602" s="97">
        <v>11</v>
      </c>
      <c r="BC602" s="97">
        <v>0</v>
      </c>
      <c r="BD602" s="97">
        <v>0</v>
      </c>
      <c r="BE602" s="97">
        <v>0</v>
      </c>
      <c r="BF602" s="97">
        <v>0</v>
      </c>
      <c r="BG602" s="97">
        <v>0</v>
      </c>
      <c r="BH602" s="97">
        <v>0</v>
      </c>
      <c r="BI602" s="97">
        <v>0</v>
      </c>
      <c r="BJ602" s="97">
        <v>0</v>
      </c>
      <c r="BK602" s="97">
        <v>0</v>
      </c>
      <c r="BM602" s="97">
        <v>2.75</v>
      </c>
      <c r="BN602" s="97">
        <v>2.75</v>
      </c>
      <c r="BO602" s="97">
        <v>2.75</v>
      </c>
      <c r="BP602" s="97">
        <v>2.75</v>
      </c>
      <c r="BQ602" s="97">
        <v>2.75</v>
      </c>
      <c r="BR602" s="97">
        <v>2.75</v>
      </c>
      <c r="BS602" s="97">
        <v>2.75</v>
      </c>
      <c r="BT602" s="97">
        <v>2.75</v>
      </c>
      <c r="BY602" s="108"/>
      <c r="CA602" s="162" t="b">
        <v>1</v>
      </c>
      <c r="CB602" s="162" t="b">
        <v>1</v>
      </c>
      <c r="CC602" s="162" t="b">
        <v>1</v>
      </c>
      <c r="CD602" s="162" t="b">
        <v>1</v>
      </c>
    </row>
    <row r="603" spans="1:82" x14ac:dyDescent="0.2">
      <c r="A603" s="101">
        <v>598</v>
      </c>
      <c r="B603" s="97" t="s">
        <v>2201</v>
      </c>
      <c r="C603" s="97" t="s">
        <v>2221</v>
      </c>
      <c r="D603" s="97">
        <v>20</v>
      </c>
      <c r="E603" s="97" t="s">
        <v>1017</v>
      </c>
      <c r="G603" s="97" t="s">
        <v>2189</v>
      </c>
      <c r="H603" s="97" t="s">
        <v>1</v>
      </c>
      <c r="I603" s="97" t="s">
        <v>1222</v>
      </c>
      <c r="J603" s="97" t="b">
        <v>1</v>
      </c>
      <c r="N603" s="97"/>
      <c r="O603" s="97">
        <v>90.5</v>
      </c>
      <c r="P603" s="97">
        <v>50</v>
      </c>
      <c r="Q603" s="97">
        <v>0</v>
      </c>
      <c r="R603" s="97">
        <v>0</v>
      </c>
      <c r="S603" s="97">
        <v>0</v>
      </c>
      <c r="T603" s="97">
        <v>40.5</v>
      </c>
      <c r="U603" s="97">
        <v>450.25150000000002</v>
      </c>
      <c r="W603" s="97" t="s">
        <v>2190</v>
      </c>
      <c r="X603" s="97">
        <v>6.2830960000000005E-2</v>
      </c>
      <c r="Y603" s="97">
        <v>-6.5126445000000003E-3</v>
      </c>
      <c r="Z603" s="97" t="s">
        <v>1</v>
      </c>
      <c r="AB603" s="97" t="s">
        <v>2191</v>
      </c>
      <c r="AI603" s="97" t="s">
        <v>2199</v>
      </c>
      <c r="AJ603" s="97">
        <v>15</v>
      </c>
      <c r="AK603" s="97">
        <v>0.6</v>
      </c>
      <c r="AX603" s="97">
        <v>0</v>
      </c>
      <c r="AY603" s="97">
        <v>0</v>
      </c>
      <c r="AZ603" s="97">
        <v>0</v>
      </c>
      <c r="BA603" s="97">
        <v>50</v>
      </c>
      <c r="BB603" s="97">
        <v>48</v>
      </c>
      <c r="BC603" s="97">
        <v>0</v>
      </c>
      <c r="BD603" s="97">
        <v>0</v>
      </c>
      <c r="BE603" s="97">
        <v>0</v>
      </c>
      <c r="BF603" s="97">
        <v>0</v>
      </c>
      <c r="BG603" s="97">
        <v>0</v>
      </c>
      <c r="BH603" s="97">
        <v>0</v>
      </c>
      <c r="BI603" s="97">
        <v>0</v>
      </c>
      <c r="BJ603" s="97">
        <v>0</v>
      </c>
      <c r="BK603" s="97">
        <v>0</v>
      </c>
      <c r="BM603" s="97">
        <v>12.5</v>
      </c>
      <c r="BN603" s="97">
        <v>12.5</v>
      </c>
      <c r="BO603" s="97">
        <v>12.5</v>
      </c>
      <c r="BP603" s="97">
        <v>12.5</v>
      </c>
      <c r="BQ603" s="97">
        <v>12</v>
      </c>
      <c r="BR603" s="97">
        <v>12</v>
      </c>
      <c r="BS603" s="97">
        <v>12</v>
      </c>
      <c r="BT603" s="97">
        <v>12</v>
      </c>
      <c r="BY603" s="108"/>
      <c r="CA603" s="162" t="b">
        <v>1</v>
      </c>
      <c r="CB603" s="162" t="b">
        <v>1</v>
      </c>
      <c r="CC603" s="162" t="b">
        <v>1</v>
      </c>
      <c r="CD603" s="162" t="b">
        <v>1</v>
      </c>
    </row>
    <row r="604" spans="1:82" x14ac:dyDescent="0.2">
      <c r="A604" s="101">
        <v>599</v>
      </c>
      <c r="B604" s="97" t="s">
        <v>2201</v>
      </c>
      <c r="C604" s="97" t="s">
        <v>2221</v>
      </c>
      <c r="D604" s="97">
        <v>20</v>
      </c>
      <c r="E604" s="97" t="s">
        <v>1018</v>
      </c>
      <c r="G604" s="97" t="s">
        <v>2189</v>
      </c>
      <c r="H604" s="97" t="s">
        <v>1</v>
      </c>
      <c r="I604" s="97" t="s">
        <v>1222</v>
      </c>
      <c r="J604" s="97" t="b">
        <v>1</v>
      </c>
      <c r="N604" s="97"/>
      <c r="O604" s="97">
        <v>175</v>
      </c>
      <c r="P604" s="97">
        <v>175</v>
      </c>
      <c r="Q604" s="97">
        <v>0</v>
      </c>
      <c r="R604" s="97">
        <v>0</v>
      </c>
      <c r="S604" s="97">
        <v>0</v>
      </c>
      <c r="T604" s="97">
        <v>0</v>
      </c>
      <c r="U604" s="97">
        <v>1208</v>
      </c>
      <c r="W604" s="97" t="s">
        <v>2190</v>
      </c>
      <c r="X604" s="97">
        <v>0.11799999999999999</v>
      </c>
      <c r="Y604" s="97">
        <v>0</v>
      </c>
      <c r="Z604" s="97" t="s">
        <v>1</v>
      </c>
      <c r="AB604" s="97" t="s">
        <v>2191</v>
      </c>
      <c r="AI604" s="97" t="s">
        <v>2199</v>
      </c>
      <c r="AJ604" s="97">
        <v>12</v>
      </c>
      <c r="AK604" s="97">
        <v>0.6</v>
      </c>
      <c r="AX604" s="97">
        <v>0</v>
      </c>
      <c r="AY604" s="97">
        <v>0</v>
      </c>
      <c r="AZ604" s="97">
        <v>0</v>
      </c>
      <c r="BA604" s="97">
        <v>66</v>
      </c>
      <c r="BB604" s="97">
        <v>63</v>
      </c>
      <c r="BC604" s="97">
        <v>0</v>
      </c>
      <c r="BD604" s="97">
        <v>0</v>
      </c>
      <c r="BE604" s="97">
        <v>0</v>
      </c>
      <c r="BF604" s="97">
        <v>0</v>
      </c>
      <c r="BG604" s="97">
        <v>0</v>
      </c>
      <c r="BH604" s="97">
        <v>0</v>
      </c>
      <c r="BI604" s="97">
        <v>0</v>
      </c>
      <c r="BJ604" s="97">
        <v>0</v>
      </c>
      <c r="BK604" s="97">
        <v>0</v>
      </c>
      <c r="BM604" s="97">
        <v>16.5</v>
      </c>
      <c r="BN604" s="97">
        <v>16.5</v>
      </c>
      <c r="BO604" s="97">
        <v>16.5</v>
      </c>
      <c r="BP604" s="97">
        <v>16.5</v>
      </c>
      <c r="BQ604" s="97">
        <v>15.75</v>
      </c>
      <c r="BR604" s="97">
        <v>15.75</v>
      </c>
      <c r="BS604" s="97">
        <v>15.75</v>
      </c>
      <c r="BT604" s="97">
        <v>15.75</v>
      </c>
      <c r="BY604" s="108"/>
      <c r="CA604" s="162" t="b">
        <v>1</v>
      </c>
      <c r="CB604" s="162" t="b">
        <v>1</v>
      </c>
      <c r="CC604" s="162" t="b">
        <v>1</v>
      </c>
      <c r="CD604" s="162" t="b">
        <v>1</v>
      </c>
    </row>
    <row r="605" spans="1:82" x14ac:dyDescent="0.2">
      <c r="A605" s="101">
        <v>600</v>
      </c>
      <c r="B605" s="97" t="s">
        <v>2201</v>
      </c>
      <c r="C605" s="97" t="s">
        <v>2221</v>
      </c>
      <c r="D605" s="97">
        <v>20</v>
      </c>
      <c r="E605" s="97" t="s">
        <v>1019</v>
      </c>
      <c r="G605" s="97" t="s">
        <v>2189</v>
      </c>
      <c r="H605" s="97" t="s">
        <v>1</v>
      </c>
      <c r="I605" s="97" t="s">
        <v>1222</v>
      </c>
      <c r="J605" s="97" t="b">
        <v>1</v>
      </c>
      <c r="N605" s="97"/>
      <c r="O605" s="97">
        <v>845.24019999999996</v>
      </c>
      <c r="P605" s="97">
        <v>75</v>
      </c>
      <c r="Q605" s="97">
        <v>0</v>
      </c>
      <c r="R605" s="97">
        <v>0</v>
      </c>
      <c r="S605" s="97">
        <v>0</v>
      </c>
      <c r="T605" s="97">
        <v>770.24019999999996</v>
      </c>
      <c r="U605" s="97">
        <v>100.68839</v>
      </c>
      <c r="W605" s="97" t="s">
        <v>2190</v>
      </c>
      <c r="X605" s="97">
        <v>4.5408160000000003E-2</v>
      </c>
      <c r="Y605" s="97">
        <v>18.901019999999999</v>
      </c>
      <c r="Z605" s="97" t="s">
        <v>1</v>
      </c>
      <c r="AB605" s="97" t="s">
        <v>2193</v>
      </c>
      <c r="AI605" s="97" t="s">
        <v>2199</v>
      </c>
      <c r="AJ605" s="97">
        <v>12</v>
      </c>
      <c r="AK605" s="97">
        <v>0.6</v>
      </c>
      <c r="AX605" s="97">
        <v>0</v>
      </c>
      <c r="AY605" s="97">
        <v>0</v>
      </c>
      <c r="AZ605" s="97">
        <v>0</v>
      </c>
      <c r="BA605" s="97">
        <v>2</v>
      </c>
      <c r="BB605" s="97">
        <v>1</v>
      </c>
      <c r="BC605" s="97">
        <v>0</v>
      </c>
      <c r="BD605" s="97">
        <v>0</v>
      </c>
      <c r="BE605" s="97">
        <v>0</v>
      </c>
      <c r="BF605" s="97">
        <v>0</v>
      </c>
      <c r="BG605" s="97">
        <v>0</v>
      </c>
      <c r="BH605" s="97">
        <v>0</v>
      </c>
      <c r="BI605" s="97">
        <v>0</v>
      </c>
      <c r="BJ605" s="97">
        <v>0</v>
      </c>
      <c r="BK605" s="97">
        <v>0</v>
      </c>
      <c r="BM605" s="97">
        <v>0.5</v>
      </c>
      <c r="BN605" s="97">
        <v>0.5</v>
      </c>
      <c r="BO605" s="97">
        <v>0.5</v>
      </c>
      <c r="BP605" s="97">
        <v>0.5</v>
      </c>
      <c r="BQ605" s="97">
        <v>0.25</v>
      </c>
      <c r="BR605" s="97">
        <v>0.25</v>
      </c>
      <c r="BS605" s="97">
        <v>0.25</v>
      </c>
      <c r="BT605" s="97">
        <v>0.25</v>
      </c>
      <c r="BY605" s="108"/>
      <c r="CA605" s="162" t="b">
        <v>1</v>
      </c>
      <c r="CB605" s="162" t="b">
        <v>1</v>
      </c>
      <c r="CC605" s="162" t="b">
        <v>1</v>
      </c>
      <c r="CD605" s="162" t="b">
        <v>1</v>
      </c>
    </row>
    <row r="606" spans="1:82" x14ac:dyDescent="0.2">
      <c r="A606" s="101">
        <v>601</v>
      </c>
      <c r="B606" s="97" t="s">
        <v>2201</v>
      </c>
      <c r="C606" s="97" t="s">
        <v>2221</v>
      </c>
      <c r="D606" s="97">
        <v>20</v>
      </c>
      <c r="E606" s="97" t="s">
        <v>1020</v>
      </c>
      <c r="G606" s="97" t="s">
        <v>2189</v>
      </c>
      <c r="H606" s="97" t="s">
        <v>1</v>
      </c>
      <c r="I606" s="97" t="s">
        <v>1222</v>
      </c>
      <c r="J606" s="97" t="b">
        <v>1</v>
      </c>
      <c r="N606" s="97"/>
      <c r="O606" s="97">
        <v>9.25</v>
      </c>
      <c r="P606" s="97">
        <v>3.5</v>
      </c>
      <c r="Q606" s="97">
        <v>0</v>
      </c>
      <c r="R606" s="97">
        <v>0</v>
      </c>
      <c r="S606" s="97">
        <v>0</v>
      </c>
      <c r="T606" s="97">
        <v>5.75</v>
      </c>
      <c r="U606" s="97">
        <v>59</v>
      </c>
      <c r="W606" s="97" t="s">
        <v>2190</v>
      </c>
      <c r="X606" s="97">
        <v>0</v>
      </c>
      <c r="Y606" s="97">
        <v>0</v>
      </c>
      <c r="Z606" s="97" t="s">
        <v>1</v>
      </c>
      <c r="AB606" s="97" t="s">
        <v>2191</v>
      </c>
      <c r="AI606" s="97" t="s">
        <v>2199</v>
      </c>
      <c r="AJ606" s="97">
        <v>5</v>
      </c>
      <c r="AK606" s="97">
        <v>0.6</v>
      </c>
      <c r="AX606" s="97">
        <v>0</v>
      </c>
      <c r="AY606" s="97">
        <v>0</v>
      </c>
      <c r="AZ606" s="97">
        <v>0</v>
      </c>
      <c r="BA606" s="97">
        <v>83</v>
      </c>
      <c r="BB606" s="97">
        <v>80</v>
      </c>
      <c r="BC606" s="97">
        <v>0</v>
      </c>
      <c r="BD606" s="97">
        <v>0</v>
      </c>
      <c r="BE606" s="97">
        <v>0</v>
      </c>
      <c r="BF606" s="97">
        <v>0</v>
      </c>
      <c r="BG606" s="97">
        <v>0</v>
      </c>
      <c r="BH606" s="97">
        <v>0</v>
      </c>
      <c r="BI606" s="97">
        <v>0</v>
      </c>
      <c r="BJ606" s="97">
        <v>0</v>
      </c>
      <c r="BK606" s="97">
        <v>0</v>
      </c>
      <c r="BM606" s="97">
        <v>20.75</v>
      </c>
      <c r="BN606" s="97">
        <v>20.75</v>
      </c>
      <c r="BO606" s="97">
        <v>20.75</v>
      </c>
      <c r="BP606" s="97">
        <v>20.75</v>
      </c>
      <c r="BQ606" s="97">
        <v>20</v>
      </c>
      <c r="BR606" s="97">
        <v>20</v>
      </c>
      <c r="BS606" s="97">
        <v>20</v>
      </c>
      <c r="BT606" s="97">
        <v>20</v>
      </c>
      <c r="BY606" s="108"/>
      <c r="CA606" s="162" t="b">
        <v>1</v>
      </c>
      <c r="CB606" s="162" t="b">
        <v>1</v>
      </c>
      <c r="CC606" s="162" t="b">
        <v>1</v>
      </c>
      <c r="CD606" s="162" t="b">
        <v>1</v>
      </c>
    </row>
    <row r="607" spans="1:82" x14ac:dyDescent="0.2">
      <c r="A607" s="101">
        <v>602</v>
      </c>
      <c r="B607" s="97" t="s">
        <v>2201</v>
      </c>
      <c r="C607" s="97" t="s">
        <v>2221</v>
      </c>
      <c r="D607" s="97">
        <v>20</v>
      </c>
      <c r="E607" s="97" t="s">
        <v>1021</v>
      </c>
      <c r="G607" s="97" t="s">
        <v>2189</v>
      </c>
      <c r="H607" s="97" t="s">
        <v>1</v>
      </c>
      <c r="I607" s="97" t="s">
        <v>1222</v>
      </c>
      <c r="J607" s="97" t="b">
        <v>1</v>
      </c>
      <c r="N607" s="97"/>
      <c r="O607" s="97">
        <v>100</v>
      </c>
      <c r="P607" s="97">
        <v>100</v>
      </c>
      <c r="Q607" s="97">
        <v>0</v>
      </c>
      <c r="R607" s="97">
        <v>0</v>
      </c>
      <c r="S607" s="97">
        <v>0</v>
      </c>
      <c r="T607" s="97">
        <v>0</v>
      </c>
      <c r="U607" s="97">
        <v>749</v>
      </c>
      <c r="W607" s="97" t="s">
        <v>2190</v>
      </c>
      <c r="X607" s="97">
        <v>1.4999999999999999E-2</v>
      </c>
      <c r="Y607" s="97">
        <v>0</v>
      </c>
      <c r="Z607" s="97" t="s">
        <v>1</v>
      </c>
      <c r="AB607" s="97" t="s">
        <v>2191</v>
      </c>
      <c r="AI607" s="97" t="s">
        <v>2199</v>
      </c>
      <c r="AJ607" s="97">
        <v>16</v>
      </c>
      <c r="AK607" s="97">
        <v>0.6</v>
      </c>
      <c r="AX607" s="97">
        <v>0</v>
      </c>
      <c r="AY607" s="97">
        <v>0</v>
      </c>
      <c r="AZ607" s="97">
        <v>0</v>
      </c>
      <c r="BA607" s="97">
        <v>3</v>
      </c>
      <c r="BB607" s="97">
        <v>3</v>
      </c>
      <c r="BC607" s="97">
        <v>0</v>
      </c>
      <c r="BD607" s="97">
        <v>0</v>
      </c>
      <c r="BE607" s="97">
        <v>0</v>
      </c>
      <c r="BF607" s="97">
        <v>0</v>
      </c>
      <c r="BG607" s="97">
        <v>0</v>
      </c>
      <c r="BH607" s="97">
        <v>0</v>
      </c>
      <c r="BI607" s="97">
        <v>0</v>
      </c>
      <c r="BJ607" s="97">
        <v>0</v>
      </c>
      <c r="BK607" s="97">
        <v>0</v>
      </c>
      <c r="BM607" s="97">
        <v>0.75</v>
      </c>
      <c r="BN607" s="97">
        <v>0.75</v>
      </c>
      <c r="BO607" s="97">
        <v>0.75</v>
      </c>
      <c r="BP607" s="97">
        <v>0.75</v>
      </c>
      <c r="BQ607" s="97">
        <v>0.75</v>
      </c>
      <c r="BR607" s="97">
        <v>0.75</v>
      </c>
      <c r="BS607" s="97">
        <v>0.75</v>
      </c>
      <c r="BT607" s="97">
        <v>0.75</v>
      </c>
      <c r="BY607" s="108"/>
      <c r="CA607" s="162" t="b">
        <v>1</v>
      </c>
      <c r="CB607" s="162" t="b">
        <v>1</v>
      </c>
      <c r="CC607" s="162" t="b">
        <v>1</v>
      </c>
      <c r="CD607" s="162" t="b">
        <v>1</v>
      </c>
    </row>
    <row r="608" spans="1:82" x14ac:dyDescent="0.2">
      <c r="A608" s="101">
        <v>603</v>
      </c>
      <c r="B608" s="97" t="s">
        <v>2201</v>
      </c>
      <c r="C608" s="97" t="s">
        <v>2221</v>
      </c>
      <c r="D608" s="97">
        <v>20</v>
      </c>
      <c r="E608" s="97" t="s">
        <v>1022</v>
      </c>
      <c r="G608" s="97" t="s">
        <v>2189</v>
      </c>
      <c r="H608" s="97" t="s">
        <v>1</v>
      </c>
      <c r="I608" s="97" t="s">
        <v>1236</v>
      </c>
      <c r="J608" s="97" t="b">
        <v>1</v>
      </c>
      <c r="N608" s="97"/>
      <c r="O608" s="97">
        <v>144</v>
      </c>
      <c r="P608" s="97">
        <v>17</v>
      </c>
      <c r="Q608" s="97">
        <v>0</v>
      </c>
      <c r="R608" s="97">
        <v>0</v>
      </c>
      <c r="S608" s="97">
        <v>0</v>
      </c>
      <c r="T608" s="97">
        <v>127</v>
      </c>
      <c r="U608" s="97">
        <v>829.88571428571436</v>
      </c>
      <c r="W608" s="97" t="s">
        <v>2190</v>
      </c>
      <c r="X608" s="97">
        <v>0</v>
      </c>
      <c r="Y608" s="97">
        <v>0</v>
      </c>
      <c r="Z608" s="97" t="s">
        <v>1</v>
      </c>
      <c r="AB608" s="97" t="s">
        <v>2191</v>
      </c>
      <c r="AI608" s="97" t="s">
        <v>2199</v>
      </c>
      <c r="AJ608" s="97">
        <v>15</v>
      </c>
      <c r="AK608" s="97">
        <v>0.77</v>
      </c>
      <c r="AX608" s="97">
        <v>0</v>
      </c>
      <c r="AY608" s="97">
        <v>0</v>
      </c>
      <c r="AZ608" s="97">
        <v>0</v>
      </c>
      <c r="BA608" s="97">
        <v>15</v>
      </c>
      <c r="BB608" s="97">
        <v>15</v>
      </c>
      <c r="BC608" s="97">
        <v>0</v>
      </c>
      <c r="BD608" s="97">
        <v>0</v>
      </c>
      <c r="BE608" s="97">
        <v>0</v>
      </c>
      <c r="BF608" s="97">
        <v>0</v>
      </c>
      <c r="BG608" s="97">
        <v>0</v>
      </c>
      <c r="BH608" s="97">
        <v>0</v>
      </c>
      <c r="BI608" s="97">
        <v>0</v>
      </c>
      <c r="BJ608" s="97">
        <v>0</v>
      </c>
      <c r="BK608" s="97">
        <v>0</v>
      </c>
      <c r="BM608" s="97">
        <v>3.75</v>
      </c>
      <c r="BN608" s="97">
        <v>3.75</v>
      </c>
      <c r="BO608" s="97">
        <v>3.75</v>
      </c>
      <c r="BP608" s="97">
        <v>3.75</v>
      </c>
      <c r="BQ608" s="97">
        <v>3.75</v>
      </c>
      <c r="BR608" s="97">
        <v>3.75</v>
      </c>
      <c r="BS608" s="97">
        <v>3.75</v>
      </c>
      <c r="BT608" s="97">
        <v>3.75</v>
      </c>
      <c r="BY608" s="108"/>
      <c r="CA608" s="162" t="b">
        <v>1</v>
      </c>
      <c r="CB608" s="162" t="b">
        <v>1</v>
      </c>
      <c r="CC608" s="162" t="b">
        <v>1</v>
      </c>
      <c r="CD608" s="162" t="b">
        <v>1</v>
      </c>
    </row>
    <row r="609" spans="1:82" x14ac:dyDescent="0.2">
      <c r="A609" s="101">
        <v>604</v>
      </c>
      <c r="B609" s="97" t="s">
        <v>2201</v>
      </c>
      <c r="C609" s="97" t="s">
        <v>2221</v>
      </c>
      <c r="D609" s="97">
        <v>20</v>
      </c>
      <c r="E609" s="97" t="s">
        <v>1023</v>
      </c>
      <c r="G609" s="97" t="s">
        <v>2189</v>
      </c>
      <c r="H609" s="97" t="s">
        <v>1</v>
      </c>
      <c r="I609" s="97" t="s">
        <v>1236</v>
      </c>
      <c r="J609" s="97" t="b">
        <v>1</v>
      </c>
      <c r="N609" s="97"/>
      <c r="O609" s="97">
        <v>144</v>
      </c>
      <c r="P609" s="97">
        <v>45</v>
      </c>
      <c r="Q609" s="97">
        <v>0</v>
      </c>
      <c r="R609" s="97">
        <v>0</v>
      </c>
      <c r="S609" s="97">
        <v>0</v>
      </c>
      <c r="T609" s="97">
        <v>99</v>
      </c>
      <c r="U609" s="97">
        <v>388.45714285714286</v>
      </c>
      <c r="W609" s="97" t="s">
        <v>2190</v>
      </c>
      <c r="X609" s="97">
        <v>0</v>
      </c>
      <c r="Y609" s="97">
        <v>0</v>
      </c>
      <c r="Z609" s="97" t="s">
        <v>1</v>
      </c>
      <c r="AB609" s="97" t="s">
        <v>2191</v>
      </c>
      <c r="AI609" s="97" t="s">
        <v>2199</v>
      </c>
      <c r="AJ609" s="97">
        <v>15</v>
      </c>
      <c r="AK609" s="97">
        <v>0.77</v>
      </c>
      <c r="AX609" s="97">
        <v>0</v>
      </c>
      <c r="AY609" s="97">
        <v>0</v>
      </c>
      <c r="AZ609" s="97">
        <v>0</v>
      </c>
      <c r="BA609" s="97">
        <v>43</v>
      </c>
      <c r="BB609" s="97">
        <v>41</v>
      </c>
      <c r="BC609" s="97">
        <v>0</v>
      </c>
      <c r="BD609" s="97">
        <v>0</v>
      </c>
      <c r="BE609" s="97">
        <v>0</v>
      </c>
      <c r="BF609" s="97">
        <v>0</v>
      </c>
      <c r="BG609" s="97">
        <v>0</v>
      </c>
      <c r="BH609" s="97">
        <v>0</v>
      </c>
      <c r="BI609" s="97">
        <v>0</v>
      </c>
      <c r="BJ609" s="97">
        <v>0</v>
      </c>
      <c r="BK609" s="97">
        <v>0</v>
      </c>
      <c r="BM609" s="97">
        <v>10.75</v>
      </c>
      <c r="BN609" s="97">
        <v>10.75</v>
      </c>
      <c r="BO609" s="97">
        <v>10.75</v>
      </c>
      <c r="BP609" s="97">
        <v>10.75</v>
      </c>
      <c r="BQ609" s="97">
        <v>10.25</v>
      </c>
      <c r="BR609" s="97">
        <v>10.25</v>
      </c>
      <c r="BS609" s="97">
        <v>10.25</v>
      </c>
      <c r="BT609" s="97">
        <v>10.25</v>
      </c>
      <c r="BY609" s="108"/>
      <c r="CA609" s="162" t="b">
        <v>1</v>
      </c>
      <c r="CB609" s="162" t="b">
        <v>1</v>
      </c>
      <c r="CC609" s="162" t="b">
        <v>1</v>
      </c>
      <c r="CD609" s="162" t="b">
        <v>1</v>
      </c>
    </row>
    <row r="610" spans="1:82" x14ac:dyDescent="0.2">
      <c r="A610" s="101">
        <v>605</v>
      </c>
      <c r="B610" s="97" t="s">
        <v>2201</v>
      </c>
      <c r="C610" s="97" t="s">
        <v>2221</v>
      </c>
      <c r="D610" s="97">
        <v>20</v>
      </c>
      <c r="E610" s="97" t="s">
        <v>1024</v>
      </c>
      <c r="G610" s="97" t="s">
        <v>2189</v>
      </c>
      <c r="H610" s="97" t="s">
        <v>1</v>
      </c>
      <c r="I610" s="97" t="s">
        <v>1236</v>
      </c>
      <c r="J610" s="97" t="b">
        <v>1</v>
      </c>
      <c r="N610" s="97"/>
      <c r="O610" s="97">
        <v>144</v>
      </c>
      <c r="P610" s="97">
        <v>50</v>
      </c>
      <c r="Q610" s="97">
        <v>0</v>
      </c>
      <c r="R610" s="97">
        <v>0</v>
      </c>
      <c r="S610" s="97">
        <v>0</v>
      </c>
      <c r="T610" s="97">
        <v>94</v>
      </c>
      <c r="U610" s="97">
        <v>477.25</v>
      </c>
      <c r="W610" s="97" t="s">
        <v>2190</v>
      </c>
      <c r="X610" s="97">
        <v>0</v>
      </c>
      <c r="Y610" s="97">
        <v>0</v>
      </c>
      <c r="Z610" s="97" t="s">
        <v>1</v>
      </c>
      <c r="AB610" s="97" t="s">
        <v>2191</v>
      </c>
      <c r="AI610" s="97" t="s">
        <v>2199</v>
      </c>
      <c r="AJ610" s="97">
        <v>15</v>
      </c>
      <c r="AK610" s="97">
        <v>0.77</v>
      </c>
      <c r="AX610" s="97">
        <v>0</v>
      </c>
      <c r="AY610" s="97">
        <v>0</v>
      </c>
      <c r="AZ610" s="97">
        <v>0</v>
      </c>
      <c r="BA610" s="97">
        <v>1</v>
      </c>
      <c r="BB610" s="97">
        <v>1</v>
      </c>
      <c r="BC610" s="97">
        <v>0</v>
      </c>
      <c r="BD610" s="97">
        <v>0</v>
      </c>
      <c r="BE610" s="97">
        <v>0</v>
      </c>
      <c r="BF610" s="97">
        <v>0</v>
      </c>
      <c r="BG610" s="97">
        <v>0</v>
      </c>
      <c r="BH610" s="97">
        <v>0</v>
      </c>
      <c r="BI610" s="97">
        <v>0</v>
      </c>
      <c r="BJ610" s="97">
        <v>0</v>
      </c>
      <c r="BK610" s="97">
        <v>0</v>
      </c>
      <c r="BM610" s="97">
        <v>0.25</v>
      </c>
      <c r="BN610" s="97">
        <v>0.25</v>
      </c>
      <c r="BO610" s="97">
        <v>0.25</v>
      </c>
      <c r="BP610" s="97">
        <v>0.25</v>
      </c>
      <c r="BQ610" s="97">
        <v>0.25</v>
      </c>
      <c r="BR610" s="97">
        <v>0.25</v>
      </c>
      <c r="BS610" s="97">
        <v>0.25</v>
      </c>
      <c r="BT610" s="97">
        <v>0.25</v>
      </c>
      <c r="BY610" s="108"/>
      <c r="CA610" s="162" t="b">
        <v>1</v>
      </c>
      <c r="CB610" s="162" t="b">
        <v>1</v>
      </c>
      <c r="CC610" s="162" t="b">
        <v>1</v>
      </c>
      <c r="CD610" s="162" t="b">
        <v>1</v>
      </c>
    </row>
    <row r="611" spans="1:82" x14ac:dyDescent="0.2">
      <c r="A611" s="101">
        <v>606</v>
      </c>
      <c r="B611" s="97" t="s">
        <v>2201</v>
      </c>
      <c r="C611" s="97" t="s">
        <v>2221</v>
      </c>
      <c r="D611" s="97">
        <v>20</v>
      </c>
      <c r="E611" s="97" t="s">
        <v>1025</v>
      </c>
      <c r="G611" s="97" t="s">
        <v>2189</v>
      </c>
      <c r="H611" s="97" t="s">
        <v>1</v>
      </c>
      <c r="I611" s="97" t="s">
        <v>1236</v>
      </c>
      <c r="J611" s="97" t="b">
        <v>1</v>
      </c>
      <c r="N611" s="97"/>
      <c r="O611" s="97">
        <v>144</v>
      </c>
      <c r="P611" s="97">
        <v>50</v>
      </c>
      <c r="Q611" s="97">
        <v>0</v>
      </c>
      <c r="R611" s="97">
        <v>0</v>
      </c>
      <c r="S611" s="97">
        <v>0</v>
      </c>
      <c r="T611" s="97">
        <v>94</v>
      </c>
      <c r="U611" s="97">
        <v>477.25</v>
      </c>
      <c r="W611" s="97" t="s">
        <v>2190</v>
      </c>
      <c r="X611" s="97">
        <v>0</v>
      </c>
      <c r="Y611" s="97">
        <v>0</v>
      </c>
      <c r="Z611" s="97" t="s">
        <v>1</v>
      </c>
      <c r="AB611" s="97" t="s">
        <v>2191</v>
      </c>
      <c r="AI611" s="97" t="s">
        <v>2199</v>
      </c>
      <c r="AJ611" s="97">
        <v>15</v>
      </c>
      <c r="AK611" s="97">
        <v>0.77</v>
      </c>
      <c r="AX611" s="97">
        <v>0</v>
      </c>
      <c r="AY611" s="97">
        <v>0</v>
      </c>
      <c r="AZ611" s="97">
        <v>0</v>
      </c>
      <c r="BA611" s="97">
        <v>84</v>
      </c>
      <c r="BB611" s="97">
        <v>81</v>
      </c>
      <c r="BC611" s="97">
        <v>0</v>
      </c>
      <c r="BD611" s="97">
        <v>0</v>
      </c>
      <c r="BE611" s="97">
        <v>0</v>
      </c>
      <c r="BF611" s="97">
        <v>0</v>
      </c>
      <c r="BG611" s="97">
        <v>0</v>
      </c>
      <c r="BH611" s="97">
        <v>0</v>
      </c>
      <c r="BI611" s="97">
        <v>0</v>
      </c>
      <c r="BJ611" s="97">
        <v>0</v>
      </c>
      <c r="BK611" s="97">
        <v>0</v>
      </c>
      <c r="BM611" s="97">
        <v>21</v>
      </c>
      <c r="BN611" s="97">
        <v>21</v>
      </c>
      <c r="BO611" s="97">
        <v>21</v>
      </c>
      <c r="BP611" s="97">
        <v>21</v>
      </c>
      <c r="BQ611" s="97">
        <v>20.25</v>
      </c>
      <c r="BR611" s="97">
        <v>20.25</v>
      </c>
      <c r="BS611" s="97">
        <v>20.25</v>
      </c>
      <c r="BT611" s="97">
        <v>20.25</v>
      </c>
      <c r="BY611" s="108"/>
      <c r="CA611" s="162" t="b">
        <v>1</v>
      </c>
      <c r="CB611" s="162" t="b">
        <v>1</v>
      </c>
      <c r="CC611" s="162" t="b">
        <v>1</v>
      </c>
      <c r="CD611" s="162" t="b">
        <v>1</v>
      </c>
    </row>
    <row r="612" spans="1:82" x14ac:dyDescent="0.2">
      <c r="A612" s="101">
        <v>607</v>
      </c>
      <c r="B612" s="97" t="s">
        <v>2201</v>
      </c>
      <c r="C612" s="97" t="s">
        <v>2221</v>
      </c>
      <c r="D612" s="97">
        <v>20</v>
      </c>
      <c r="E612" s="97" t="s">
        <v>1026</v>
      </c>
      <c r="G612" s="97" t="s">
        <v>2189</v>
      </c>
      <c r="H612" s="97" t="s">
        <v>1</v>
      </c>
      <c r="I612" s="97" t="s">
        <v>1236</v>
      </c>
      <c r="J612" s="97" t="b">
        <v>1</v>
      </c>
      <c r="N612" s="97"/>
      <c r="O612" s="97">
        <v>219.9188</v>
      </c>
      <c r="P612" s="97">
        <v>100</v>
      </c>
      <c r="Q612" s="97">
        <v>0</v>
      </c>
      <c r="R612" s="97">
        <v>0</v>
      </c>
      <c r="S612" s="97">
        <v>0</v>
      </c>
      <c r="T612" s="97">
        <v>119.9188</v>
      </c>
      <c r="U612" s="97">
        <v>651.9</v>
      </c>
      <c r="W612" s="97" t="s">
        <v>2190</v>
      </c>
      <c r="X612" s="97">
        <v>0</v>
      </c>
      <c r="Y612" s="97">
        <v>0</v>
      </c>
      <c r="Z612" s="97" t="s">
        <v>1</v>
      </c>
      <c r="AB612" s="97" t="s">
        <v>2191</v>
      </c>
      <c r="AI612" s="97" t="s">
        <v>2199</v>
      </c>
      <c r="AJ612" s="97">
        <v>15</v>
      </c>
      <c r="AK612" s="97">
        <v>0.77</v>
      </c>
      <c r="AX612" s="97">
        <v>0</v>
      </c>
      <c r="AY612" s="97">
        <v>0</v>
      </c>
      <c r="AZ612" s="97">
        <v>0</v>
      </c>
      <c r="BA612" s="97">
        <v>36</v>
      </c>
      <c r="BB612" s="97">
        <v>34</v>
      </c>
      <c r="BC612" s="97">
        <v>0</v>
      </c>
      <c r="BD612" s="97">
        <v>0</v>
      </c>
      <c r="BE612" s="97">
        <v>0</v>
      </c>
      <c r="BF612" s="97">
        <v>0</v>
      </c>
      <c r="BG612" s="97">
        <v>0</v>
      </c>
      <c r="BH612" s="97">
        <v>0</v>
      </c>
      <c r="BI612" s="97">
        <v>0</v>
      </c>
      <c r="BJ612" s="97">
        <v>0</v>
      </c>
      <c r="BK612" s="97">
        <v>0</v>
      </c>
      <c r="BM612" s="97">
        <v>9</v>
      </c>
      <c r="BN612" s="97">
        <v>9</v>
      </c>
      <c r="BO612" s="97">
        <v>9</v>
      </c>
      <c r="BP612" s="97">
        <v>9</v>
      </c>
      <c r="BQ612" s="97">
        <v>8.5</v>
      </c>
      <c r="BR612" s="97">
        <v>8.5</v>
      </c>
      <c r="BS612" s="97">
        <v>8.5</v>
      </c>
      <c r="BT612" s="97">
        <v>8.5</v>
      </c>
      <c r="BY612" s="108"/>
      <c r="CA612" s="162" t="b">
        <v>1</v>
      </c>
      <c r="CB612" s="162" t="b">
        <v>1</v>
      </c>
      <c r="CC612" s="162" t="b">
        <v>1</v>
      </c>
      <c r="CD612" s="162" t="b">
        <v>1</v>
      </c>
    </row>
    <row r="613" spans="1:82" x14ac:dyDescent="0.2">
      <c r="A613" s="101">
        <v>608</v>
      </c>
      <c r="B613" s="97" t="s">
        <v>2201</v>
      </c>
      <c r="C613" s="97" t="s">
        <v>2221</v>
      </c>
      <c r="D613" s="97">
        <v>20</v>
      </c>
      <c r="E613" s="97" t="s">
        <v>1027</v>
      </c>
      <c r="G613" s="97" t="s">
        <v>2189</v>
      </c>
      <c r="H613" s="97" t="s">
        <v>1</v>
      </c>
      <c r="I613" s="97" t="s">
        <v>1236</v>
      </c>
      <c r="J613" s="97" t="b">
        <v>1</v>
      </c>
      <c r="N613" s="97"/>
      <c r="O613" s="97">
        <v>144</v>
      </c>
      <c r="P613" s="97">
        <v>25</v>
      </c>
      <c r="Q613" s="97">
        <v>0</v>
      </c>
      <c r="R613" s="97">
        <v>0</v>
      </c>
      <c r="S613" s="97">
        <v>0</v>
      </c>
      <c r="T613" s="97">
        <v>119</v>
      </c>
      <c r="U613" s="97">
        <v>388.45714285714286</v>
      </c>
      <c r="W613" s="97" t="s">
        <v>2190</v>
      </c>
      <c r="X613" s="97">
        <v>0</v>
      </c>
      <c r="Y613" s="97">
        <v>0</v>
      </c>
      <c r="Z613" s="97" t="s">
        <v>1</v>
      </c>
      <c r="AB613" s="97" t="s">
        <v>2191</v>
      </c>
      <c r="AI613" s="97" t="s">
        <v>2199</v>
      </c>
      <c r="AJ613" s="97">
        <v>15</v>
      </c>
      <c r="AK613" s="97">
        <v>0.77</v>
      </c>
      <c r="AX613" s="97">
        <v>0</v>
      </c>
      <c r="AY613" s="97">
        <v>0</v>
      </c>
      <c r="AZ613" s="97">
        <v>0</v>
      </c>
      <c r="BA613" s="97">
        <v>99</v>
      </c>
      <c r="BB613" s="97">
        <v>95</v>
      </c>
      <c r="BC613" s="97">
        <v>0</v>
      </c>
      <c r="BD613" s="97">
        <v>0</v>
      </c>
      <c r="BE613" s="97">
        <v>0</v>
      </c>
      <c r="BF613" s="97">
        <v>0</v>
      </c>
      <c r="BG613" s="97">
        <v>0</v>
      </c>
      <c r="BH613" s="97">
        <v>0</v>
      </c>
      <c r="BI613" s="97">
        <v>0</v>
      </c>
      <c r="BJ613" s="97">
        <v>0</v>
      </c>
      <c r="BK613" s="97">
        <v>0</v>
      </c>
      <c r="BM613" s="97">
        <v>24.75</v>
      </c>
      <c r="BN613" s="97">
        <v>24.75</v>
      </c>
      <c r="BO613" s="97">
        <v>24.75</v>
      </c>
      <c r="BP613" s="97">
        <v>24.75</v>
      </c>
      <c r="BQ613" s="97">
        <v>23.75</v>
      </c>
      <c r="BR613" s="97">
        <v>23.75</v>
      </c>
      <c r="BS613" s="97">
        <v>23.75</v>
      </c>
      <c r="BT613" s="97">
        <v>23.75</v>
      </c>
      <c r="BY613" s="108"/>
      <c r="CA613" s="162" t="b">
        <v>1</v>
      </c>
      <c r="CB613" s="162" t="b">
        <v>1</v>
      </c>
      <c r="CC613" s="162" t="b">
        <v>1</v>
      </c>
      <c r="CD613" s="162" t="b">
        <v>1</v>
      </c>
    </row>
    <row r="614" spans="1:82" x14ac:dyDescent="0.2">
      <c r="A614" s="101">
        <v>609</v>
      </c>
      <c r="B614" s="97" t="s">
        <v>2201</v>
      </c>
      <c r="C614" s="97" t="s">
        <v>2221</v>
      </c>
      <c r="D614" s="97">
        <v>20</v>
      </c>
      <c r="E614" s="97" t="s">
        <v>1028</v>
      </c>
      <c r="G614" s="97" t="s">
        <v>2189</v>
      </c>
      <c r="H614" s="97" t="s">
        <v>1</v>
      </c>
      <c r="I614" s="97" t="s">
        <v>1227</v>
      </c>
      <c r="J614" s="97" t="b">
        <v>1</v>
      </c>
      <c r="N614" s="97"/>
      <c r="O614" s="97">
        <v>214.35550000000001</v>
      </c>
      <c r="P614" s="97">
        <v>20</v>
      </c>
      <c r="Q614" s="97">
        <v>0</v>
      </c>
      <c r="R614" s="97">
        <v>0</v>
      </c>
      <c r="S614" s="97">
        <v>0</v>
      </c>
      <c r="T614" s="97">
        <v>194.35550000000001</v>
      </c>
      <c r="U614" s="97">
        <v>328.536</v>
      </c>
      <c r="W614" s="97" t="s">
        <v>2190</v>
      </c>
      <c r="X614" s="97">
        <v>0.10125000000000001</v>
      </c>
      <c r="Y614" s="97">
        <v>0</v>
      </c>
      <c r="Z614" s="97" t="s">
        <v>1</v>
      </c>
      <c r="AB614" s="97" t="s">
        <v>2191</v>
      </c>
      <c r="AI614" s="97" t="s">
        <v>2199</v>
      </c>
      <c r="AJ614" s="97">
        <v>15</v>
      </c>
      <c r="AK614" s="97">
        <v>0.77</v>
      </c>
      <c r="AX614" s="97">
        <v>0</v>
      </c>
      <c r="AY614" s="97">
        <v>0</v>
      </c>
      <c r="AZ614" s="97">
        <v>0</v>
      </c>
      <c r="BA614" s="97">
        <v>3</v>
      </c>
      <c r="BB614" s="97">
        <v>3</v>
      </c>
      <c r="BC614" s="97">
        <v>0</v>
      </c>
      <c r="BD614" s="97">
        <v>0</v>
      </c>
      <c r="BE614" s="97">
        <v>0</v>
      </c>
      <c r="BF614" s="97">
        <v>0</v>
      </c>
      <c r="BG614" s="97">
        <v>0</v>
      </c>
      <c r="BH614" s="97">
        <v>0</v>
      </c>
      <c r="BI614" s="97">
        <v>0</v>
      </c>
      <c r="BJ614" s="97">
        <v>0</v>
      </c>
      <c r="BK614" s="97">
        <v>0</v>
      </c>
      <c r="BM614" s="97">
        <v>0.75</v>
      </c>
      <c r="BN614" s="97">
        <v>0.75</v>
      </c>
      <c r="BO614" s="97">
        <v>0.75</v>
      </c>
      <c r="BP614" s="97">
        <v>0.75</v>
      </c>
      <c r="BQ614" s="97">
        <v>0.75</v>
      </c>
      <c r="BR614" s="97">
        <v>0.75</v>
      </c>
      <c r="BS614" s="97">
        <v>0.75</v>
      </c>
      <c r="BT614" s="97">
        <v>0.75</v>
      </c>
      <c r="BY614" s="108"/>
      <c r="CA614" s="162" t="b">
        <v>1</v>
      </c>
      <c r="CB614" s="162" t="b">
        <v>1</v>
      </c>
      <c r="CC614" s="162" t="b">
        <v>1</v>
      </c>
      <c r="CD614" s="162" t="b">
        <v>1</v>
      </c>
    </row>
    <row r="615" spans="1:82" x14ac:dyDescent="0.2">
      <c r="A615" s="101">
        <v>610</v>
      </c>
      <c r="B615" s="97" t="s">
        <v>2201</v>
      </c>
      <c r="C615" s="97" t="s">
        <v>2221</v>
      </c>
      <c r="D615" s="97">
        <v>20</v>
      </c>
      <c r="E615" s="97" t="s">
        <v>1029</v>
      </c>
      <c r="G615" s="97" t="s">
        <v>2189</v>
      </c>
      <c r="H615" s="97" t="s">
        <v>1</v>
      </c>
      <c r="I615" s="97" t="s">
        <v>1227</v>
      </c>
      <c r="J615" s="97" t="b">
        <v>1</v>
      </c>
      <c r="N615" s="97"/>
      <c r="O615" s="97">
        <v>227.16909999999999</v>
      </c>
      <c r="P615" s="97">
        <v>25</v>
      </c>
      <c r="Q615" s="97">
        <v>0</v>
      </c>
      <c r="R615" s="97">
        <v>0</v>
      </c>
      <c r="S615" s="97">
        <v>0</v>
      </c>
      <c r="T615" s="97">
        <v>202.16909999999999</v>
      </c>
      <c r="U615" s="97">
        <v>246.40199999999999</v>
      </c>
      <c r="W615" s="97" t="s">
        <v>2190</v>
      </c>
      <c r="X615" s="97">
        <v>7.5937500000000005E-2</v>
      </c>
      <c r="Y615" s="97">
        <v>0</v>
      </c>
      <c r="Z615" s="97" t="s">
        <v>1</v>
      </c>
      <c r="AB615" s="97" t="s">
        <v>2191</v>
      </c>
      <c r="AI615" s="97" t="s">
        <v>2199</v>
      </c>
      <c r="AJ615" s="97">
        <v>15</v>
      </c>
      <c r="AK615" s="97">
        <v>0.77</v>
      </c>
      <c r="AX615" s="97">
        <v>0</v>
      </c>
      <c r="AY615" s="97">
        <v>0</v>
      </c>
      <c r="AZ615" s="97">
        <v>0</v>
      </c>
      <c r="BA615" s="97">
        <v>2</v>
      </c>
      <c r="BB615" s="97">
        <v>2</v>
      </c>
      <c r="BC615" s="97">
        <v>0</v>
      </c>
      <c r="BD615" s="97">
        <v>0</v>
      </c>
      <c r="BE615" s="97">
        <v>0</v>
      </c>
      <c r="BF615" s="97">
        <v>0</v>
      </c>
      <c r="BG615" s="97">
        <v>0</v>
      </c>
      <c r="BH615" s="97">
        <v>0</v>
      </c>
      <c r="BI615" s="97">
        <v>0</v>
      </c>
      <c r="BJ615" s="97">
        <v>0</v>
      </c>
      <c r="BK615" s="97">
        <v>0</v>
      </c>
      <c r="BM615" s="97">
        <v>0.5</v>
      </c>
      <c r="BN615" s="97">
        <v>0.5</v>
      </c>
      <c r="BO615" s="97">
        <v>0.5</v>
      </c>
      <c r="BP615" s="97">
        <v>0.5</v>
      </c>
      <c r="BQ615" s="97">
        <v>0.5</v>
      </c>
      <c r="BR615" s="97">
        <v>0.5</v>
      </c>
      <c r="BS615" s="97">
        <v>0.5</v>
      </c>
      <c r="BT615" s="97">
        <v>0.5</v>
      </c>
      <c r="BY615" s="108"/>
      <c r="CA615" s="162" t="b">
        <v>1</v>
      </c>
      <c r="CB615" s="162" t="b">
        <v>1</v>
      </c>
      <c r="CC615" s="162" t="b">
        <v>1</v>
      </c>
      <c r="CD615" s="162" t="b">
        <v>1</v>
      </c>
    </row>
    <row r="616" spans="1:82" x14ac:dyDescent="0.2">
      <c r="A616" s="101">
        <v>611</v>
      </c>
      <c r="B616" s="97" t="s">
        <v>2201</v>
      </c>
      <c r="C616" s="97" t="s">
        <v>2221</v>
      </c>
      <c r="D616" s="97">
        <v>20</v>
      </c>
      <c r="E616" s="97" t="s">
        <v>1030</v>
      </c>
      <c r="G616" s="97" t="s">
        <v>2189</v>
      </c>
      <c r="H616" s="97" t="s">
        <v>1</v>
      </c>
      <c r="I616" s="97" t="s">
        <v>1227</v>
      </c>
      <c r="J616" s="97" t="b">
        <v>1</v>
      </c>
      <c r="N616" s="97"/>
      <c r="O616" s="97">
        <v>227.16909999999999</v>
      </c>
      <c r="P616" s="97">
        <v>25</v>
      </c>
      <c r="Q616" s="97">
        <v>0</v>
      </c>
      <c r="R616" s="97">
        <v>0</v>
      </c>
      <c r="S616" s="97">
        <v>0</v>
      </c>
      <c r="T616" s="97">
        <v>202.16909999999999</v>
      </c>
      <c r="U616" s="97">
        <v>246.40199999999999</v>
      </c>
      <c r="W616" s="97" t="s">
        <v>2190</v>
      </c>
      <c r="X616" s="97">
        <v>7.5937500000000005E-2</v>
      </c>
      <c r="Y616" s="97">
        <v>0</v>
      </c>
      <c r="Z616" s="97" t="s">
        <v>1</v>
      </c>
      <c r="AB616" s="97" t="s">
        <v>2191</v>
      </c>
      <c r="AI616" s="97" t="s">
        <v>2199</v>
      </c>
      <c r="AJ616" s="97">
        <v>15</v>
      </c>
      <c r="AK616" s="97">
        <v>0.77</v>
      </c>
      <c r="AX616" s="97">
        <v>0</v>
      </c>
      <c r="AY616" s="97">
        <v>0</v>
      </c>
      <c r="AZ616" s="97">
        <v>0</v>
      </c>
      <c r="BA616" s="97">
        <v>2</v>
      </c>
      <c r="BB616" s="97">
        <v>2</v>
      </c>
      <c r="BC616" s="97">
        <v>0</v>
      </c>
      <c r="BD616" s="97">
        <v>0</v>
      </c>
      <c r="BE616" s="97">
        <v>0</v>
      </c>
      <c r="BF616" s="97">
        <v>0</v>
      </c>
      <c r="BG616" s="97">
        <v>0</v>
      </c>
      <c r="BH616" s="97">
        <v>0</v>
      </c>
      <c r="BI616" s="97">
        <v>0</v>
      </c>
      <c r="BJ616" s="97">
        <v>0</v>
      </c>
      <c r="BK616" s="97">
        <v>0</v>
      </c>
      <c r="BM616" s="97">
        <v>0.5</v>
      </c>
      <c r="BN616" s="97">
        <v>0.5</v>
      </c>
      <c r="BO616" s="97">
        <v>0.5</v>
      </c>
      <c r="BP616" s="97">
        <v>0.5</v>
      </c>
      <c r="BQ616" s="97">
        <v>0.5</v>
      </c>
      <c r="BR616" s="97">
        <v>0.5</v>
      </c>
      <c r="BS616" s="97">
        <v>0.5</v>
      </c>
      <c r="BT616" s="97">
        <v>0.5</v>
      </c>
      <c r="BY616" s="108"/>
      <c r="CA616" s="162" t="b">
        <v>1</v>
      </c>
      <c r="CB616" s="162" t="b">
        <v>1</v>
      </c>
      <c r="CC616" s="162" t="b">
        <v>1</v>
      </c>
      <c r="CD616" s="162" t="b">
        <v>1</v>
      </c>
    </row>
    <row r="617" spans="1:82" x14ac:dyDescent="0.2">
      <c r="A617" s="101">
        <v>612</v>
      </c>
      <c r="B617" s="97" t="s">
        <v>2201</v>
      </c>
      <c r="C617" s="97" t="s">
        <v>2221</v>
      </c>
      <c r="D617" s="97">
        <v>20</v>
      </c>
      <c r="E617" s="97" t="s">
        <v>1031</v>
      </c>
      <c r="G617" s="97" t="s">
        <v>2189</v>
      </c>
      <c r="H617" s="97" t="s">
        <v>1</v>
      </c>
      <c r="I617" s="97" t="s">
        <v>1234</v>
      </c>
      <c r="J617" s="97" t="b">
        <v>1</v>
      </c>
      <c r="N617" s="97"/>
      <c r="O617" s="97">
        <v>214.35550000000001</v>
      </c>
      <c r="P617" s="97">
        <v>45</v>
      </c>
      <c r="Q617" s="97">
        <v>0</v>
      </c>
      <c r="R617" s="97">
        <v>0</v>
      </c>
      <c r="S617" s="97">
        <v>0</v>
      </c>
      <c r="T617" s="97">
        <v>169.35550000000001</v>
      </c>
      <c r="U617" s="97">
        <v>484.84800000000001</v>
      </c>
      <c r="W617" s="97" t="s">
        <v>2190</v>
      </c>
      <c r="X617" s="97">
        <v>0.10471999999999999</v>
      </c>
      <c r="Y617" s="97">
        <v>0</v>
      </c>
      <c r="Z617" s="97" t="s">
        <v>1</v>
      </c>
      <c r="AB617" s="97" t="s">
        <v>2191</v>
      </c>
      <c r="AI617" s="97" t="s">
        <v>2199</v>
      </c>
      <c r="AJ617" s="97">
        <v>15</v>
      </c>
      <c r="AK617" s="97">
        <v>0.77</v>
      </c>
      <c r="AX617" s="97">
        <v>0</v>
      </c>
      <c r="AY617" s="97">
        <v>0</v>
      </c>
      <c r="AZ617" s="97">
        <v>0</v>
      </c>
      <c r="BA617" s="97">
        <v>19</v>
      </c>
      <c r="BB617" s="97">
        <v>18</v>
      </c>
      <c r="BC617" s="97">
        <v>0</v>
      </c>
      <c r="BD617" s="97">
        <v>0</v>
      </c>
      <c r="BE617" s="97">
        <v>0</v>
      </c>
      <c r="BF617" s="97">
        <v>0</v>
      </c>
      <c r="BG617" s="97">
        <v>0</v>
      </c>
      <c r="BH617" s="97">
        <v>0</v>
      </c>
      <c r="BI617" s="97">
        <v>0</v>
      </c>
      <c r="BJ617" s="97">
        <v>0</v>
      </c>
      <c r="BK617" s="97">
        <v>0</v>
      </c>
      <c r="BM617" s="97">
        <v>4.75</v>
      </c>
      <c r="BN617" s="97">
        <v>4.75</v>
      </c>
      <c r="BO617" s="97">
        <v>4.75</v>
      </c>
      <c r="BP617" s="97">
        <v>4.75</v>
      </c>
      <c r="BQ617" s="97">
        <v>4.5</v>
      </c>
      <c r="BR617" s="97">
        <v>4.5</v>
      </c>
      <c r="BS617" s="97">
        <v>4.5</v>
      </c>
      <c r="BT617" s="97">
        <v>4.5</v>
      </c>
      <c r="BY617" s="108"/>
      <c r="CA617" s="162" t="b">
        <v>1</v>
      </c>
      <c r="CB617" s="162" t="b">
        <v>1</v>
      </c>
      <c r="CC617" s="162" t="b">
        <v>1</v>
      </c>
      <c r="CD617" s="162" t="b">
        <v>1</v>
      </c>
    </row>
    <row r="618" spans="1:82" x14ac:dyDescent="0.2">
      <c r="A618" s="101">
        <v>613</v>
      </c>
      <c r="B618" s="97" t="s">
        <v>2201</v>
      </c>
      <c r="C618" s="97" t="s">
        <v>2221</v>
      </c>
      <c r="D618" s="97">
        <v>20</v>
      </c>
      <c r="E618" s="97" t="s">
        <v>1032</v>
      </c>
      <c r="G618" s="97" t="s">
        <v>2189</v>
      </c>
      <c r="H618" s="97" t="s">
        <v>1</v>
      </c>
      <c r="I618" s="97" t="s">
        <v>1234</v>
      </c>
      <c r="J618" s="97" t="b">
        <v>1</v>
      </c>
      <c r="N618" s="97"/>
      <c r="O618" s="97">
        <v>214.35550000000001</v>
      </c>
      <c r="P618" s="97">
        <v>15</v>
      </c>
      <c r="Q618" s="97">
        <v>0</v>
      </c>
      <c r="R618" s="97">
        <v>0</v>
      </c>
      <c r="S618" s="97">
        <v>0</v>
      </c>
      <c r="T618" s="97">
        <v>199.35550000000001</v>
      </c>
      <c r="U618" s="97">
        <v>484.84800000000001</v>
      </c>
      <c r="W618" s="97" t="s">
        <v>2190</v>
      </c>
      <c r="X618" s="97">
        <v>0.10471999999999999</v>
      </c>
      <c r="Y618" s="97">
        <v>0</v>
      </c>
      <c r="Z618" s="97" t="s">
        <v>1</v>
      </c>
      <c r="AB618" s="97" t="s">
        <v>2191</v>
      </c>
      <c r="AI618" s="97" t="s">
        <v>2199</v>
      </c>
      <c r="AJ618" s="97">
        <v>15</v>
      </c>
      <c r="AK618" s="97">
        <v>0.77</v>
      </c>
      <c r="AX618" s="97">
        <v>0</v>
      </c>
      <c r="AY618" s="97">
        <v>0</v>
      </c>
      <c r="AZ618" s="97">
        <v>0</v>
      </c>
      <c r="BA618" s="97">
        <v>3</v>
      </c>
      <c r="BB618" s="97">
        <v>3</v>
      </c>
      <c r="BC618" s="97">
        <v>0</v>
      </c>
      <c r="BD618" s="97">
        <v>0</v>
      </c>
      <c r="BE618" s="97">
        <v>0</v>
      </c>
      <c r="BF618" s="97">
        <v>0</v>
      </c>
      <c r="BG618" s="97">
        <v>0</v>
      </c>
      <c r="BH618" s="97">
        <v>0</v>
      </c>
      <c r="BI618" s="97">
        <v>0</v>
      </c>
      <c r="BJ618" s="97">
        <v>0</v>
      </c>
      <c r="BK618" s="97">
        <v>0</v>
      </c>
      <c r="BM618" s="97">
        <v>0.75</v>
      </c>
      <c r="BN618" s="97">
        <v>0.75</v>
      </c>
      <c r="BO618" s="97">
        <v>0.75</v>
      </c>
      <c r="BP618" s="97">
        <v>0.75</v>
      </c>
      <c r="BQ618" s="97">
        <v>0.75</v>
      </c>
      <c r="BR618" s="97">
        <v>0.75</v>
      </c>
      <c r="BS618" s="97">
        <v>0.75</v>
      </c>
      <c r="BT618" s="97">
        <v>0.75</v>
      </c>
      <c r="BY618" s="108"/>
      <c r="CA618" s="162" t="b">
        <v>1</v>
      </c>
      <c r="CB618" s="162" t="b">
        <v>1</v>
      </c>
      <c r="CC618" s="162" t="b">
        <v>1</v>
      </c>
      <c r="CD618" s="162" t="b">
        <v>1</v>
      </c>
    </row>
    <row r="619" spans="1:82" x14ac:dyDescent="0.2">
      <c r="A619" s="101">
        <v>614</v>
      </c>
      <c r="B619" s="97" t="s">
        <v>2201</v>
      </c>
      <c r="C619" s="97" t="s">
        <v>2221</v>
      </c>
      <c r="D619" s="97">
        <v>20</v>
      </c>
      <c r="E619" s="97" t="s">
        <v>1033</v>
      </c>
      <c r="G619" s="97" t="s">
        <v>2189</v>
      </c>
      <c r="H619" s="97" t="s">
        <v>1</v>
      </c>
      <c r="I619" s="97" t="s">
        <v>1234</v>
      </c>
      <c r="J619" s="97" t="b">
        <v>1</v>
      </c>
      <c r="N619" s="97"/>
      <c r="O619" s="97">
        <v>214.35550000000001</v>
      </c>
      <c r="P619" s="97">
        <v>75</v>
      </c>
      <c r="Q619" s="97">
        <v>0</v>
      </c>
      <c r="R619" s="97">
        <v>0</v>
      </c>
      <c r="S619" s="97">
        <v>0</v>
      </c>
      <c r="T619" s="97">
        <v>139.35550000000001</v>
      </c>
      <c r="U619" s="97">
        <v>484.84800000000001</v>
      </c>
      <c r="W619" s="97" t="s">
        <v>2190</v>
      </c>
      <c r="X619" s="97">
        <v>0.10471999999999999</v>
      </c>
      <c r="Y619" s="97">
        <v>0</v>
      </c>
      <c r="Z619" s="97" t="s">
        <v>1</v>
      </c>
      <c r="AB619" s="97" t="s">
        <v>2191</v>
      </c>
      <c r="AI619" s="97" t="s">
        <v>2199</v>
      </c>
      <c r="AJ619" s="97">
        <v>15</v>
      </c>
      <c r="AK619" s="97">
        <v>0.77</v>
      </c>
      <c r="AX619" s="97">
        <v>0</v>
      </c>
      <c r="AY619" s="97">
        <v>0</v>
      </c>
      <c r="AZ619" s="97">
        <v>0</v>
      </c>
      <c r="BA619" s="97">
        <v>3</v>
      </c>
      <c r="BB619" s="97">
        <v>3</v>
      </c>
      <c r="BC619" s="97">
        <v>0</v>
      </c>
      <c r="BD619" s="97">
        <v>0</v>
      </c>
      <c r="BE619" s="97">
        <v>0</v>
      </c>
      <c r="BF619" s="97">
        <v>0</v>
      </c>
      <c r="BG619" s="97">
        <v>0</v>
      </c>
      <c r="BH619" s="97">
        <v>0</v>
      </c>
      <c r="BI619" s="97">
        <v>0</v>
      </c>
      <c r="BJ619" s="97">
        <v>0</v>
      </c>
      <c r="BK619" s="97">
        <v>0</v>
      </c>
      <c r="BM619" s="97">
        <v>0.75</v>
      </c>
      <c r="BN619" s="97">
        <v>0.75</v>
      </c>
      <c r="BO619" s="97">
        <v>0.75</v>
      </c>
      <c r="BP619" s="97">
        <v>0.75</v>
      </c>
      <c r="BQ619" s="97">
        <v>0.75</v>
      </c>
      <c r="BR619" s="97">
        <v>0.75</v>
      </c>
      <c r="BS619" s="97">
        <v>0.75</v>
      </c>
      <c r="BT619" s="97">
        <v>0.75</v>
      </c>
      <c r="BY619" s="108"/>
      <c r="CA619" s="162" t="b">
        <v>1</v>
      </c>
      <c r="CB619" s="162" t="b">
        <v>1</v>
      </c>
      <c r="CC619" s="162" t="b">
        <v>1</v>
      </c>
      <c r="CD619" s="162" t="b">
        <v>1</v>
      </c>
    </row>
    <row r="620" spans="1:82" x14ac:dyDescent="0.2">
      <c r="A620" s="101">
        <v>615</v>
      </c>
      <c r="B620" s="97" t="s">
        <v>2201</v>
      </c>
      <c r="C620" s="97" t="s">
        <v>2221</v>
      </c>
      <c r="D620" s="97">
        <v>20</v>
      </c>
      <c r="E620" s="97" t="s">
        <v>1034</v>
      </c>
      <c r="G620" s="97" t="s">
        <v>2189</v>
      </c>
      <c r="H620" s="97" t="s">
        <v>1</v>
      </c>
      <c r="I620" s="97" t="s">
        <v>1216</v>
      </c>
      <c r="J620" s="97" t="b">
        <v>1</v>
      </c>
      <c r="N620" s="97"/>
      <c r="O620" s="97">
        <v>287</v>
      </c>
      <c r="P620" s="97">
        <v>35</v>
      </c>
      <c r="Q620" s="97">
        <v>0</v>
      </c>
      <c r="R620" s="97">
        <v>0</v>
      </c>
      <c r="S620" s="97">
        <v>0</v>
      </c>
      <c r="T620" s="97">
        <v>252</v>
      </c>
      <c r="U620" s="97">
        <v>793.25</v>
      </c>
      <c r="W620" s="97" t="s">
        <v>2190</v>
      </c>
      <c r="X620" s="97">
        <v>0.13965000000000002</v>
      </c>
      <c r="Y620" s="97">
        <v>0</v>
      </c>
      <c r="Z620" s="97" t="s">
        <v>1</v>
      </c>
      <c r="AB620" s="97" t="s">
        <v>2191</v>
      </c>
      <c r="AI620" s="97" t="s">
        <v>2199</v>
      </c>
      <c r="AJ620" s="97">
        <v>12</v>
      </c>
      <c r="AK620" s="97">
        <v>0.6</v>
      </c>
      <c r="AX620" s="97">
        <v>0</v>
      </c>
      <c r="AY620" s="97">
        <v>0</v>
      </c>
      <c r="AZ620" s="97">
        <v>0</v>
      </c>
      <c r="BA620" s="97">
        <v>2</v>
      </c>
      <c r="BB620" s="97">
        <v>2</v>
      </c>
      <c r="BC620" s="97">
        <v>0</v>
      </c>
      <c r="BD620" s="97">
        <v>0</v>
      </c>
      <c r="BE620" s="97">
        <v>0</v>
      </c>
      <c r="BF620" s="97">
        <v>0</v>
      </c>
      <c r="BG620" s="97">
        <v>0</v>
      </c>
      <c r="BH620" s="97">
        <v>0</v>
      </c>
      <c r="BI620" s="97">
        <v>0</v>
      </c>
      <c r="BJ620" s="97">
        <v>0</v>
      </c>
      <c r="BK620" s="97">
        <v>0</v>
      </c>
      <c r="BM620" s="97">
        <v>0.5</v>
      </c>
      <c r="BN620" s="97">
        <v>0.5</v>
      </c>
      <c r="BO620" s="97">
        <v>0.5</v>
      </c>
      <c r="BP620" s="97">
        <v>0.5</v>
      </c>
      <c r="BQ620" s="97">
        <v>0.5</v>
      </c>
      <c r="BR620" s="97">
        <v>0.5</v>
      </c>
      <c r="BS620" s="97">
        <v>0.5</v>
      </c>
      <c r="BT620" s="97">
        <v>0.5</v>
      </c>
      <c r="BY620" s="108"/>
      <c r="CA620" s="162" t="b">
        <v>1</v>
      </c>
      <c r="CB620" s="162" t="b">
        <v>1</v>
      </c>
      <c r="CC620" s="162" t="b">
        <v>1</v>
      </c>
      <c r="CD620" s="162" t="b">
        <v>1</v>
      </c>
    </row>
    <row r="621" spans="1:82" x14ac:dyDescent="0.2">
      <c r="A621" s="101">
        <v>616</v>
      </c>
      <c r="B621" s="97" t="s">
        <v>2201</v>
      </c>
      <c r="C621" s="97" t="s">
        <v>2221</v>
      </c>
      <c r="D621" s="97">
        <v>20</v>
      </c>
      <c r="E621" s="97" t="s">
        <v>1035</v>
      </c>
      <c r="G621" s="97" t="s">
        <v>2189</v>
      </c>
      <c r="H621" s="97" t="s">
        <v>1</v>
      </c>
      <c r="I621" s="97" t="s">
        <v>1216</v>
      </c>
      <c r="J621" s="97" t="b">
        <v>1</v>
      </c>
      <c r="N621" s="97"/>
      <c r="O621" s="97">
        <v>214.35550000000001</v>
      </c>
      <c r="P621" s="97">
        <v>20</v>
      </c>
      <c r="Q621" s="97">
        <v>0</v>
      </c>
      <c r="R621" s="97">
        <v>0</v>
      </c>
      <c r="S621" s="97">
        <v>0</v>
      </c>
      <c r="T621" s="97">
        <v>194.35550000000001</v>
      </c>
      <c r="U621" s="97">
        <v>436</v>
      </c>
      <c r="W621" s="97" t="s">
        <v>2190</v>
      </c>
      <c r="X621" s="97">
        <v>9.2299999999999993E-2</v>
      </c>
      <c r="Y621" s="97">
        <v>-1.0900000000000001</v>
      </c>
      <c r="Z621" s="97" t="s">
        <v>1</v>
      </c>
      <c r="AB621" s="97" t="s">
        <v>2191</v>
      </c>
      <c r="AI621" s="97" t="s">
        <v>2199</v>
      </c>
      <c r="AJ621" s="97">
        <v>12</v>
      </c>
      <c r="AK621" s="97">
        <v>0.6</v>
      </c>
      <c r="AX621" s="97">
        <v>0</v>
      </c>
      <c r="AY621" s="97">
        <v>0</v>
      </c>
      <c r="AZ621" s="97">
        <v>0</v>
      </c>
      <c r="BA621" s="97">
        <v>6</v>
      </c>
      <c r="BB621" s="97">
        <v>6</v>
      </c>
      <c r="BC621" s="97">
        <v>0</v>
      </c>
      <c r="BD621" s="97">
        <v>0</v>
      </c>
      <c r="BE621" s="97">
        <v>0</v>
      </c>
      <c r="BF621" s="97">
        <v>0</v>
      </c>
      <c r="BG621" s="97">
        <v>0</v>
      </c>
      <c r="BH621" s="97">
        <v>0</v>
      </c>
      <c r="BI621" s="97">
        <v>0</v>
      </c>
      <c r="BJ621" s="97">
        <v>0</v>
      </c>
      <c r="BK621" s="97">
        <v>0</v>
      </c>
      <c r="BM621" s="97">
        <v>1.5</v>
      </c>
      <c r="BN621" s="97">
        <v>1.5</v>
      </c>
      <c r="BO621" s="97">
        <v>1.5</v>
      </c>
      <c r="BP621" s="97">
        <v>1.5</v>
      </c>
      <c r="BQ621" s="97">
        <v>1.5</v>
      </c>
      <c r="BR621" s="97">
        <v>1.5</v>
      </c>
      <c r="BS621" s="97">
        <v>1.5</v>
      </c>
      <c r="BT621" s="97">
        <v>1.5</v>
      </c>
      <c r="BY621" s="108"/>
      <c r="CA621" s="162" t="b">
        <v>1</v>
      </c>
      <c r="CB621" s="162" t="b">
        <v>1</v>
      </c>
      <c r="CC621" s="162" t="b">
        <v>1</v>
      </c>
      <c r="CD621" s="162" t="b">
        <v>1</v>
      </c>
    </row>
    <row r="622" spans="1:82" x14ac:dyDescent="0.2">
      <c r="A622" s="101">
        <v>617</v>
      </c>
      <c r="B622" s="97" t="s">
        <v>2201</v>
      </c>
      <c r="C622" s="97" t="s">
        <v>2221</v>
      </c>
      <c r="D622" s="97">
        <v>20</v>
      </c>
      <c r="E622" s="97" t="s">
        <v>1036</v>
      </c>
      <c r="G622" s="97" t="s">
        <v>2189</v>
      </c>
      <c r="H622" s="97" t="s">
        <v>1</v>
      </c>
      <c r="I622" s="97" t="s">
        <v>1216</v>
      </c>
      <c r="J622" s="97" t="b">
        <v>1</v>
      </c>
      <c r="N622" s="97"/>
      <c r="O622" s="97">
        <v>290</v>
      </c>
      <c r="P622" s="97">
        <v>125</v>
      </c>
      <c r="Q622" s="97">
        <v>0</v>
      </c>
      <c r="R622" s="97">
        <v>0</v>
      </c>
      <c r="S622" s="97">
        <v>0</v>
      </c>
      <c r="T622" s="97">
        <v>165</v>
      </c>
      <c r="U622" s="97">
        <v>884.45</v>
      </c>
      <c r="W622" s="97" t="s">
        <v>2190</v>
      </c>
      <c r="X622" s="97">
        <v>0.13167000000000001</v>
      </c>
      <c r="Y622" s="97">
        <v>0</v>
      </c>
      <c r="Z622" s="97" t="s">
        <v>1</v>
      </c>
      <c r="AB622" s="97" t="s">
        <v>2191</v>
      </c>
      <c r="AI622" s="97" t="s">
        <v>2199</v>
      </c>
      <c r="AJ622" s="97">
        <v>15</v>
      </c>
      <c r="AK622" s="97">
        <v>0.6</v>
      </c>
      <c r="AX622" s="97">
        <v>0</v>
      </c>
      <c r="AY622" s="97">
        <v>0</v>
      </c>
      <c r="AZ622" s="97">
        <v>0</v>
      </c>
      <c r="BA622" s="97">
        <v>1</v>
      </c>
      <c r="BB622" s="97">
        <v>1</v>
      </c>
      <c r="BC622" s="97">
        <v>0</v>
      </c>
      <c r="BD622" s="97">
        <v>0</v>
      </c>
      <c r="BE622" s="97">
        <v>0</v>
      </c>
      <c r="BF622" s="97">
        <v>0</v>
      </c>
      <c r="BG622" s="97">
        <v>0</v>
      </c>
      <c r="BH622" s="97">
        <v>0</v>
      </c>
      <c r="BI622" s="97">
        <v>0</v>
      </c>
      <c r="BJ622" s="97">
        <v>0</v>
      </c>
      <c r="BK622" s="97">
        <v>0</v>
      </c>
      <c r="BM622" s="97">
        <v>0.25</v>
      </c>
      <c r="BN622" s="97">
        <v>0.25</v>
      </c>
      <c r="BO622" s="97">
        <v>0.25</v>
      </c>
      <c r="BP622" s="97">
        <v>0.25</v>
      </c>
      <c r="BQ622" s="97">
        <v>0.25</v>
      </c>
      <c r="BR622" s="97">
        <v>0.25</v>
      </c>
      <c r="BS622" s="97">
        <v>0.25</v>
      </c>
      <c r="BT622" s="97">
        <v>0.25</v>
      </c>
      <c r="BY622" s="108"/>
      <c r="CA622" s="162" t="b">
        <v>1</v>
      </c>
      <c r="CB622" s="162" t="b">
        <v>1</v>
      </c>
      <c r="CC622" s="162" t="b">
        <v>1</v>
      </c>
      <c r="CD622" s="162" t="b">
        <v>1</v>
      </c>
    </row>
    <row r="623" spans="1:82" x14ac:dyDescent="0.2">
      <c r="A623" s="101">
        <v>618</v>
      </c>
      <c r="B623" s="97" t="s">
        <v>2201</v>
      </c>
      <c r="C623" s="97" t="s">
        <v>2221</v>
      </c>
      <c r="D623" s="97">
        <v>20</v>
      </c>
      <c r="E623" s="97" t="s">
        <v>1037</v>
      </c>
      <c r="G623" s="97" t="s">
        <v>2189</v>
      </c>
      <c r="H623" s="97" t="s">
        <v>1</v>
      </c>
      <c r="I623" s="97" t="s">
        <v>1216</v>
      </c>
      <c r="J623" s="97" t="b">
        <v>1</v>
      </c>
      <c r="N623" s="97"/>
      <c r="O623" s="97">
        <v>250</v>
      </c>
      <c r="P623" s="97">
        <v>35</v>
      </c>
      <c r="Q623" s="97">
        <v>0</v>
      </c>
      <c r="R623" s="97">
        <v>0</v>
      </c>
      <c r="S623" s="97">
        <v>0</v>
      </c>
      <c r="T623" s="97">
        <v>215</v>
      </c>
      <c r="U623" s="97">
        <v>353.94</v>
      </c>
      <c r="W623" s="97" t="s">
        <v>2190</v>
      </c>
      <c r="X623" s="97">
        <v>7.2999999999999995E-2</v>
      </c>
      <c r="Y623" s="97">
        <v>0</v>
      </c>
      <c r="Z623" s="97" t="s">
        <v>1</v>
      </c>
      <c r="AB623" s="97" t="s">
        <v>2191</v>
      </c>
      <c r="AI623" s="97" t="s">
        <v>2199</v>
      </c>
      <c r="AJ623" s="97">
        <v>15</v>
      </c>
      <c r="AK623" s="97">
        <v>0.7</v>
      </c>
      <c r="AX623" s="97">
        <v>0</v>
      </c>
      <c r="AY623" s="97">
        <v>0</v>
      </c>
      <c r="AZ623" s="97">
        <v>0</v>
      </c>
      <c r="BA623" s="97">
        <v>45</v>
      </c>
      <c r="BB623" s="97">
        <v>43</v>
      </c>
      <c r="BC623" s="97">
        <v>0</v>
      </c>
      <c r="BD623" s="97">
        <v>0</v>
      </c>
      <c r="BE623" s="97">
        <v>0</v>
      </c>
      <c r="BF623" s="97">
        <v>0</v>
      </c>
      <c r="BG623" s="97">
        <v>0</v>
      </c>
      <c r="BH623" s="97">
        <v>0</v>
      </c>
      <c r="BI623" s="97">
        <v>0</v>
      </c>
      <c r="BJ623" s="97">
        <v>0</v>
      </c>
      <c r="BK623" s="97">
        <v>0</v>
      </c>
      <c r="BM623" s="97">
        <v>11.25</v>
      </c>
      <c r="BN623" s="97">
        <v>11.25</v>
      </c>
      <c r="BO623" s="97">
        <v>11.25</v>
      </c>
      <c r="BP623" s="97">
        <v>11.25</v>
      </c>
      <c r="BQ623" s="97">
        <v>10.75</v>
      </c>
      <c r="BR623" s="97">
        <v>10.75</v>
      </c>
      <c r="BS623" s="97">
        <v>10.75</v>
      </c>
      <c r="BT623" s="97">
        <v>10.75</v>
      </c>
      <c r="BY623" s="108"/>
      <c r="CA623" s="162" t="b">
        <v>1</v>
      </c>
      <c r="CB623" s="162" t="b">
        <v>1</v>
      </c>
      <c r="CC623" s="162" t="b">
        <v>1</v>
      </c>
      <c r="CD623" s="162" t="b">
        <v>1</v>
      </c>
    </row>
    <row r="624" spans="1:82" x14ac:dyDescent="0.2">
      <c r="A624" s="101">
        <v>619</v>
      </c>
      <c r="B624" s="97" t="s">
        <v>2201</v>
      </c>
      <c r="C624" s="97" t="s">
        <v>2221</v>
      </c>
      <c r="D624" s="97">
        <v>20</v>
      </c>
      <c r="E624" s="97" t="s">
        <v>1038</v>
      </c>
      <c r="G624" s="97" t="s">
        <v>2189</v>
      </c>
      <c r="H624" s="97" t="s">
        <v>1</v>
      </c>
      <c r="I624" s="97" t="s">
        <v>1216</v>
      </c>
      <c r="J624" s="97" t="b">
        <v>1</v>
      </c>
      <c r="N624" s="97"/>
      <c r="O624" s="97">
        <v>260</v>
      </c>
      <c r="P624" s="97">
        <v>50</v>
      </c>
      <c r="Q624" s="97">
        <v>0</v>
      </c>
      <c r="R624" s="97">
        <v>0</v>
      </c>
      <c r="S624" s="97">
        <v>0</v>
      </c>
      <c r="T624" s="97">
        <v>210</v>
      </c>
      <c r="U624" s="97">
        <v>576.97</v>
      </c>
      <c r="W624" s="97" t="s">
        <v>2190</v>
      </c>
      <c r="X624" s="97">
        <v>0.11899999999999999</v>
      </c>
      <c r="Y624" s="97">
        <v>0</v>
      </c>
      <c r="Z624" s="97" t="s">
        <v>1</v>
      </c>
      <c r="AB624" s="97" t="s">
        <v>2191</v>
      </c>
      <c r="AI624" s="97" t="s">
        <v>2199</v>
      </c>
      <c r="AJ624" s="97">
        <v>11</v>
      </c>
      <c r="AK624" s="97">
        <v>0.6</v>
      </c>
      <c r="AX624" s="97">
        <v>0</v>
      </c>
      <c r="AY624" s="97">
        <v>0</v>
      </c>
      <c r="AZ624" s="97">
        <v>0</v>
      </c>
      <c r="BA624" s="97">
        <v>23</v>
      </c>
      <c r="BB624" s="97">
        <v>22</v>
      </c>
      <c r="BC624" s="97">
        <v>0</v>
      </c>
      <c r="BD624" s="97">
        <v>0</v>
      </c>
      <c r="BE624" s="97">
        <v>0</v>
      </c>
      <c r="BF624" s="97">
        <v>0</v>
      </c>
      <c r="BG624" s="97">
        <v>0</v>
      </c>
      <c r="BH624" s="97">
        <v>0</v>
      </c>
      <c r="BI624" s="97">
        <v>0</v>
      </c>
      <c r="BJ624" s="97">
        <v>0</v>
      </c>
      <c r="BK624" s="97">
        <v>0</v>
      </c>
      <c r="BM624" s="97">
        <v>5.75</v>
      </c>
      <c r="BN624" s="97">
        <v>5.75</v>
      </c>
      <c r="BO624" s="97">
        <v>5.75</v>
      </c>
      <c r="BP624" s="97">
        <v>5.75</v>
      </c>
      <c r="BQ624" s="97">
        <v>5.5</v>
      </c>
      <c r="BR624" s="97">
        <v>5.5</v>
      </c>
      <c r="BS624" s="97">
        <v>5.5</v>
      </c>
      <c r="BT624" s="97">
        <v>5.5</v>
      </c>
      <c r="BY624" s="108"/>
      <c r="CA624" s="162" t="b">
        <v>1</v>
      </c>
      <c r="CB624" s="162" t="b">
        <v>1</v>
      </c>
      <c r="CC624" s="162" t="b">
        <v>1</v>
      </c>
      <c r="CD624" s="162" t="b">
        <v>1</v>
      </c>
    </row>
    <row r="625" spans="1:82" x14ac:dyDescent="0.2">
      <c r="A625" s="101">
        <v>620</v>
      </c>
      <c r="B625" s="97" t="s">
        <v>2201</v>
      </c>
      <c r="C625" s="97" t="s">
        <v>2221</v>
      </c>
      <c r="D625" s="97">
        <v>20</v>
      </c>
      <c r="E625" s="97" t="s">
        <v>1039</v>
      </c>
      <c r="G625" s="97" t="s">
        <v>2189</v>
      </c>
      <c r="H625" s="97" t="s">
        <v>1</v>
      </c>
      <c r="I625" s="97" t="s">
        <v>1216</v>
      </c>
      <c r="J625" s="97" t="b">
        <v>1</v>
      </c>
      <c r="N625" s="97"/>
      <c r="O625" s="97">
        <v>275.70999999999998</v>
      </c>
      <c r="P625" s="97">
        <v>100</v>
      </c>
      <c r="Q625" s="97">
        <v>0</v>
      </c>
      <c r="R625" s="97">
        <v>0</v>
      </c>
      <c r="S625" s="97">
        <v>0</v>
      </c>
      <c r="T625" s="97">
        <v>175.70999999999998</v>
      </c>
      <c r="U625" s="97">
        <v>787</v>
      </c>
      <c r="W625" s="97" t="s">
        <v>2190</v>
      </c>
      <c r="X625" s="97">
        <v>0.185</v>
      </c>
      <c r="Y625" s="97">
        <v>-2.04</v>
      </c>
      <c r="Z625" s="97" t="s">
        <v>1</v>
      </c>
      <c r="AB625" s="97" t="s">
        <v>2191</v>
      </c>
      <c r="AF625" s="97">
        <v>467</v>
      </c>
      <c r="AG625" s="97">
        <v>0.11</v>
      </c>
      <c r="AH625" s="97">
        <v>-1.21</v>
      </c>
      <c r="AI625" s="97" t="s">
        <v>2199</v>
      </c>
      <c r="AJ625" s="97">
        <v>15</v>
      </c>
      <c r="AK625" s="97">
        <v>0.7</v>
      </c>
      <c r="AX625" s="97">
        <v>0</v>
      </c>
      <c r="AY625" s="97">
        <v>0</v>
      </c>
      <c r="AZ625" s="97">
        <v>0</v>
      </c>
      <c r="BA625" s="97">
        <v>108</v>
      </c>
      <c r="BB625" s="97">
        <v>104</v>
      </c>
      <c r="BC625" s="97">
        <v>0</v>
      </c>
      <c r="BD625" s="97">
        <v>0</v>
      </c>
      <c r="BE625" s="97">
        <v>0</v>
      </c>
      <c r="BF625" s="97">
        <v>0</v>
      </c>
      <c r="BG625" s="97">
        <v>0</v>
      </c>
      <c r="BH625" s="97">
        <v>0</v>
      </c>
      <c r="BI625" s="97">
        <v>0</v>
      </c>
      <c r="BJ625" s="97">
        <v>0</v>
      </c>
      <c r="BK625" s="97">
        <v>0</v>
      </c>
      <c r="BM625" s="97">
        <v>27</v>
      </c>
      <c r="BN625" s="97">
        <v>27</v>
      </c>
      <c r="BO625" s="97">
        <v>27</v>
      </c>
      <c r="BP625" s="97">
        <v>27</v>
      </c>
      <c r="BQ625" s="97">
        <v>26</v>
      </c>
      <c r="BR625" s="97">
        <v>26</v>
      </c>
      <c r="BS625" s="97">
        <v>26</v>
      </c>
      <c r="BT625" s="97">
        <v>26</v>
      </c>
      <c r="BY625" s="108"/>
      <c r="CA625" s="162" t="b">
        <v>1</v>
      </c>
      <c r="CB625" s="162" t="b">
        <v>1</v>
      </c>
      <c r="CC625" s="162" t="b">
        <v>1</v>
      </c>
      <c r="CD625" s="162" t="b">
        <v>1</v>
      </c>
    </row>
    <row r="626" spans="1:82" x14ac:dyDescent="0.2">
      <c r="A626" s="101">
        <v>621</v>
      </c>
      <c r="B626" s="97" t="s">
        <v>2201</v>
      </c>
      <c r="C626" s="97" t="s">
        <v>2221</v>
      </c>
      <c r="D626" s="97">
        <v>20</v>
      </c>
      <c r="E626" s="97" t="s">
        <v>1040</v>
      </c>
      <c r="G626" s="97" t="s">
        <v>2189</v>
      </c>
      <c r="H626" s="97" t="s">
        <v>1</v>
      </c>
      <c r="I626" s="97" t="s">
        <v>1216</v>
      </c>
      <c r="J626" s="97" t="b">
        <v>1</v>
      </c>
      <c r="N626" s="97"/>
      <c r="O626" s="97">
        <v>650</v>
      </c>
      <c r="P626" s="97">
        <v>200</v>
      </c>
      <c r="Q626" s="97">
        <v>0</v>
      </c>
      <c r="R626" s="97">
        <v>0</v>
      </c>
      <c r="S626" s="97">
        <v>0</v>
      </c>
      <c r="T626" s="97">
        <v>450</v>
      </c>
      <c r="U626" s="97">
        <v>1530</v>
      </c>
      <c r="W626" s="97" t="s">
        <v>2190</v>
      </c>
      <c r="X626" s="97">
        <v>0.36</v>
      </c>
      <c r="Y626" s="97">
        <v>-3.96</v>
      </c>
      <c r="Z626" s="97" t="s">
        <v>1</v>
      </c>
      <c r="AB626" s="97" t="s">
        <v>2191</v>
      </c>
      <c r="AF626" s="97">
        <v>374</v>
      </c>
      <c r="AG626" s="97">
        <v>8.8099999999999998E-2</v>
      </c>
      <c r="AH626" s="97">
        <v>-0.96899999999999997</v>
      </c>
      <c r="AI626" s="97" t="s">
        <v>2199</v>
      </c>
      <c r="AJ626" s="97">
        <v>15</v>
      </c>
      <c r="AK626" s="97">
        <v>0.7</v>
      </c>
      <c r="AX626" s="97">
        <v>0</v>
      </c>
      <c r="AY626" s="97">
        <v>0</v>
      </c>
      <c r="AZ626" s="97">
        <v>0</v>
      </c>
      <c r="BA626" s="97">
        <v>25</v>
      </c>
      <c r="BB626" s="97">
        <v>25</v>
      </c>
      <c r="BC626" s="97">
        <v>0</v>
      </c>
      <c r="BD626" s="97">
        <v>0</v>
      </c>
      <c r="BE626" s="97">
        <v>0</v>
      </c>
      <c r="BF626" s="97">
        <v>0</v>
      </c>
      <c r="BG626" s="97">
        <v>0</v>
      </c>
      <c r="BH626" s="97">
        <v>0</v>
      </c>
      <c r="BI626" s="97">
        <v>0</v>
      </c>
      <c r="BJ626" s="97">
        <v>0</v>
      </c>
      <c r="BK626" s="97">
        <v>0</v>
      </c>
      <c r="BM626" s="97">
        <v>6.25</v>
      </c>
      <c r="BN626" s="97">
        <v>6.25</v>
      </c>
      <c r="BO626" s="97">
        <v>6.25</v>
      </c>
      <c r="BP626" s="97">
        <v>6.25</v>
      </c>
      <c r="BQ626" s="97">
        <v>6.25</v>
      </c>
      <c r="BR626" s="97">
        <v>6.25</v>
      </c>
      <c r="BS626" s="97">
        <v>6.25</v>
      </c>
      <c r="BT626" s="97">
        <v>6.25</v>
      </c>
      <c r="BY626" s="108"/>
      <c r="CA626" s="162" t="b">
        <v>1</v>
      </c>
      <c r="CB626" s="162" t="b">
        <v>1</v>
      </c>
      <c r="CC626" s="162" t="b">
        <v>1</v>
      </c>
      <c r="CD626" s="162" t="b">
        <v>1</v>
      </c>
    </row>
    <row r="627" spans="1:82" x14ac:dyDescent="0.2">
      <c r="A627" s="101">
        <v>622</v>
      </c>
      <c r="B627" s="97" t="s">
        <v>2201</v>
      </c>
      <c r="C627" s="97" t="s">
        <v>2221</v>
      </c>
      <c r="D627" s="97">
        <v>20</v>
      </c>
      <c r="E627" s="97" t="s">
        <v>1041</v>
      </c>
      <c r="G627" s="97" t="s">
        <v>2189</v>
      </c>
      <c r="H627" s="97" t="s">
        <v>1</v>
      </c>
      <c r="I627" s="97" t="s">
        <v>1216</v>
      </c>
      <c r="J627" s="97" t="b">
        <v>1</v>
      </c>
      <c r="N627" s="97"/>
      <c r="O627" s="97">
        <v>250</v>
      </c>
      <c r="P627" s="97">
        <v>25</v>
      </c>
      <c r="Q627" s="97">
        <v>0</v>
      </c>
      <c r="R627" s="97">
        <v>0</v>
      </c>
      <c r="S627" s="97">
        <v>0</v>
      </c>
      <c r="T627" s="97">
        <v>225</v>
      </c>
      <c r="U627" s="97">
        <v>353.94</v>
      </c>
      <c r="W627" s="97" t="s">
        <v>2190</v>
      </c>
      <c r="X627" s="97">
        <v>7.2999999999999995E-2</v>
      </c>
      <c r="Y627" s="97">
        <v>0</v>
      </c>
      <c r="Z627" s="97" t="s">
        <v>1</v>
      </c>
      <c r="AB627" s="97" t="s">
        <v>2191</v>
      </c>
      <c r="AI627" s="97" t="s">
        <v>2199</v>
      </c>
      <c r="AJ627" s="97">
        <v>15</v>
      </c>
      <c r="AK627" s="97">
        <v>0.7</v>
      </c>
      <c r="AX627" s="97">
        <v>0</v>
      </c>
      <c r="AY627" s="97">
        <v>0</v>
      </c>
      <c r="AZ627" s="97">
        <v>0</v>
      </c>
      <c r="BA627" s="97">
        <v>22</v>
      </c>
      <c r="BB627" s="97">
        <v>21</v>
      </c>
      <c r="BC627" s="97">
        <v>0</v>
      </c>
      <c r="BD627" s="97">
        <v>0</v>
      </c>
      <c r="BE627" s="97">
        <v>0</v>
      </c>
      <c r="BF627" s="97">
        <v>0</v>
      </c>
      <c r="BG627" s="97">
        <v>0</v>
      </c>
      <c r="BH627" s="97">
        <v>0</v>
      </c>
      <c r="BI627" s="97">
        <v>0</v>
      </c>
      <c r="BJ627" s="97">
        <v>0</v>
      </c>
      <c r="BK627" s="97">
        <v>0</v>
      </c>
      <c r="BM627" s="97">
        <v>5.5</v>
      </c>
      <c r="BN627" s="97">
        <v>5.5</v>
      </c>
      <c r="BO627" s="97">
        <v>5.5</v>
      </c>
      <c r="BP627" s="97">
        <v>5.5</v>
      </c>
      <c r="BQ627" s="97">
        <v>5.25</v>
      </c>
      <c r="BR627" s="97">
        <v>5.25</v>
      </c>
      <c r="BS627" s="97">
        <v>5.25</v>
      </c>
      <c r="BT627" s="97">
        <v>5.25</v>
      </c>
      <c r="BY627" s="108"/>
      <c r="CA627" s="162" t="b">
        <v>1</v>
      </c>
      <c r="CB627" s="162" t="b">
        <v>1</v>
      </c>
      <c r="CC627" s="162" t="b">
        <v>1</v>
      </c>
      <c r="CD627" s="162" t="b">
        <v>1</v>
      </c>
    </row>
    <row r="628" spans="1:82" x14ac:dyDescent="0.2">
      <c r="A628" s="101">
        <v>623</v>
      </c>
      <c r="B628" s="97" t="s">
        <v>2201</v>
      </c>
      <c r="C628" s="97" t="s">
        <v>2221</v>
      </c>
      <c r="D628" s="97">
        <v>20</v>
      </c>
      <c r="E628" s="97" t="s">
        <v>1042</v>
      </c>
      <c r="G628" s="97" t="s">
        <v>2189</v>
      </c>
      <c r="H628" s="97" t="s">
        <v>1</v>
      </c>
      <c r="I628" s="97" t="s">
        <v>1216</v>
      </c>
      <c r="J628" s="97" t="b">
        <v>1</v>
      </c>
      <c r="N628" s="97"/>
      <c r="O628" s="97">
        <v>360</v>
      </c>
      <c r="P628" s="97">
        <v>50</v>
      </c>
      <c r="Q628" s="97">
        <v>0</v>
      </c>
      <c r="R628" s="97">
        <v>0</v>
      </c>
      <c r="S628" s="97">
        <v>0</v>
      </c>
      <c r="T628" s="97">
        <v>310</v>
      </c>
      <c r="U628" s="97">
        <v>855.24192000000005</v>
      </c>
      <c r="W628" s="97" t="s">
        <v>2190</v>
      </c>
      <c r="X628" s="97">
        <v>9.5222399999999999E-2</v>
      </c>
      <c r="Y628" s="97">
        <v>0</v>
      </c>
      <c r="Z628" s="97" t="s">
        <v>1</v>
      </c>
      <c r="AB628" s="97" t="s">
        <v>2191</v>
      </c>
      <c r="AI628" s="97" t="s">
        <v>2199</v>
      </c>
      <c r="AJ628" s="97">
        <v>15</v>
      </c>
      <c r="AK628" s="97">
        <v>0.7</v>
      </c>
      <c r="AX628" s="97">
        <v>0</v>
      </c>
      <c r="AY628" s="97">
        <v>0</v>
      </c>
      <c r="AZ628" s="97">
        <v>0</v>
      </c>
      <c r="BA628" s="97">
        <v>21</v>
      </c>
      <c r="BB628" s="97">
        <v>20</v>
      </c>
      <c r="BC628" s="97">
        <v>0</v>
      </c>
      <c r="BD628" s="97">
        <v>0</v>
      </c>
      <c r="BE628" s="97">
        <v>0</v>
      </c>
      <c r="BF628" s="97">
        <v>0</v>
      </c>
      <c r="BG628" s="97">
        <v>0</v>
      </c>
      <c r="BH628" s="97">
        <v>0</v>
      </c>
      <c r="BI628" s="97">
        <v>0</v>
      </c>
      <c r="BJ628" s="97">
        <v>0</v>
      </c>
      <c r="BK628" s="97">
        <v>0</v>
      </c>
      <c r="BM628" s="97">
        <v>5.25</v>
      </c>
      <c r="BN628" s="97">
        <v>5.25</v>
      </c>
      <c r="BO628" s="97">
        <v>5.25</v>
      </c>
      <c r="BP628" s="97">
        <v>5.25</v>
      </c>
      <c r="BQ628" s="97">
        <v>5</v>
      </c>
      <c r="BR628" s="97">
        <v>5</v>
      </c>
      <c r="BS628" s="97">
        <v>5</v>
      </c>
      <c r="BT628" s="97">
        <v>5</v>
      </c>
      <c r="BY628" s="108"/>
      <c r="CA628" s="162" t="b">
        <v>1</v>
      </c>
      <c r="CB628" s="162" t="b">
        <v>1</v>
      </c>
      <c r="CC628" s="162" t="b">
        <v>1</v>
      </c>
      <c r="CD628" s="162" t="b">
        <v>1</v>
      </c>
    </row>
    <row r="629" spans="1:82" x14ac:dyDescent="0.2">
      <c r="A629" s="101">
        <v>624</v>
      </c>
      <c r="B629" s="97" t="s">
        <v>2201</v>
      </c>
      <c r="C629" s="97" t="s">
        <v>2221</v>
      </c>
      <c r="D629" s="97">
        <v>20</v>
      </c>
      <c r="E629" s="97" t="s">
        <v>1043</v>
      </c>
      <c r="G629" s="97" t="s">
        <v>2189</v>
      </c>
      <c r="H629" s="97" t="s">
        <v>1</v>
      </c>
      <c r="I629" s="97" t="s">
        <v>1216</v>
      </c>
      <c r="J629" s="97" t="b">
        <v>1</v>
      </c>
      <c r="N629" s="97"/>
      <c r="O629" s="97">
        <v>287</v>
      </c>
      <c r="P629" s="97">
        <v>150</v>
      </c>
      <c r="Q629" s="97">
        <v>0</v>
      </c>
      <c r="R629" s="97">
        <v>0</v>
      </c>
      <c r="S629" s="97">
        <v>0</v>
      </c>
      <c r="T629" s="97">
        <v>137</v>
      </c>
      <c r="U629" s="97">
        <v>489.98571428571432</v>
      </c>
      <c r="W629" s="97" t="s">
        <v>2190</v>
      </c>
      <c r="X629" s="97">
        <v>8.7848571428571429E-2</v>
      </c>
      <c r="Y629" s="97">
        <v>0</v>
      </c>
      <c r="Z629" s="97" t="s">
        <v>1</v>
      </c>
      <c r="AB629" s="97" t="s">
        <v>2191</v>
      </c>
      <c r="AI629" s="97" t="s">
        <v>2199</v>
      </c>
      <c r="AJ629" s="97">
        <v>16</v>
      </c>
      <c r="AK629" s="97">
        <v>0.6</v>
      </c>
      <c r="AX629" s="97">
        <v>0</v>
      </c>
      <c r="AY629" s="97">
        <v>0</v>
      </c>
      <c r="AZ629" s="97">
        <v>0</v>
      </c>
      <c r="BA629" s="97">
        <v>4</v>
      </c>
      <c r="BB629" s="97">
        <v>4</v>
      </c>
      <c r="BC629" s="97">
        <v>0</v>
      </c>
      <c r="BD629" s="97">
        <v>0</v>
      </c>
      <c r="BE629" s="97">
        <v>0</v>
      </c>
      <c r="BF629" s="97">
        <v>0</v>
      </c>
      <c r="BG629" s="97">
        <v>0</v>
      </c>
      <c r="BH629" s="97">
        <v>0</v>
      </c>
      <c r="BI629" s="97">
        <v>0</v>
      </c>
      <c r="BJ629" s="97">
        <v>0</v>
      </c>
      <c r="BK629" s="97">
        <v>0</v>
      </c>
      <c r="BM629" s="97">
        <v>1</v>
      </c>
      <c r="BN629" s="97">
        <v>1</v>
      </c>
      <c r="BO629" s="97">
        <v>1</v>
      </c>
      <c r="BP629" s="97">
        <v>1</v>
      </c>
      <c r="BQ629" s="97">
        <v>1</v>
      </c>
      <c r="BR629" s="97">
        <v>1</v>
      </c>
      <c r="BS629" s="97">
        <v>1</v>
      </c>
      <c r="BT629" s="97">
        <v>1</v>
      </c>
      <c r="BY629" s="108"/>
      <c r="CA629" s="162" t="b">
        <v>1</v>
      </c>
      <c r="CB629" s="162" t="b">
        <v>1</v>
      </c>
      <c r="CC629" s="162" t="b">
        <v>1</v>
      </c>
      <c r="CD629" s="162" t="b">
        <v>1</v>
      </c>
    </row>
    <row r="630" spans="1:82" x14ac:dyDescent="0.2">
      <c r="A630" s="101">
        <v>625</v>
      </c>
      <c r="B630" s="97" t="s">
        <v>2201</v>
      </c>
      <c r="C630" s="97" t="s">
        <v>2221</v>
      </c>
      <c r="D630" s="97">
        <v>20</v>
      </c>
      <c r="E630" s="97" t="s">
        <v>1044</v>
      </c>
      <c r="G630" s="97" t="s">
        <v>2189</v>
      </c>
      <c r="H630" s="97" t="s">
        <v>1</v>
      </c>
      <c r="I630" s="97" t="s">
        <v>1237</v>
      </c>
      <c r="J630" s="97" t="b">
        <v>1</v>
      </c>
      <c r="N630" s="97"/>
      <c r="O630" s="97">
        <v>33</v>
      </c>
      <c r="P630" s="97">
        <v>3</v>
      </c>
      <c r="Q630" s="97">
        <v>0</v>
      </c>
      <c r="R630" s="97">
        <v>0</v>
      </c>
      <c r="S630" s="97">
        <v>0</v>
      </c>
      <c r="T630" s="97">
        <v>30</v>
      </c>
      <c r="U630" s="97">
        <v>83</v>
      </c>
      <c r="W630" s="97" t="s">
        <v>2190</v>
      </c>
      <c r="X630" s="97">
        <v>1.4266666666666667E-2</v>
      </c>
      <c r="Y630" s="97">
        <v>0</v>
      </c>
      <c r="Z630" s="97" t="s">
        <v>1</v>
      </c>
      <c r="AB630" s="97" t="s">
        <v>2191</v>
      </c>
      <c r="AI630" s="97" t="s">
        <v>2199</v>
      </c>
      <c r="AJ630" s="97">
        <v>16</v>
      </c>
      <c r="AK630" s="97">
        <v>0.6</v>
      </c>
      <c r="AX630" s="97">
        <v>0</v>
      </c>
      <c r="AY630" s="97">
        <v>0</v>
      </c>
      <c r="AZ630" s="97">
        <v>0</v>
      </c>
      <c r="BA630" s="97">
        <v>16</v>
      </c>
      <c r="BB630" s="97">
        <v>15</v>
      </c>
      <c r="BC630" s="97">
        <v>0</v>
      </c>
      <c r="BD630" s="97">
        <v>0</v>
      </c>
      <c r="BE630" s="97">
        <v>0</v>
      </c>
      <c r="BF630" s="97">
        <v>0</v>
      </c>
      <c r="BG630" s="97">
        <v>0</v>
      </c>
      <c r="BH630" s="97">
        <v>0</v>
      </c>
      <c r="BI630" s="97">
        <v>0</v>
      </c>
      <c r="BJ630" s="97">
        <v>0</v>
      </c>
      <c r="BK630" s="97">
        <v>0</v>
      </c>
      <c r="BM630" s="97">
        <v>4</v>
      </c>
      <c r="BN630" s="97">
        <v>4</v>
      </c>
      <c r="BO630" s="97">
        <v>4</v>
      </c>
      <c r="BP630" s="97">
        <v>4</v>
      </c>
      <c r="BQ630" s="97">
        <v>3.75</v>
      </c>
      <c r="BR630" s="97">
        <v>3.75</v>
      </c>
      <c r="BS630" s="97">
        <v>3.75</v>
      </c>
      <c r="BT630" s="97">
        <v>3.75</v>
      </c>
      <c r="BY630" s="108"/>
      <c r="CA630" s="162" t="b">
        <v>1</v>
      </c>
      <c r="CB630" s="162" t="b">
        <v>1</v>
      </c>
      <c r="CC630" s="162" t="b">
        <v>1</v>
      </c>
      <c r="CD630" s="162" t="b">
        <v>1</v>
      </c>
    </row>
    <row r="631" spans="1:82" x14ac:dyDescent="0.2">
      <c r="A631" s="101">
        <v>626</v>
      </c>
      <c r="B631" s="97" t="s">
        <v>2201</v>
      </c>
      <c r="C631" s="97" t="s">
        <v>2221</v>
      </c>
      <c r="D631" s="97">
        <v>20</v>
      </c>
      <c r="E631" s="97" t="s">
        <v>1045</v>
      </c>
      <c r="G631" s="97" t="s">
        <v>2189</v>
      </c>
      <c r="H631" s="97" t="s">
        <v>1</v>
      </c>
      <c r="I631" s="97" t="s">
        <v>1238</v>
      </c>
      <c r="J631" s="97" t="b">
        <v>1</v>
      </c>
      <c r="N631" s="97"/>
      <c r="O631" s="97">
        <v>100</v>
      </c>
      <c r="P631" s="97">
        <v>15</v>
      </c>
      <c r="Q631" s="97">
        <v>0</v>
      </c>
      <c r="R631" s="97">
        <v>0</v>
      </c>
      <c r="S631" s="97">
        <v>0</v>
      </c>
      <c r="T631" s="97">
        <v>85</v>
      </c>
      <c r="U631" s="97">
        <v>21.8</v>
      </c>
      <c r="W631" s="97" t="s">
        <v>2190</v>
      </c>
      <c r="X631" s="97">
        <v>4.1900000000000001E-3</v>
      </c>
      <c r="Y631" s="97">
        <v>0</v>
      </c>
      <c r="Z631" s="97" t="s">
        <v>1</v>
      </c>
      <c r="AB631" s="97" t="s">
        <v>2191</v>
      </c>
      <c r="AI631" s="97" t="s">
        <v>2199</v>
      </c>
      <c r="AJ631" s="97">
        <v>8</v>
      </c>
      <c r="AK631" s="97">
        <v>0.6</v>
      </c>
      <c r="AX631" s="97">
        <v>0</v>
      </c>
      <c r="AY631" s="97">
        <v>0</v>
      </c>
      <c r="AZ631" s="97">
        <v>0</v>
      </c>
      <c r="BA631" s="97">
        <v>53</v>
      </c>
      <c r="BB631" s="97">
        <v>51</v>
      </c>
      <c r="BC631" s="97">
        <v>0</v>
      </c>
      <c r="BD631" s="97">
        <v>0</v>
      </c>
      <c r="BE631" s="97">
        <v>0</v>
      </c>
      <c r="BF631" s="97">
        <v>0</v>
      </c>
      <c r="BG631" s="97">
        <v>0</v>
      </c>
      <c r="BH631" s="97">
        <v>0</v>
      </c>
      <c r="BI631" s="97">
        <v>0</v>
      </c>
      <c r="BJ631" s="97">
        <v>0</v>
      </c>
      <c r="BK631" s="97">
        <v>0</v>
      </c>
      <c r="BM631" s="97">
        <v>13.25</v>
      </c>
      <c r="BN631" s="97">
        <v>13.25</v>
      </c>
      <c r="BO631" s="97">
        <v>13.25</v>
      </c>
      <c r="BP631" s="97">
        <v>13.25</v>
      </c>
      <c r="BQ631" s="97">
        <v>12.75</v>
      </c>
      <c r="BR631" s="97">
        <v>12.75</v>
      </c>
      <c r="BS631" s="97">
        <v>12.75</v>
      </c>
      <c r="BT631" s="97">
        <v>12.75</v>
      </c>
      <c r="BY631" s="108"/>
      <c r="CA631" s="162" t="b">
        <v>1</v>
      </c>
      <c r="CB631" s="162" t="b">
        <v>1</v>
      </c>
      <c r="CC631" s="162" t="b">
        <v>1</v>
      </c>
      <c r="CD631" s="162" t="b">
        <v>1</v>
      </c>
    </row>
    <row r="632" spans="1:82" x14ac:dyDescent="0.2">
      <c r="A632" s="101">
        <v>627</v>
      </c>
      <c r="B632" s="97" t="s">
        <v>2201</v>
      </c>
      <c r="C632" s="97" t="s">
        <v>2221</v>
      </c>
      <c r="D632" s="97">
        <v>20</v>
      </c>
      <c r="E632" s="97" t="s">
        <v>1046</v>
      </c>
      <c r="G632" s="97" t="s">
        <v>2189</v>
      </c>
      <c r="H632" s="97" t="s">
        <v>1</v>
      </c>
      <c r="I632" s="97" t="s">
        <v>1216</v>
      </c>
      <c r="J632" s="97" t="b">
        <v>1</v>
      </c>
      <c r="N632" s="97"/>
      <c r="O632" s="97">
        <v>100</v>
      </c>
      <c r="P632" s="97">
        <v>40</v>
      </c>
      <c r="Q632" s="97">
        <v>0</v>
      </c>
      <c r="R632" s="97">
        <v>0</v>
      </c>
      <c r="S632" s="97">
        <v>0</v>
      </c>
      <c r="T632" s="97">
        <v>60</v>
      </c>
      <c r="U632" s="97">
        <v>459.1</v>
      </c>
      <c r="W632" s="97" t="s">
        <v>2190</v>
      </c>
      <c r="X632" s="97">
        <v>0.122</v>
      </c>
      <c r="Y632" s="97">
        <v>0</v>
      </c>
      <c r="Z632" s="97" t="s">
        <v>1</v>
      </c>
      <c r="AB632" s="97" t="s">
        <v>2191</v>
      </c>
      <c r="AI632" s="97" t="s">
        <v>2199</v>
      </c>
      <c r="AJ632" s="97">
        <v>8</v>
      </c>
      <c r="AK632" s="97">
        <v>0.6</v>
      </c>
      <c r="AX632" s="97">
        <v>0</v>
      </c>
      <c r="AY632" s="97">
        <v>0</v>
      </c>
      <c r="AZ632" s="97">
        <v>0</v>
      </c>
      <c r="BA632" s="97">
        <v>179</v>
      </c>
      <c r="BB632" s="97">
        <v>172</v>
      </c>
      <c r="BC632" s="97">
        <v>0</v>
      </c>
      <c r="BD632" s="97">
        <v>0</v>
      </c>
      <c r="BE632" s="97">
        <v>0</v>
      </c>
      <c r="BF632" s="97">
        <v>0</v>
      </c>
      <c r="BG632" s="97">
        <v>0</v>
      </c>
      <c r="BH632" s="97">
        <v>0</v>
      </c>
      <c r="BI632" s="97">
        <v>0</v>
      </c>
      <c r="BJ632" s="97">
        <v>0</v>
      </c>
      <c r="BK632" s="97">
        <v>0</v>
      </c>
      <c r="BM632" s="97">
        <v>44.75</v>
      </c>
      <c r="BN632" s="97">
        <v>44.75</v>
      </c>
      <c r="BO632" s="97">
        <v>44.75</v>
      </c>
      <c r="BP632" s="97">
        <v>44.75</v>
      </c>
      <c r="BQ632" s="97">
        <v>43</v>
      </c>
      <c r="BR632" s="97">
        <v>43</v>
      </c>
      <c r="BS632" s="97">
        <v>43</v>
      </c>
      <c r="BT632" s="97">
        <v>43</v>
      </c>
      <c r="BY632" s="108"/>
      <c r="CA632" s="162" t="b">
        <v>1</v>
      </c>
      <c r="CB632" s="162" t="b">
        <v>1</v>
      </c>
      <c r="CC632" s="162" t="b">
        <v>1</v>
      </c>
      <c r="CD632" s="162" t="b">
        <v>1</v>
      </c>
    </row>
    <row r="633" spans="1:82" x14ac:dyDescent="0.2">
      <c r="A633" s="101">
        <v>628</v>
      </c>
      <c r="B633" s="97" t="s">
        <v>2201</v>
      </c>
      <c r="C633" s="97" t="s">
        <v>2221</v>
      </c>
      <c r="D633" s="97">
        <v>20</v>
      </c>
      <c r="E633" s="97" t="s">
        <v>1047</v>
      </c>
      <c r="G633" s="97" t="s">
        <v>2189</v>
      </c>
      <c r="H633" s="97" t="s">
        <v>1</v>
      </c>
      <c r="I633" s="97" t="s">
        <v>1227</v>
      </c>
      <c r="J633" s="97" t="b">
        <v>1</v>
      </c>
      <c r="N633" s="97"/>
      <c r="O633" s="97">
        <v>42.283299999999997</v>
      </c>
      <c r="P633" s="97">
        <v>20</v>
      </c>
      <c r="Q633" s="97">
        <v>0</v>
      </c>
      <c r="R633" s="97">
        <v>0</v>
      </c>
      <c r="S633" s="97">
        <v>0</v>
      </c>
      <c r="T633" s="97">
        <v>22.283299999999997</v>
      </c>
      <c r="U633" s="97">
        <v>213.75899999999999</v>
      </c>
      <c r="W633" s="97" t="s">
        <v>2190</v>
      </c>
      <c r="X633" s="97">
        <v>0</v>
      </c>
      <c r="Y633" s="97">
        <v>0</v>
      </c>
      <c r="Z633" s="97" t="s">
        <v>1</v>
      </c>
      <c r="AB633" s="97" t="s">
        <v>2191</v>
      </c>
      <c r="AI633" s="97" t="s">
        <v>2199</v>
      </c>
      <c r="AJ633" s="97">
        <v>8</v>
      </c>
      <c r="AK633" s="97">
        <v>0.6</v>
      </c>
      <c r="AX633" s="97">
        <v>0</v>
      </c>
      <c r="AY633" s="97">
        <v>0</v>
      </c>
      <c r="AZ633" s="97">
        <v>0</v>
      </c>
      <c r="BA633" s="97">
        <v>1189</v>
      </c>
      <c r="BB633" s="97">
        <v>1143</v>
      </c>
      <c r="BC633" s="97">
        <v>0</v>
      </c>
      <c r="BD633" s="97">
        <v>0</v>
      </c>
      <c r="BE633" s="97">
        <v>0</v>
      </c>
      <c r="BF633" s="97">
        <v>0</v>
      </c>
      <c r="BG633" s="97">
        <v>0</v>
      </c>
      <c r="BH633" s="97">
        <v>0</v>
      </c>
      <c r="BI633" s="97">
        <v>0</v>
      </c>
      <c r="BJ633" s="97">
        <v>0</v>
      </c>
      <c r="BK633" s="97">
        <v>0</v>
      </c>
      <c r="BM633" s="97">
        <v>297.25</v>
      </c>
      <c r="BN633" s="97">
        <v>297.25</v>
      </c>
      <c r="BO633" s="97">
        <v>297.25</v>
      </c>
      <c r="BP633" s="97">
        <v>297.25</v>
      </c>
      <c r="BQ633" s="97">
        <v>285.75</v>
      </c>
      <c r="BR633" s="97">
        <v>285.75</v>
      </c>
      <c r="BS633" s="97">
        <v>285.75</v>
      </c>
      <c r="BT633" s="97">
        <v>285.75</v>
      </c>
      <c r="BY633" s="108"/>
      <c r="CA633" s="162" t="b">
        <v>1</v>
      </c>
      <c r="CB633" s="162" t="b">
        <v>1</v>
      </c>
      <c r="CC633" s="162" t="b">
        <v>1</v>
      </c>
      <c r="CD633" s="162" t="b">
        <v>1</v>
      </c>
    </row>
    <row r="634" spans="1:82" x14ac:dyDescent="0.2">
      <c r="A634" s="101">
        <v>629</v>
      </c>
      <c r="B634" s="97" t="s">
        <v>2201</v>
      </c>
      <c r="C634" s="97" t="s">
        <v>2221</v>
      </c>
      <c r="D634" s="97">
        <v>20</v>
      </c>
      <c r="E634" s="97" t="s">
        <v>1048</v>
      </c>
      <c r="G634" s="97" t="s">
        <v>2189</v>
      </c>
      <c r="H634" s="97" t="s">
        <v>1</v>
      </c>
      <c r="I634" s="97" t="s">
        <v>1227</v>
      </c>
      <c r="J634" s="97" t="b">
        <v>1</v>
      </c>
      <c r="N634" s="97"/>
      <c r="O634" s="97">
        <v>32.5</v>
      </c>
      <c r="P634" s="97">
        <v>1.5</v>
      </c>
      <c r="Q634" s="97">
        <v>0</v>
      </c>
      <c r="R634" s="97">
        <v>0</v>
      </c>
      <c r="S634" s="97">
        <v>0</v>
      </c>
      <c r="T634" s="97">
        <v>31</v>
      </c>
      <c r="U634" s="97">
        <v>54.11755256</v>
      </c>
      <c r="W634" s="97" t="s">
        <v>2190</v>
      </c>
      <c r="X634" s="97">
        <v>9.5171661000000001E-3</v>
      </c>
      <c r="Y634" s="97">
        <v>0</v>
      </c>
      <c r="Z634" s="97" t="s">
        <v>1</v>
      </c>
      <c r="AB634" s="97" t="s">
        <v>2191</v>
      </c>
      <c r="AI634" s="97" t="s">
        <v>2199</v>
      </c>
      <c r="AJ634" s="97">
        <v>15</v>
      </c>
      <c r="AK634" s="97">
        <v>0.7</v>
      </c>
      <c r="AX634" s="97">
        <v>0</v>
      </c>
      <c r="AY634" s="97">
        <v>0</v>
      </c>
      <c r="AZ634" s="97">
        <v>0</v>
      </c>
      <c r="BA634" s="97">
        <v>2850</v>
      </c>
      <c r="BB634" s="97">
        <v>2738</v>
      </c>
      <c r="BC634" s="97">
        <v>0</v>
      </c>
      <c r="BD634" s="97">
        <v>0</v>
      </c>
      <c r="BE634" s="97">
        <v>0</v>
      </c>
      <c r="BF634" s="97">
        <v>0</v>
      </c>
      <c r="BG634" s="97">
        <v>0</v>
      </c>
      <c r="BH634" s="97">
        <v>0</v>
      </c>
      <c r="BI634" s="97">
        <v>0</v>
      </c>
      <c r="BJ634" s="97">
        <v>0</v>
      </c>
      <c r="BK634" s="97">
        <v>0</v>
      </c>
      <c r="BM634" s="97">
        <v>712.5</v>
      </c>
      <c r="BN634" s="97">
        <v>712.5</v>
      </c>
      <c r="BO634" s="97">
        <v>712.5</v>
      </c>
      <c r="BP634" s="97">
        <v>712.5</v>
      </c>
      <c r="BQ634" s="97">
        <v>684.5</v>
      </c>
      <c r="BR634" s="97">
        <v>684.5</v>
      </c>
      <c r="BS634" s="97">
        <v>684.5</v>
      </c>
      <c r="BT634" s="97">
        <v>684.5</v>
      </c>
      <c r="BY634" s="108"/>
      <c r="CA634" s="162" t="b">
        <v>1</v>
      </c>
      <c r="CB634" s="162" t="b">
        <v>1</v>
      </c>
      <c r="CC634" s="162" t="b">
        <v>1</v>
      </c>
      <c r="CD634" s="162" t="b">
        <v>1</v>
      </c>
    </row>
    <row r="635" spans="1:82" x14ac:dyDescent="0.2">
      <c r="A635" s="101">
        <v>630</v>
      </c>
      <c r="B635" s="97" t="s">
        <v>2201</v>
      </c>
      <c r="C635" s="97" t="s">
        <v>2221</v>
      </c>
      <c r="D635" s="97">
        <v>20</v>
      </c>
      <c r="E635" s="97" t="s">
        <v>1049</v>
      </c>
      <c r="G635" s="97" t="s">
        <v>2189</v>
      </c>
      <c r="H635" s="97" t="s">
        <v>1</v>
      </c>
      <c r="I635" s="97" t="s">
        <v>1227</v>
      </c>
      <c r="J635" s="97" t="b">
        <v>1</v>
      </c>
      <c r="N635" s="97"/>
      <c r="O635" s="97">
        <v>32.5</v>
      </c>
      <c r="P635" s="97">
        <v>1</v>
      </c>
      <c r="Q635" s="97">
        <v>0</v>
      </c>
      <c r="R635" s="97">
        <v>0</v>
      </c>
      <c r="S635" s="97">
        <v>0</v>
      </c>
      <c r="T635" s="97">
        <v>31.5</v>
      </c>
      <c r="U635" s="97">
        <v>54.11755256</v>
      </c>
      <c r="W635" s="97" t="s">
        <v>2190</v>
      </c>
      <c r="X635" s="97">
        <v>9.5171661000000001E-3</v>
      </c>
      <c r="Y635" s="97">
        <v>0</v>
      </c>
      <c r="Z635" s="97" t="s">
        <v>1</v>
      </c>
      <c r="AB635" s="97" t="s">
        <v>2191</v>
      </c>
      <c r="AI635" s="97" t="s">
        <v>2199</v>
      </c>
      <c r="AJ635" s="97">
        <v>15</v>
      </c>
      <c r="AK635" s="97">
        <v>0.7</v>
      </c>
      <c r="AX635" s="97">
        <v>0</v>
      </c>
      <c r="AY635" s="97">
        <v>0</v>
      </c>
      <c r="AZ635" s="97">
        <v>0</v>
      </c>
      <c r="BA635" s="97">
        <v>1198</v>
      </c>
      <c r="BB635" s="97">
        <v>1151</v>
      </c>
      <c r="BC635" s="97">
        <v>0</v>
      </c>
      <c r="BD635" s="97">
        <v>0</v>
      </c>
      <c r="BE635" s="97">
        <v>0</v>
      </c>
      <c r="BF635" s="97">
        <v>0</v>
      </c>
      <c r="BG635" s="97">
        <v>0</v>
      </c>
      <c r="BH635" s="97">
        <v>0</v>
      </c>
      <c r="BI635" s="97">
        <v>0</v>
      </c>
      <c r="BJ635" s="97">
        <v>0</v>
      </c>
      <c r="BK635" s="97">
        <v>0</v>
      </c>
      <c r="BM635" s="97">
        <v>299.5</v>
      </c>
      <c r="BN635" s="97">
        <v>299.5</v>
      </c>
      <c r="BO635" s="97">
        <v>299.5</v>
      </c>
      <c r="BP635" s="97">
        <v>299.5</v>
      </c>
      <c r="BQ635" s="97">
        <v>287.75</v>
      </c>
      <c r="BR635" s="97">
        <v>287.75</v>
      </c>
      <c r="BS635" s="97">
        <v>287.75</v>
      </c>
      <c r="BT635" s="97">
        <v>287.75</v>
      </c>
      <c r="BY635" s="108"/>
      <c r="CA635" s="162" t="b">
        <v>1</v>
      </c>
      <c r="CB635" s="162" t="b">
        <v>1</v>
      </c>
      <c r="CC635" s="162" t="b">
        <v>1</v>
      </c>
      <c r="CD635" s="162" t="b">
        <v>1</v>
      </c>
    </row>
    <row r="636" spans="1:82" x14ac:dyDescent="0.2">
      <c r="A636" s="101">
        <v>631</v>
      </c>
      <c r="B636" s="97" t="s">
        <v>2201</v>
      </c>
      <c r="C636" s="97" t="s">
        <v>2221</v>
      </c>
      <c r="D636" s="97">
        <v>20</v>
      </c>
      <c r="E636" s="97" t="s">
        <v>1050</v>
      </c>
      <c r="G636" s="97" t="s">
        <v>2189</v>
      </c>
      <c r="H636" s="97" t="s">
        <v>1</v>
      </c>
      <c r="I636" s="97" t="s">
        <v>1218</v>
      </c>
      <c r="J636" s="97" t="b">
        <v>1</v>
      </c>
      <c r="N636" s="97"/>
      <c r="O636" s="97">
        <v>9.2200000000000006</v>
      </c>
      <c r="P636" s="97">
        <v>3</v>
      </c>
      <c r="Q636" s="97">
        <v>0</v>
      </c>
      <c r="R636" s="97">
        <v>0</v>
      </c>
      <c r="S636" s="97">
        <v>0</v>
      </c>
      <c r="T636" s="97">
        <v>6.2200000000000006</v>
      </c>
      <c r="U636" s="97">
        <v>0</v>
      </c>
      <c r="W636" s="97" t="s">
        <v>2190</v>
      </c>
      <c r="X636" s="97">
        <v>0</v>
      </c>
      <c r="Y636" s="97">
        <v>14.3</v>
      </c>
      <c r="Z636" s="97" t="s">
        <v>1</v>
      </c>
      <c r="AB636" s="97" t="s">
        <v>2193</v>
      </c>
      <c r="AI636" s="97" t="s">
        <v>2199</v>
      </c>
      <c r="AJ636" s="97">
        <v>20</v>
      </c>
      <c r="AK636" s="97">
        <v>0.6</v>
      </c>
      <c r="AX636" s="97">
        <v>0</v>
      </c>
      <c r="AY636" s="97">
        <v>0</v>
      </c>
      <c r="AZ636" s="97">
        <v>0</v>
      </c>
      <c r="BA636" s="97">
        <v>16</v>
      </c>
      <c r="BB636" s="97">
        <v>16</v>
      </c>
      <c r="BC636" s="97">
        <v>0</v>
      </c>
      <c r="BD636" s="97">
        <v>0</v>
      </c>
      <c r="BE636" s="97">
        <v>0</v>
      </c>
      <c r="BF636" s="97">
        <v>0</v>
      </c>
      <c r="BG636" s="97">
        <v>0</v>
      </c>
      <c r="BH636" s="97">
        <v>0</v>
      </c>
      <c r="BI636" s="97">
        <v>0</v>
      </c>
      <c r="BJ636" s="97">
        <v>0</v>
      </c>
      <c r="BK636" s="97">
        <v>0</v>
      </c>
      <c r="BM636" s="97">
        <v>4</v>
      </c>
      <c r="BN636" s="97">
        <v>4</v>
      </c>
      <c r="BO636" s="97">
        <v>4</v>
      </c>
      <c r="BP636" s="97">
        <v>4</v>
      </c>
      <c r="BQ636" s="97">
        <v>4</v>
      </c>
      <c r="BR636" s="97">
        <v>4</v>
      </c>
      <c r="BS636" s="97">
        <v>4</v>
      </c>
      <c r="BT636" s="97">
        <v>4</v>
      </c>
      <c r="BY636" s="108"/>
      <c r="CA636" s="162" t="b">
        <v>1</v>
      </c>
      <c r="CB636" s="162" t="b">
        <v>1</v>
      </c>
      <c r="CC636" s="162" t="b">
        <v>1</v>
      </c>
      <c r="CD636" s="162" t="b">
        <v>1</v>
      </c>
    </row>
    <row r="637" spans="1:82" x14ac:dyDescent="0.2">
      <c r="A637" s="101">
        <v>632</v>
      </c>
      <c r="B637" s="97" t="s">
        <v>2201</v>
      </c>
      <c r="C637" s="97" t="s">
        <v>2221</v>
      </c>
      <c r="D637" s="97">
        <v>20</v>
      </c>
      <c r="E637" s="97" t="s">
        <v>1051</v>
      </c>
      <c r="G637" s="97" t="s">
        <v>2189</v>
      </c>
      <c r="H637" s="97" t="s">
        <v>1</v>
      </c>
      <c r="I637" s="97" t="s">
        <v>1218</v>
      </c>
      <c r="J637" s="97" t="b">
        <v>1</v>
      </c>
      <c r="N637" s="97"/>
      <c r="O637" s="97">
        <v>5.67</v>
      </c>
      <c r="P637" s="97">
        <v>2</v>
      </c>
      <c r="Q637" s="97">
        <v>0</v>
      </c>
      <c r="R637" s="97">
        <v>0</v>
      </c>
      <c r="S637" s="97">
        <v>0</v>
      </c>
      <c r="T637" s="97">
        <v>3.67</v>
      </c>
      <c r="U637" s="97">
        <v>0</v>
      </c>
      <c r="W637" s="97" t="s">
        <v>2190</v>
      </c>
      <c r="X637" s="97">
        <v>0</v>
      </c>
      <c r="Y637" s="97">
        <v>2.6</v>
      </c>
      <c r="Z637" s="97" t="s">
        <v>1</v>
      </c>
      <c r="AB637" s="97" t="s">
        <v>2193</v>
      </c>
      <c r="AI637" s="97" t="s">
        <v>2199</v>
      </c>
      <c r="AJ637" s="97">
        <v>11</v>
      </c>
      <c r="AK637" s="97">
        <v>0.6</v>
      </c>
      <c r="AX637" s="97">
        <v>0</v>
      </c>
      <c r="AY637" s="97">
        <v>0</v>
      </c>
      <c r="AZ637" s="97">
        <v>0</v>
      </c>
      <c r="BA637" s="97">
        <v>3</v>
      </c>
      <c r="BB637" s="97">
        <v>3</v>
      </c>
      <c r="BC637" s="97">
        <v>0</v>
      </c>
      <c r="BD637" s="97">
        <v>0</v>
      </c>
      <c r="BE637" s="97">
        <v>0</v>
      </c>
      <c r="BF637" s="97">
        <v>0</v>
      </c>
      <c r="BG637" s="97">
        <v>0</v>
      </c>
      <c r="BH637" s="97">
        <v>0</v>
      </c>
      <c r="BI637" s="97">
        <v>0</v>
      </c>
      <c r="BJ637" s="97">
        <v>0</v>
      </c>
      <c r="BK637" s="97">
        <v>0</v>
      </c>
      <c r="BM637" s="97">
        <v>0.75</v>
      </c>
      <c r="BN637" s="97">
        <v>0.75</v>
      </c>
      <c r="BO637" s="97">
        <v>0.75</v>
      </c>
      <c r="BP637" s="97">
        <v>0.75</v>
      </c>
      <c r="BQ637" s="97">
        <v>0.75</v>
      </c>
      <c r="BR637" s="97">
        <v>0.75</v>
      </c>
      <c r="BS637" s="97">
        <v>0.75</v>
      </c>
      <c r="BT637" s="97">
        <v>0.75</v>
      </c>
      <c r="BY637" s="108"/>
      <c r="CA637" s="162" t="b">
        <v>1</v>
      </c>
      <c r="CB637" s="162" t="b">
        <v>1</v>
      </c>
      <c r="CC637" s="162" t="b">
        <v>1</v>
      </c>
      <c r="CD637" s="162" t="b">
        <v>1</v>
      </c>
    </row>
    <row r="638" spans="1:82" x14ac:dyDescent="0.2">
      <c r="A638" s="101">
        <v>633</v>
      </c>
      <c r="B638" s="97" t="s">
        <v>2201</v>
      </c>
      <c r="C638" s="97" t="s">
        <v>2221</v>
      </c>
      <c r="D638" s="97">
        <v>20</v>
      </c>
      <c r="E638" s="97" t="s">
        <v>1052</v>
      </c>
      <c r="G638" s="97" t="s">
        <v>2189</v>
      </c>
      <c r="H638" s="97" t="s">
        <v>1</v>
      </c>
      <c r="I638" s="97" t="s">
        <v>1218</v>
      </c>
      <c r="J638" s="97" t="b">
        <v>1</v>
      </c>
      <c r="N638" s="97"/>
      <c r="O638" s="97">
        <v>9.2200000000000006</v>
      </c>
      <c r="P638" s="97">
        <v>2</v>
      </c>
      <c r="Q638" s="97">
        <v>0</v>
      </c>
      <c r="R638" s="97">
        <v>0</v>
      </c>
      <c r="S638" s="97">
        <v>0</v>
      </c>
      <c r="T638" s="97">
        <v>7.2200000000000006</v>
      </c>
      <c r="U638" s="97">
        <v>0</v>
      </c>
      <c r="W638" s="97" t="s">
        <v>2190</v>
      </c>
      <c r="X638" s="97">
        <v>0</v>
      </c>
      <c r="Y638" s="97">
        <v>2.9</v>
      </c>
      <c r="Z638" s="97" t="s">
        <v>1</v>
      </c>
      <c r="AB638" s="97" t="s">
        <v>2193</v>
      </c>
      <c r="AI638" s="97" t="s">
        <v>2199</v>
      </c>
      <c r="AJ638" s="97">
        <v>11</v>
      </c>
      <c r="AK638" s="97">
        <v>0.6</v>
      </c>
      <c r="AX638" s="97">
        <v>0</v>
      </c>
      <c r="AY638" s="97">
        <v>0</v>
      </c>
      <c r="AZ638" s="97">
        <v>0</v>
      </c>
      <c r="BA638" s="97">
        <v>7</v>
      </c>
      <c r="BB638" s="97">
        <v>6</v>
      </c>
      <c r="BC638" s="97">
        <v>0</v>
      </c>
      <c r="BD638" s="97">
        <v>0</v>
      </c>
      <c r="BE638" s="97">
        <v>0</v>
      </c>
      <c r="BF638" s="97">
        <v>0</v>
      </c>
      <c r="BG638" s="97">
        <v>0</v>
      </c>
      <c r="BH638" s="97">
        <v>0</v>
      </c>
      <c r="BI638" s="97">
        <v>0</v>
      </c>
      <c r="BJ638" s="97">
        <v>0</v>
      </c>
      <c r="BK638" s="97">
        <v>0</v>
      </c>
      <c r="BM638" s="97">
        <v>1.75</v>
      </c>
      <c r="BN638" s="97">
        <v>1.75</v>
      </c>
      <c r="BO638" s="97">
        <v>1.75</v>
      </c>
      <c r="BP638" s="97">
        <v>1.75</v>
      </c>
      <c r="BQ638" s="97">
        <v>1.5</v>
      </c>
      <c r="BR638" s="97">
        <v>1.5</v>
      </c>
      <c r="BS638" s="97">
        <v>1.5</v>
      </c>
      <c r="BT638" s="97">
        <v>1.5</v>
      </c>
      <c r="BY638" s="108"/>
      <c r="CA638" s="162" t="b">
        <v>1</v>
      </c>
      <c r="CB638" s="162" t="b">
        <v>1</v>
      </c>
      <c r="CC638" s="162" t="b">
        <v>1</v>
      </c>
      <c r="CD638" s="162" t="b">
        <v>1</v>
      </c>
    </row>
    <row r="639" spans="1:82" x14ac:dyDescent="0.2">
      <c r="A639" s="101">
        <v>634</v>
      </c>
      <c r="B639" s="97" t="s">
        <v>2201</v>
      </c>
      <c r="C639" s="97" t="s">
        <v>2221</v>
      </c>
      <c r="D639" s="97">
        <v>20</v>
      </c>
      <c r="E639" s="97" t="s">
        <v>1053</v>
      </c>
      <c r="G639" s="97" t="s">
        <v>2189</v>
      </c>
      <c r="H639" s="97" t="s">
        <v>1</v>
      </c>
      <c r="I639" s="97" t="s">
        <v>1222</v>
      </c>
      <c r="J639" s="97" t="b">
        <v>1</v>
      </c>
      <c r="N639" s="97"/>
      <c r="O639" s="97">
        <v>81.75</v>
      </c>
      <c r="P639" s="97">
        <v>35</v>
      </c>
      <c r="Q639" s="97">
        <v>0</v>
      </c>
      <c r="R639" s="97">
        <v>0</v>
      </c>
      <c r="S639" s="97">
        <v>0</v>
      </c>
      <c r="T639" s="97">
        <v>46.75</v>
      </c>
      <c r="U639" s="97">
        <v>349.10700000000003</v>
      </c>
      <c r="W639" s="97" t="s">
        <v>2190</v>
      </c>
      <c r="X639" s="97">
        <v>4.7534924999999999E-2</v>
      </c>
      <c r="Y639" s="97">
        <v>-0.34584861</v>
      </c>
      <c r="Z639" s="97" t="s">
        <v>1</v>
      </c>
      <c r="AB639" s="97" t="s">
        <v>2193</v>
      </c>
      <c r="AI639" s="97" t="s">
        <v>2199</v>
      </c>
      <c r="AJ639" s="97">
        <v>15</v>
      </c>
      <c r="AK639" s="97">
        <v>0.6</v>
      </c>
      <c r="AX639" s="97">
        <v>0</v>
      </c>
      <c r="AY639" s="97">
        <v>0</v>
      </c>
      <c r="AZ639" s="97">
        <v>0</v>
      </c>
      <c r="BA639" s="97">
        <v>80</v>
      </c>
      <c r="BB639" s="97">
        <v>77</v>
      </c>
      <c r="BC639" s="97">
        <v>0</v>
      </c>
      <c r="BD639" s="97">
        <v>0</v>
      </c>
      <c r="BE639" s="97">
        <v>0</v>
      </c>
      <c r="BF639" s="97">
        <v>0</v>
      </c>
      <c r="BG639" s="97">
        <v>0</v>
      </c>
      <c r="BH639" s="97">
        <v>0</v>
      </c>
      <c r="BI639" s="97">
        <v>0</v>
      </c>
      <c r="BJ639" s="97">
        <v>0</v>
      </c>
      <c r="BK639" s="97">
        <v>0</v>
      </c>
      <c r="BM639" s="97">
        <v>20</v>
      </c>
      <c r="BN639" s="97">
        <v>20</v>
      </c>
      <c r="BO639" s="97">
        <v>20</v>
      </c>
      <c r="BP639" s="97">
        <v>20</v>
      </c>
      <c r="BQ639" s="97">
        <v>19.25</v>
      </c>
      <c r="BR639" s="97">
        <v>19.25</v>
      </c>
      <c r="BS639" s="97">
        <v>19.25</v>
      </c>
      <c r="BT639" s="97">
        <v>19.25</v>
      </c>
      <c r="BY639" s="108"/>
      <c r="CA639" s="162" t="b">
        <v>1</v>
      </c>
      <c r="CB639" s="162" t="b">
        <v>1</v>
      </c>
      <c r="CC639" s="162" t="b">
        <v>1</v>
      </c>
      <c r="CD639" s="162" t="b">
        <v>1</v>
      </c>
    </row>
    <row r="640" spans="1:82" x14ac:dyDescent="0.2">
      <c r="A640" s="101">
        <v>635</v>
      </c>
      <c r="B640" s="97" t="s">
        <v>2201</v>
      </c>
      <c r="C640" s="97" t="s">
        <v>2221</v>
      </c>
      <c r="D640" s="97">
        <v>20</v>
      </c>
      <c r="E640" s="97" t="s">
        <v>1054</v>
      </c>
      <c r="G640" s="97" t="s">
        <v>2189</v>
      </c>
      <c r="H640" s="97" t="s">
        <v>1</v>
      </c>
      <c r="I640" s="97" t="s">
        <v>1222</v>
      </c>
      <c r="J640" s="97" t="b">
        <v>1</v>
      </c>
      <c r="N640" s="97"/>
      <c r="O640" s="97">
        <v>101</v>
      </c>
      <c r="P640" s="97">
        <v>50</v>
      </c>
      <c r="Q640" s="97">
        <v>0</v>
      </c>
      <c r="R640" s="97">
        <v>0</v>
      </c>
      <c r="S640" s="97">
        <v>0</v>
      </c>
      <c r="T640" s="97">
        <v>51</v>
      </c>
      <c r="U640" s="97">
        <v>349.10700000000003</v>
      </c>
      <c r="W640" s="97" t="s">
        <v>2190</v>
      </c>
      <c r="X640" s="97">
        <v>4.7534924999999999E-2</v>
      </c>
      <c r="Y640" s="97">
        <v>-0.34584861</v>
      </c>
      <c r="Z640" s="97" t="s">
        <v>1</v>
      </c>
      <c r="AB640" s="97" t="s">
        <v>2193</v>
      </c>
      <c r="AI640" s="97" t="s">
        <v>2199</v>
      </c>
      <c r="AJ640" s="97">
        <v>15</v>
      </c>
      <c r="AK640" s="97">
        <v>0.6</v>
      </c>
      <c r="AX640" s="97">
        <v>0</v>
      </c>
      <c r="AY640" s="97">
        <v>0</v>
      </c>
      <c r="AZ640" s="97">
        <v>0</v>
      </c>
      <c r="BA640" s="97">
        <v>166</v>
      </c>
      <c r="BB640" s="97">
        <v>160</v>
      </c>
      <c r="BC640" s="97">
        <v>0</v>
      </c>
      <c r="BD640" s="97">
        <v>0</v>
      </c>
      <c r="BE640" s="97">
        <v>0</v>
      </c>
      <c r="BF640" s="97">
        <v>0</v>
      </c>
      <c r="BG640" s="97">
        <v>0</v>
      </c>
      <c r="BH640" s="97">
        <v>0</v>
      </c>
      <c r="BI640" s="97">
        <v>0</v>
      </c>
      <c r="BJ640" s="97">
        <v>0</v>
      </c>
      <c r="BK640" s="97">
        <v>0</v>
      </c>
      <c r="BM640" s="97">
        <v>41.5</v>
      </c>
      <c r="BN640" s="97">
        <v>41.5</v>
      </c>
      <c r="BO640" s="97">
        <v>41.5</v>
      </c>
      <c r="BP640" s="97">
        <v>41.5</v>
      </c>
      <c r="BQ640" s="97">
        <v>40</v>
      </c>
      <c r="BR640" s="97">
        <v>40</v>
      </c>
      <c r="BS640" s="97">
        <v>40</v>
      </c>
      <c r="BT640" s="97">
        <v>40</v>
      </c>
      <c r="BY640" s="108"/>
      <c r="CA640" s="162" t="b">
        <v>1</v>
      </c>
      <c r="CB640" s="162" t="b">
        <v>1</v>
      </c>
      <c r="CC640" s="162" t="b">
        <v>1</v>
      </c>
      <c r="CD640" s="162" t="b">
        <v>1</v>
      </c>
    </row>
    <row r="641" spans="1:82" x14ac:dyDescent="0.2">
      <c r="A641" s="101">
        <v>636</v>
      </c>
      <c r="B641" s="97" t="s">
        <v>2201</v>
      </c>
      <c r="C641" s="97" t="s">
        <v>2221</v>
      </c>
      <c r="D641" s="97">
        <v>20</v>
      </c>
      <c r="E641" s="97" t="s">
        <v>1055</v>
      </c>
      <c r="G641" s="97" t="s">
        <v>2189</v>
      </c>
      <c r="H641" s="97" t="s">
        <v>1</v>
      </c>
      <c r="I641" s="97" t="s">
        <v>1222</v>
      </c>
      <c r="J641" s="97" t="b">
        <v>1</v>
      </c>
      <c r="N641" s="97"/>
      <c r="O641" s="97">
        <v>2</v>
      </c>
      <c r="P641" s="97">
        <v>2</v>
      </c>
      <c r="Q641" s="97">
        <v>0</v>
      </c>
      <c r="R641" s="97">
        <v>0</v>
      </c>
      <c r="S641" s="97">
        <v>0</v>
      </c>
      <c r="T641" s="97">
        <v>0</v>
      </c>
      <c r="U641" s="97">
        <v>18.399999999999999</v>
      </c>
      <c r="W641" s="97" t="s">
        <v>2190</v>
      </c>
      <c r="X641" s="97">
        <v>0</v>
      </c>
      <c r="Y641" s="97">
        <v>0</v>
      </c>
      <c r="Z641" s="97" t="s">
        <v>1</v>
      </c>
      <c r="AB641" s="97" t="s">
        <v>2191</v>
      </c>
      <c r="AI641" s="97" t="s">
        <v>2199</v>
      </c>
      <c r="AJ641" s="97">
        <v>11</v>
      </c>
      <c r="AK641" s="97">
        <v>0.6</v>
      </c>
      <c r="AX641" s="97">
        <v>0</v>
      </c>
      <c r="AY641" s="97">
        <v>0</v>
      </c>
      <c r="AZ641" s="97">
        <v>0</v>
      </c>
      <c r="BA641" s="97">
        <v>1</v>
      </c>
      <c r="BB641" s="97">
        <v>1</v>
      </c>
      <c r="BC641" s="97">
        <v>0</v>
      </c>
      <c r="BD641" s="97">
        <v>0</v>
      </c>
      <c r="BE641" s="97">
        <v>0</v>
      </c>
      <c r="BF641" s="97">
        <v>0</v>
      </c>
      <c r="BG641" s="97">
        <v>0</v>
      </c>
      <c r="BH641" s="97">
        <v>0</v>
      </c>
      <c r="BI641" s="97">
        <v>0</v>
      </c>
      <c r="BJ641" s="97">
        <v>0</v>
      </c>
      <c r="BK641" s="97">
        <v>0</v>
      </c>
      <c r="BM641" s="97">
        <v>0.25</v>
      </c>
      <c r="BN641" s="97">
        <v>0.25</v>
      </c>
      <c r="BO641" s="97">
        <v>0.25</v>
      </c>
      <c r="BP641" s="97">
        <v>0.25</v>
      </c>
      <c r="BQ641" s="97">
        <v>0.25</v>
      </c>
      <c r="BR641" s="97">
        <v>0.25</v>
      </c>
      <c r="BS641" s="97">
        <v>0.25</v>
      </c>
      <c r="BT641" s="97">
        <v>0.25</v>
      </c>
      <c r="BY641" s="108"/>
      <c r="CA641" s="162" t="b">
        <v>1</v>
      </c>
      <c r="CB641" s="162" t="b">
        <v>1</v>
      </c>
      <c r="CC641" s="162" t="b">
        <v>1</v>
      </c>
      <c r="CD641" s="162" t="b">
        <v>1</v>
      </c>
    </row>
    <row r="642" spans="1:82" x14ac:dyDescent="0.2">
      <c r="A642" s="101">
        <v>637</v>
      </c>
      <c r="B642" s="97" t="s">
        <v>2201</v>
      </c>
      <c r="C642" s="97" t="s">
        <v>2221</v>
      </c>
      <c r="D642" s="97">
        <v>20</v>
      </c>
      <c r="E642" s="97" t="s">
        <v>1056</v>
      </c>
      <c r="G642" s="97" t="s">
        <v>2189</v>
      </c>
      <c r="H642" s="97" t="s">
        <v>1</v>
      </c>
      <c r="I642" s="97" t="s">
        <v>1222</v>
      </c>
      <c r="J642" s="97" t="b">
        <v>1</v>
      </c>
      <c r="N642" s="97"/>
      <c r="O642" s="97">
        <v>145.75</v>
      </c>
      <c r="P642" s="97">
        <v>75</v>
      </c>
      <c r="Q642" s="97">
        <v>0</v>
      </c>
      <c r="R642" s="97">
        <v>0</v>
      </c>
      <c r="S642" s="97">
        <v>0</v>
      </c>
      <c r="T642" s="97">
        <v>70.75</v>
      </c>
      <c r="U642" s="97">
        <v>604.32839999999999</v>
      </c>
      <c r="W642" s="97" t="s">
        <v>2190</v>
      </c>
      <c r="X642" s="97">
        <v>8.0555920000000003E-2</v>
      </c>
      <c r="Y642" s="97">
        <v>-8.8760404999999997E-3</v>
      </c>
      <c r="Z642" s="97" t="s">
        <v>1</v>
      </c>
      <c r="AB642" s="97" t="s">
        <v>2191</v>
      </c>
      <c r="AI642" s="97" t="s">
        <v>2199</v>
      </c>
      <c r="AJ642" s="97">
        <v>16</v>
      </c>
      <c r="AK642" s="97">
        <v>0.6</v>
      </c>
      <c r="AX642" s="97">
        <v>0</v>
      </c>
      <c r="AY642" s="97">
        <v>0</v>
      </c>
      <c r="AZ642" s="97">
        <v>0</v>
      </c>
      <c r="BA642" s="97">
        <v>4</v>
      </c>
      <c r="BB642" s="97">
        <v>4</v>
      </c>
      <c r="BC642" s="97">
        <v>0</v>
      </c>
      <c r="BD642" s="97">
        <v>0</v>
      </c>
      <c r="BE642" s="97">
        <v>0</v>
      </c>
      <c r="BF642" s="97">
        <v>0</v>
      </c>
      <c r="BG642" s="97">
        <v>0</v>
      </c>
      <c r="BH642" s="97">
        <v>0</v>
      </c>
      <c r="BI642" s="97">
        <v>0</v>
      </c>
      <c r="BJ642" s="97">
        <v>0</v>
      </c>
      <c r="BK642" s="97">
        <v>0</v>
      </c>
      <c r="BM642" s="97">
        <v>1</v>
      </c>
      <c r="BN642" s="97">
        <v>1</v>
      </c>
      <c r="BO642" s="97">
        <v>1</v>
      </c>
      <c r="BP642" s="97">
        <v>1</v>
      </c>
      <c r="BQ642" s="97">
        <v>1</v>
      </c>
      <c r="BR642" s="97">
        <v>1</v>
      </c>
      <c r="BS642" s="97">
        <v>1</v>
      </c>
      <c r="BT642" s="97">
        <v>1</v>
      </c>
      <c r="BY642" s="108"/>
      <c r="CA642" s="162" t="b">
        <v>1</v>
      </c>
      <c r="CB642" s="162" t="b">
        <v>1</v>
      </c>
      <c r="CC642" s="162" t="b">
        <v>1</v>
      </c>
      <c r="CD642" s="162" t="b">
        <v>1</v>
      </c>
    </row>
    <row r="643" spans="1:82" x14ac:dyDescent="0.2">
      <c r="A643" s="101">
        <v>638</v>
      </c>
      <c r="B643" s="97" t="s">
        <v>2201</v>
      </c>
      <c r="C643" s="97" t="s">
        <v>2221</v>
      </c>
      <c r="D643" s="97">
        <v>20</v>
      </c>
      <c r="E643" s="97" t="s">
        <v>1057</v>
      </c>
      <c r="G643" s="97" t="s">
        <v>2189</v>
      </c>
      <c r="H643" s="97" t="s">
        <v>1</v>
      </c>
      <c r="I643" s="97" t="s">
        <v>1237</v>
      </c>
      <c r="J643" s="97" t="b">
        <v>1</v>
      </c>
      <c r="N643" s="97"/>
      <c r="O643" s="97">
        <v>100</v>
      </c>
      <c r="P643" s="97">
        <v>80</v>
      </c>
      <c r="Q643" s="97">
        <v>0</v>
      </c>
      <c r="R643" s="97">
        <v>0</v>
      </c>
      <c r="S643" s="97">
        <v>0</v>
      </c>
      <c r="T643" s="97">
        <v>20</v>
      </c>
      <c r="U643" s="97">
        <v>41.5</v>
      </c>
      <c r="W643" s="97" t="s">
        <v>2190</v>
      </c>
      <c r="X643" s="97">
        <v>7.1333333333333335E-3</v>
      </c>
      <c r="Y643" s="97">
        <v>0</v>
      </c>
      <c r="Z643" s="97" t="s">
        <v>1</v>
      </c>
      <c r="AB643" s="97" t="s">
        <v>2191</v>
      </c>
      <c r="AI643" s="97" t="s">
        <v>2199</v>
      </c>
      <c r="AJ643" s="97">
        <v>15</v>
      </c>
      <c r="AK643" s="97">
        <v>0.6</v>
      </c>
      <c r="AX643" s="97">
        <v>0</v>
      </c>
      <c r="AY643" s="97">
        <v>0</v>
      </c>
      <c r="AZ643" s="97">
        <v>0</v>
      </c>
      <c r="BA643" s="97">
        <v>5</v>
      </c>
      <c r="BB643" s="97">
        <v>5</v>
      </c>
      <c r="BC643" s="97">
        <v>0</v>
      </c>
      <c r="BD643" s="97">
        <v>0</v>
      </c>
      <c r="BE643" s="97">
        <v>0</v>
      </c>
      <c r="BF643" s="97">
        <v>0</v>
      </c>
      <c r="BG643" s="97">
        <v>0</v>
      </c>
      <c r="BH643" s="97">
        <v>0</v>
      </c>
      <c r="BI643" s="97">
        <v>0</v>
      </c>
      <c r="BJ643" s="97">
        <v>0</v>
      </c>
      <c r="BK643" s="97">
        <v>0</v>
      </c>
      <c r="BM643" s="97">
        <v>1.25</v>
      </c>
      <c r="BN643" s="97">
        <v>1.25</v>
      </c>
      <c r="BO643" s="97">
        <v>1.25</v>
      </c>
      <c r="BP643" s="97">
        <v>1.25</v>
      </c>
      <c r="BQ643" s="97">
        <v>1.25</v>
      </c>
      <c r="BR643" s="97">
        <v>1.25</v>
      </c>
      <c r="BS643" s="97">
        <v>1.25</v>
      </c>
      <c r="BT643" s="97">
        <v>1.25</v>
      </c>
      <c r="BY643" s="108"/>
      <c r="CA643" s="162" t="b">
        <v>1</v>
      </c>
      <c r="CB643" s="162" t="b">
        <v>1</v>
      </c>
      <c r="CC643" s="162" t="b">
        <v>1</v>
      </c>
      <c r="CD643" s="162" t="b">
        <v>1</v>
      </c>
    </row>
    <row r="644" spans="1:82" x14ac:dyDescent="0.2">
      <c r="A644" s="101">
        <v>639</v>
      </c>
      <c r="B644" s="97" t="s">
        <v>2201</v>
      </c>
      <c r="C644" s="97" t="s">
        <v>2221</v>
      </c>
      <c r="D644" s="97">
        <v>20</v>
      </c>
      <c r="E644" s="97" t="s">
        <v>1058</v>
      </c>
      <c r="G644" s="97" t="s">
        <v>2189</v>
      </c>
      <c r="H644" s="97" t="s">
        <v>1</v>
      </c>
      <c r="I644" s="97" t="s">
        <v>1237</v>
      </c>
      <c r="J644" s="97" t="b">
        <v>1</v>
      </c>
      <c r="N644" s="97"/>
      <c r="O644" s="97">
        <v>125</v>
      </c>
      <c r="P644" s="97">
        <v>125</v>
      </c>
      <c r="Q644" s="97">
        <v>0</v>
      </c>
      <c r="R644" s="97">
        <v>0</v>
      </c>
      <c r="S644" s="97">
        <v>0</v>
      </c>
      <c r="T644" s="97">
        <v>0</v>
      </c>
      <c r="U644" s="97">
        <v>83</v>
      </c>
      <c r="W644" s="97" t="s">
        <v>2190</v>
      </c>
      <c r="X644" s="97">
        <v>1.4266666666666667E-2</v>
      </c>
      <c r="Y644" s="97">
        <v>0</v>
      </c>
      <c r="Z644" s="97" t="s">
        <v>1</v>
      </c>
      <c r="AB644" s="97" t="s">
        <v>2191</v>
      </c>
      <c r="AI644" s="97" t="s">
        <v>2199</v>
      </c>
      <c r="AJ644" s="97">
        <v>16</v>
      </c>
      <c r="AK644" s="97">
        <v>0.77</v>
      </c>
      <c r="AX644" s="97">
        <v>0</v>
      </c>
      <c r="AY644" s="97">
        <v>0</v>
      </c>
      <c r="AZ644" s="97">
        <v>0</v>
      </c>
      <c r="BA644" s="97">
        <v>24</v>
      </c>
      <c r="BB644" s="97">
        <v>23</v>
      </c>
      <c r="BC644" s="97">
        <v>0</v>
      </c>
      <c r="BD644" s="97">
        <v>0</v>
      </c>
      <c r="BE644" s="97">
        <v>0</v>
      </c>
      <c r="BF644" s="97">
        <v>0</v>
      </c>
      <c r="BG644" s="97">
        <v>0</v>
      </c>
      <c r="BH644" s="97">
        <v>0</v>
      </c>
      <c r="BI644" s="97">
        <v>0</v>
      </c>
      <c r="BJ644" s="97">
        <v>0</v>
      </c>
      <c r="BK644" s="97">
        <v>0</v>
      </c>
      <c r="BM644" s="97">
        <v>6</v>
      </c>
      <c r="BN644" s="97">
        <v>6</v>
      </c>
      <c r="BO644" s="97">
        <v>6</v>
      </c>
      <c r="BP644" s="97">
        <v>6</v>
      </c>
      <c r="BQ644" s="97">
        <v>5.75</v>
      </c>
      <c r="BR644" s="97">
        <v>5.75</v>
      </c>
      <c r="BS644" s="97">
        <v>5.75</v>
      </c>
      <c r="BT644" s="97">
        <v>5.75</v>
      </c>
      <c r="BY644" s="108"/>
      <c r="CA644" s="162" t="b">
        <v>1</v>
      </c>
      <c r="CB644" s="162" t="b">
        <v>1</v>
      </c>
      <c r="CC644" s="162" t="b">
        <v>1</v>
      </c>
      <c r="CD644" s="162" t="b">
        <v>1</v>
      </c>
    </row>
    <row r="645" spans="1:82" x14ac:dyDescent="0.2">
      <c r="A645" s="101">
        <v>640</v>
      </c>
      <c r="B645" s="97" t="s">
        <v>2201</v>
      </c>
      <c r="C645" s="97" t="s">
        <v>2221</v>
      </c>
      <c r="D645" s="97">
        <v>20</v>
      </c>
      <c r="E645" s="97" t="s">
        <v>1059</v>
      </c>
      <c r="G645" s="97" t="s">
        <v>2189</v>
      </c>
      <c r="H645" s="97" t="s">
        <v>1</v>
      </c>
      <c r="I645" s="97" t="s">
        <v>1237</v>
      </c>
      <c r="J645" s="97" t="b">
        <v>1</v>
      </c>
      <c r="N645" s="97"/>
      <c r="O645" s="97">
        <v>125</v>
      </c>
      <c r="P645" s="97">
        <v>125</v>
      </c>
      <c r="Q645" s="97">
        <v>0</v>
      </c>
      <c r="R645" s="97">
        <v>0</v>
      </c>
      <c r="S645" s="97">
        <v>0</v>
      </c>
      <c r="T645" s="97">
        <v>0</v>
      </c>
      <c r="U645" s="97">
        <v>83</v>
      </c>
      <c r="W645" s="97" t="s">
        <v>2190</v>
      </c>
      <c r="X645" s="97">
        <v>1.4266666666666667E-2</v>
      </c>
      <c r="Y645" s="97">
        <v>0</v>
      </c>
      <c r="Z645" s="97" t="s">
        <v>1</v>
      </c>
      <c r="AB645" s="97" t="s">
        <v>2191</v>
      </c>
      <c r="AI645" s="97" t="s">
        <v>2199</v>
      </c>
      <c r="AJ645" s="97">
        <v>16</v>
      </c>
      <c r="AK645" s="97">
        <v>0.77</v>
      </c>
      <c r="AX645" s="97">
        <v>0</v>
      </c>
      <c r="AY645" s="97">
        <v>0</v>
      </c>
      <c r="AZ645" s="97">
        <v>0</v>
      </c>
      <c r="BA645" s="97">
        <v>21</v>
      </c>
      <c r="BB645" s="97">
        <v>20</v>
      </c>
      <c r="BC645" s="97">
        <v>0</v>
      </c>
      <c r="BD645" s="97">
        <v>0</v>
      </c>
      <c r="BE645" s="97">
        <v>0</v>
      </c>
      <c r="BF645" s="97">
        <v>0</v>
      </c>
      <c r="BG645" s="97">
        <v>0</v>
      </c>
      <c r="BH645" s="97">
        <v>0</v>
      </c>
      <c r="BI645" s="97">
        <v>0</v>
      </c>
      <c r="BJ645" s="97">
        <v>0</v>
      </c>
      <c r="BK645" s="97">
        <v>0</v>
      </c>
      <c r="BM645" s="97">
        <v>5.25</v>
      </c>
      <c r="BN645" s="97">
        <v>5.25</v>
      </c>
      <c r="BO645" s="97">
        <v>5.25</v>
      </c>
      <c r="BP645" s="97">
        <v>5.25</v>
      </c>
      <c r="BQ645" s="97">
        <v>5</v>
      </c>
      <c r="BR645" s="97">
        <v>5</v>
      </c>
      <c r="BS645" s="97">
        <v>5</v>
      </c>
      <c r="BT645" s="97">
        <v>5</v>
      </c>
      <c r="BY645" s="108"/>
      <c r="CA645" s="162" t="b">
        <v>1</v>
      </c>
      <c r="CB645" s="162" t="b">
        <v>1</v>
      </c>
      <c r="CC645" s="162" t="b">
        <v>1</v>
      </c>
      <c r="CD645" s="162" t="b">
        <v>1</v>
      </c>
    </row>
    <row r="646" spans="1:82" x14ac:dyDescent="0.2">
      <c r="A646" s="101">
        <v>641</v>
      </c>
      <c r="B646" s="97" t="s">
        <v>2201</v>
      </c>
      <c r="C646" s="97" t="s">
        <v>2221</v>
      </c>
      <c r="D646" s="97">
        <v>20</v>
      </c>
      <c r="E646" s="97" t="s">
        <v>1060</v>
      </c>
      <c r="G646" s="97" t="s">
        <v>2189</v>
      </c>
      <c r="H646" s="97" t="s">
        <v>1</v>
      </c>
      <c r="I646" s="97" t="s">
        <v>1237</v>
      </c>
      <c r="J646" s="97" t="b">
        <v>1</v>
      </c>
      <c r="N646" s="97"/>
      <c r="O646" s="97">
        <v>55</v>
      </c>
      <c r="P646" s="97">
        <v>50</v>
      </c>
      <c r="Q646" s="97">
        <v>0</v>
      </c>
      <c r="R646" s="97">
        <v>0</v>
      </c>
      <c r="S646" s="97">
        <v>0</v>
      </c>
      <c r="T646" s="97">
        <v>5</v>
      </c>
      <c r="U646" s="97">
        <v>41.5</v>
      </c>
      <c r="W646" s="97" t="s">
        <v>2190</v>
      </c>
      <c r="X646" s="97">
        <v>7.1333333333333335E-3</v>
      </c>
      <c r="Y646" s="97">
        <v>0</v>
      </c>
      <c r="Z646" s="97" t="s">
        <v>1</v>
      </c>
      <c r="AB646" s="97" t="s">
        <v>2191</v>
      </c>
      <c r="AI646" s="97" t="s">
        <v>2199</v>
      </c>
      <c r="AJ646" s="97">
        <v>16</v>
      </c>
      <c r="AK646" s="97">
        <v>0.77</v>
      </c>
      <c r="AX646" s="97">
        <v>0</v>
      </c>
      <c r="AY646" s="97">
        <v>0</v>
      </c>
      <c r="AZ646" s="97">
        <v>0</v>
      </c>
      <c r="BA646" s="97">
        <v>75.5</v>
      </c>
      <c r="BB646" s="97">
        <v>72.5</v>
      </c>
      <c r="BC646" s="97">
        <v>0</v>
      </c>
      <c r="BD646" s="97">
        <v>0</v>
      </c>
      <c r="BE646" s="97">
        <v>0</v>
      </c>
      <c r="BF646" s="97">
        <v>0</v>
      </c>
      <c r="BG646" s="97">
        <v>0</v>
      </c>
      <c r="BH646" s="97">
        <v>0</v>
      </c>
      <c r="BI646" s="97">
        <v>0</v>
      </c>
      <c r="BJ646" s="97">
        <v>0</v>
      </c>
      <c r="BK646" s="97">
        <v>0</v>
      </c>
      <c r="BM646" s="97">
        <v>18.875</v>
      </c>
      <c r="BN646" s="97">
        <v>18.875</v>
      </c>
      <c r="BO646" s="97">
        <v>18.875</v>
      </c>
      <c r="BP646" s="97">
        <v>18.875</v>
      </c>
      <c r="BQ646" s="97">
        <v>18.125</v>
      </c>
      <c r="BR646" s="97">
        <v>18.125</v>
      </c>
      <c r="BS646" s="97">
        <v>18.125</v>
      </c>
      <c r="BT646" s="97">
        <v>18.125</v>
      </c>
      <c r="BY646" s="108"/>
      <c r="CA646" s="162" t="b">
        <v>1</v>
      </c>
      <c r="CB646" s="162" t="b">
        <v>1</v>
      </c>
      <c r="CC646" s="162" t="b">
        <v>1</v>
      </c>
      <c r="CD646" s="162" t="b">
        <v>1</v>
      </c>
    </row>
    <row r="647" spans="1:82" x14ac:dyDescent="0.2">
      <c r="A647" s="101">
        <v>642</v>
      </c>
      <c r="B647" s="97" t="s">
        <v>2201</v>
      </c>
      <c r="C647" s="97" t="s">
        <v>2221</v>
      </c>
      <c r="D647" s="97">
        <v>20</v>
      </c>
      <c r="E647" s="97" t="s">
        <v>1061</v>
      </c>
      <c r="G647" s="97" t="s">
        <v>2189</v>
      </c>
      <c r="H647" s="97" t="s">
        <v>1</v>
      </c>
      <c r="I647" s="97" t="s">
        <v>1237</v>
      </c>
      <c r="J647" s="97" t="b">
        <v>1</v>
      </c>
      <c r="N647" s="97"/>
      <c r="O647" s="97">
        <v>85</v>
      </c>
      <c r="P647" s="97">
        <v>85</v>
      </c>
      <c r="Q647" s="97">
        <v>0</v>
      </c>
      <c r="R647" s="97">
        <v>0</v>
      </c>
      <c r="S647" s="97">
        <v>0</v>
      </c>
      <c r="T647" s="97">
        <v>0</v>
      </c>
      <c r="U647" s="97">
        <v>44.5</v>
      </c>
      <c r="W647" s="97" t="s">
        <v>2190</v>
      </c>
      <c r="X647" s="97">
        <v>8.8000000000000005E-3</v>
      </c>
      <c r="Y647" s="97">
        <v>0</v>
      </c>
      <c r="Z647" s="97" t="s">
        <v>1</v>
      </c>
      <c r="AB647" s="97" t="s">
        <v>2191</v>
      </c>
      <c r="AI647" s="97" t="s">
        <v>2199</v>
      </c>
      <c r="AJ647" s="97">
        <v>12</v>
      </c>
      <c r="AK647" s="97">
        <v>0.85</v>
      </c>
      <c r="AX647" s="97">
        <v>0</v>
      </c>
      <c r="AY647" s="97">
        <v>0</v>
      </c>
      <c r="AZ647" s="97">
        <v>0</v>
      </c>
      <c r="BA647" s="97">
        <v>1</v>
      </c>
      <c r="BB647" s="97">
        <v>1</v>
      </c>
      <c r="BC647" s="97">
        <v>0</v>
      </c>
      <c r="BD647" s="97">
        <v>0</v>
      </c>
      <c r="BE647" s="97">
        <v>0</v>
      </c>
      <c r="BF647" s="97">
        <v>0</v>
      </c>
      <c r="BG647" s="97">
        <v>0</v>
      </c>
      <c r="BH647" s="97">
        <v>0</v>
      </c>
      <c r="BI647" s="97">
        <v>0</v>
      </c>
      <c r="BJ647" s="97">
        <v>0</v>
      </c>
      <c r="BK647" s="97">
        <v>0</v>
      </c>
      <c r="BM647" s="97">
        <v>0.25</v>
      </c>
      <c r="BN647" s="97">
        <v>0.25</v>
      </c>
      <c r="BO647" s="97">
        <v>0.25</v>
      </c>
      <c r="BP647" s="97">
        <v>0.25</v>
      </c>
      <c r="BQ647" s="97">
        <v>0.25</v>
      </c>
      <c r="BR647" s="97">
        <v>0.25</v>
      </c>
      <c r="BS647" s="97">
        <v>0.25</v>
      </c>
      <c r="BT647" s="97">
        <v>0.25</v>
      </c>
      <c r="BY647" s="108"/>
      <c r="CA647" s="162" t="b">
        <v>1</v>
      </c>
      <c r="CB647" s="162" t="b">
        <v>1</v>
      </c>
      <c r="CC647" s="162" t="b">
        <v>1</v>
      </c>
      <c r="CD647" s="162" t="b">
        <v>1</v>
      </c>
    </row>
    <row r="648" spans="1:82" x14ac:dyDescent="0.2">
      <c r="A648" s="101">
        <v>643</v>
      </c>
      <c r="B648" s="97" t="s">
        <v>2201</v>
      </c>
      <c r="C648" s="97" t="s">
        <v>2221</v>
      </c>
      <c r="D648" s="97">
        <v>20</v>
      </c>
      <c r="E648" s="97" t="s">
        <v>1062</v>
      </c>
      <c r="G648" s="97" t="s">
        <v>2189</v>
      </c>
      <c r="H648" s="97" t="s">
        <v>1</v>
      </c>
      <c r="I648" s="97" t="s">
        <v>1227</v>
      </c>
      <c r="J648" s="97" t="b">
        <v>1</v>
      </c>
      <c r="N648" s="97"/>
      <c r="O648" s="97">
        <v>30</v>
      </c>
      <c r="P648" s="97">
        <v>30</v>
      </c>
      <c r="Q648" s="97">
        <v>0</v>
      </c>
      <c r="R648" s="97">
        <v>0</v>
      </c>
      <c r="S648" s="97">
        <v>0</v>
      </c>
      <c r="T648" s="97">
        <v>0</v>
      </c>
      <c r="U648" s="97">
        <v>137.57385600000001</v>
      </c>
      <c r="W648" s="97" t="s">
        <v>2190</v>
      </c>
      <c r="X648" s="97">
        <v>2.1282912000000001E-2</v>
      </c>
      <c r="Y648" s="97">
        <v>0</v>
      </c>
      <c r="Z648" s="97" t="s">
        <v>1</v>
      </c>
      <c r="AB648" s="97" t="s">
        <v>2191</v>
      </c>
      <c r="AI648" s="97" t="s">
        <v>2199</v>
      </c>
      <c r="AJ648" s="97">
        <v>1.8</v>
      </c>
      <c r="AK648" s="97">
        <v>0.85</v>
      </c>
      <c r="AX648" s="97">
        <v>0</v>
      </c>
      <c r="AY648" s="97">
        <v>0</v>
      </c>
      <c r="AZ648" s="97">
        <v>0</v>
      </c>
      <c r="BA648" s="97">
        <v>38</v>
      </c>
      <c r="BB648" s="97">
        <v>36</v>
      </c>
      <c r="BC648" s="97">
        <v>0</v>
      </c>
      <c r="BD648" s="97">
        <v>0</v>
      </c>
      <c r="BE648" s="97">
        <v>0</v>
      </c>
      <c r="BF648" s="97">
        <v>0</v>
      </c>
      <c r="BG648" s="97">
        <v>0</v>
      </c>
      <c r="BH648" s="97">
        <v>0</v>
      </c>
      <c r="BI648" s="97">
        <v>0</v>
      </c>
      <c r="BJ648" s="97">
        <v>0</v>
      </c>
      <c r="BK648" s="97">
        <v>0</v>
      </c>
      <c r="BM648" s="97">
        <v>9.5</v>
      </c>
      <c r="BN648" s="97">
        <v>9.5</v>
      </c>
      <c r="BO648" s="97">
        <v>9.5</v>
      </c>
      <c r="BP648" s="97">
        <v>9.5</v>
      </c>
      <c r="BQ648" s="97">
        <v>9</v>
      </c>
      <c r="BR648" s="97">
        <v>9</v>
      </c>
      <c r="BS648" s="97">
        <v>9</v>
      </c>
      <c r="BT648" s="97">
        <v>9</v>
      </c>
      <c r="BY648" s="108"/>
      <c r="CA648" s="162" t="b">
        <v>1</v>
      </c>
      <c r="CB648" s="162" t="b">
        <v>1</v>
      </c>
      <c r="CC648" s="162" t="b">
        <v>1</v>
      </c>
      <c r="CD648" s="162" t="b">
        <v>1</v>
      </c>
    </row>
    <row r="649" spans="1:82" x14ac:dyDescent="0.2">
      <c r="A649" s="101">
        <v>644</v>
      </c>
      <c r="B649" s="97" t="s">
        <v>2201</v>
      </c>
      <c r="C649" s="97" t="s">
        <v>2221</v>
      </c>
      <c r="D649" s="97">
        <v>20</v>
      </c>
      <c r="E649" s="97" t="s">
        <v>1063</v>
      </c>
      <c r="G649" s="97" t="s">
        <v>2189</v>
      </c>
      <c r="H649" s="97" t="s">
        <v>1</v>
      </c>
      <c r="I649" s="97" t="s">
        <v>1227</v>
      </c>
      <c r="J649" s="97" t="b">
        <v>1</v>
      </c>
      <c r="N649" s="97"/>
      <c r="O649" s="97">
        <v>13</v>
      </c>
      <c r="P649" s="97">
        <v>12</v>
      </c>
      <c r="Q649" s="97">
        <v>0</v>
      </c>
      <c r="R649" s="97">
        <v>0</v>
      </c>
      <c r="S649" s="97">
        <v>0</v>
      </c>
      <c r="T649" s="97">
        <v>1</v>
      </c>
      <c r="U649" s="97">
        <v>16.427</v>
      </c>
      <c r="W649" s="97" t="s">
        <v>2190</v>
      </c>
      <c r="X649" s="97">
        <v>5.0499999999999998E-3</v>
      </c>
      <c r="Y649" s="97">
        <v>0</v>
      </c>
      <c r="Z649" s="97" t="s">
        <v>1</v>
      </c>
      <c r="AB649" s="97" t="s">
        <v>2191</v>
      </c>
      <c r="AI649" s="97" t="s">
        <v>2199</v>
      </c>
      <c r="AJ649" s="97">
        <v>11</v>
      </c>
      <c r="AK649" s="97">
        <v>0.85</v>
      </c>
      <c r="AX649" s="97">
        <v>0</v>
      </c>
      <c r="AY649" s="97">
        <v>0</v>
      </c>
      <c r="AZ649" s="97">
        <v>0</v>
      </c>
      <c r="BA649" s="97">
        <v>1</v>
      </c>
      <c r="BB649" s="97">
        <v>1</v>
      </c>
      <c r="BC649" s="97">
        <v>0</v>
      </c>
      <c r="BD649" s="97">
        <v>0</v>
      </c>
      <c r="BE649" s="97">
        <v>0</v>
      </c>
      <c r="BF649" s="97">
        <v>0</v>
      </c>
      <c r="BG649" s="97">
        <v>0</v>
      </c>
      <c r="BH649" s="97">
        <v>0</v>
      </c>
      <c r="BI649" s="97">
        <v>0</v>
      </c>
      <c r="BJ649" s="97">
        <v>0</v>
      </c>
      <c r="BK649" s="97">
        <v>0</v>
      </c>
      <c r="BM649" s="97">
        <v>0.25</v>
      </c>
      <c r="BN649" s="97">
        <v>0.25</v>
      </c>
      <c r="BO649" s="97">
        <v>0.25</v>
      </c>
      <c r="BP649" s="97">
        <v>0.25</v>
      </c>
      <c r="BQ649" s="97">
        <v>0.25</v>
      </c>
      <c r="BR649" s="97">
        <v>0.25</v>
      </c>
      <c r="BS649" s="97">
        <v>0.25</v>
      </c>
      <c r="BT649" s="97">
        <v>0.25</v>
      </c>
      <c r="BY649" s="108"/>
      <c r="CA649" s="162" t="b">
        <v>1</v>
      </c>
      <c r="CB649" s="162" t="b">
        <v>1</v>
      </c>
      <c r="CC649" s="162" t="b">
        <v>1</v>
      </c>
      <c r="CD649" s="162" t="b">
        <v>1</v>
      </c>
    </row>
    <row r="650" spans="1:82" x14ac:dyDescent="0.2">
      <c r="A650" s="101">
        <v>645</v>
      </c>
      <c r="B650" s="97" t="s">
        <v>2201</v>
      </c>
      <c r="C650" s="97" t="s">
        <v>2221</v>
      </c>
      <c r="D650" s="97">
        <v>20</v>
      </c>
      <c r="E650" s="97" t="s">
        <v>1064</v>
      </c>
      <c r="G650" s="97" t="s">
        <v>2189</v>
      </c>
      <c r="H650" s="97" t="s">
        <v>1</v>
      </c>
      <c r="I650" s="97" t="s">
        <v>1227</v>
      </c>
      <c r="J650" s="97" t="b">
        <v>1</v>
      </c>
      <c r="N650" s="97"/>
      <c r="O650" s="97">
        <v>65</v>
      </c>
      <c r="P650" s="97">
        <v>65</v>
      </c>
      <c r="Q650" s="97">
        <v>0</v>
      </c>
      <c r="R650" s="97">
        <v>0</v>
      </c>
      <c r="S650" s="97">
        <v>0</v>
      </c>
      <c r="T650" s="97">
        <v>0</v>
      </c>
      <c r="U650" s="97">
        <v>16.427</v>
      </c>
      <c r="W650" s="97" t="s">
        <v>2190</v>
      </c>
      <c r="X650" s="97">
        <v>5.0499999999999998E-3</v>
      </c>
      <c r="Y650" s="97">
        <v>0</v>
      </c>
      <c r="Z650" s="97" t="s">
        <v>1</v>
      </c>
      <c r="AB650" s="97" t="s">
        <v>2191</v>
      </c>
      <c r="AI650" s="97" t="s">
        <v>2199</v>
      </c>
      <c r="AJ650" s="97">
        <v>11</v>
      </c>
      <c r="AK650" s="97">
        <v>0.7</v>
      </c>
      <c r="AX650" s="97">
        <v>0</v>
      </c>
      <c r="AY650" s="97">
        <v>0</v>
      </c>
      <c r="AZ650" s="97">
        <v>0</v>
      </c>
      <c r="BA650" s="97">
        <v>320</v>
      </c>
      <c r="BB650" s="97">
        <v>307</v>
      </c>
      <c r="BC650" s="97">
        <v>0</v>
      </c>
      <c r="BD650" s="97">
        <v>0</v>
      </c>
      <c r="BE650" s="97">
        <v>0</v>
      </c>
      <c r="BF650" s="97">
        <v>0</v>
      </c>
      <c r="BG650" s="97">
        <v>0</v>
      </c>
      <c r="BH650" s="97">
        <v>0</v>
      </c>
      <c r="BI650" s="97">
        <v>0</v>
      </c>
      <c r="BJ650" s="97">
        <v>0</v>
      </c>
      <c r="BK650" s="97">
        <v>0</v>
      </c>
      <c r="BM650" s="97">
        <v>80</v>
      </c>
      <c r="BN650" s="97">
        <v>80</v>
      </c>
      <c r="BO650" s="97">
        <v>80</v>
      </c>
      <c r="BP650" s="97">
        <v>80</v>
      </c>
      <c r="BQ650" s="97">
        <v>76.75</v>
      </c>
      <c r="BR650" s="97">
        <v>76.75</v>
      </c>
      <c r="BS650" s="97">
        <v>76.75</v>
      </c>
      <c r="BT650" s="97">
        <v>76.75</v>
      </c>
      <c r="BY650" s="108"/>
      <c r="CA650" s="162" t="b">
        <v>1</v>
      </c>
      <c r="CB650" s="162" t="b">
        <v>1</v>
      </c>
      <c r="CC650" s="162" t="b">
        <v>1</v>
      </c>
      <c r="CD650" s="162" t="b">
        <v>1</v>
      </c>
    </row>
    <row r="651" spans="1:82" x14ac:dyDescent="0.2">
      <c r="A651" s="101">
        <v>646</v>
      </c>
      <c r="B651" s="97" t="s">
        <v>2201</v>
      </c>
      <c r="C651" s="97" t="s">
        <v>2221</v>
      </c>
      <c r="D651" s="97">
        <v>20</v>
      </c>
      <c r="E651" s="97" t="s">
        <v>1065</v>
      </c>
      <c r="G651" s="97" t="s">
        <v>2189</v>
      </c>
      <c r="H651" s="97" t="s">
        <v>1</v>
      </c>
      <c r="I651" s="97" t="s">
        <v>1227</v>
      </c>
      <c r="J651" s="97" t="b">
        <v>1</v>
      </c>
      <c r="N651" s="97"/>
      <c r="O651" s="97">
        <v>100</v>
      </c>
      <c r="P651" s="97">
        <v>100</v>
      </c>
      <c r="Q651" s="97">
        <v>0</v>
      </c>
      <c r="R651" s="97">
        <v>0</v>
      </c>
      <c r="S651" s="97">
        <v>0</v>
      </c>
      <c r="T651" s="97">
        <v>0</v>
      </c>
      <c r="U651" s="97">
        <v>16.427</v>
      </c>
      <c r="W651" s="97" t="s">
        <v>2190</v>
      </c>
      <c r="X651" s="97">
        <v>5.0499999999999998E-3</v>
      </c>
      <c r="Y651" s="97">
        <v>0</v>
      </c>
      <c r="Z651" s="97" t="s">
        <v>1</v>
      </c>
      <c r="AB651" s="97" t="s">
        <v>2191</v>
      </c>
      <c r="AI651" s="97" t="s">
        <v>2199</v>
      </c>
      <c r="AJ651" s="97">
        <v>11</v>
      </c>
      <c r="AK651" s="97">
        <v>0.7</v>
      </c>
      <c r="AX651" s="97">
        <v>0</v>
      </c>
      <c r="AY651" s="97">
        <v>0</v>
      </c>
      <c r="AZ651" s="97">
        <v>0</v>
      </c>
      <c r="BA651" s="97">
        <v>241</v>
      </c>
      <c r="BB651" s="97">
        <v>232</v>
      </c>
      <c r="BC651" s="97">
        <v>0</v>
      </c>
      <c r="BD651" s="97">
        <v>0</v>
      </c>
      <c r="BE651" s="97">
        <v>0</v>
      </c>
      <c r="BF651" s="97">
        <v>0</v>
      </c>
      <c r="BG651" s="97">
        <v>0</v>
      </c>
      <c r="BH651" s="97">
        <v>0</v>
      </c>
      <c r="BI651" s="97">
        <v>0</v>
      </c>
      <c r="BJ651" s="97">
        <v>0</v>
      </c>
      <c r="BK651" s="97">
        <v>0</v>
      </c>
      <c r="BM651" s="97">
        <v>60.25</v>
      </c>
      <c r="BN651" s="97">
        <v>60.25</v>
      </c>
      <c r="BO651" s="97">
        <v>60.25</v>
      </c>
      <c r="BP651" s="97">
        <v>60.25</v>
      </c>
      <c r="BQ651" s="97">
        <v>58</v>
      </c>
      <c r="BR651" s="97">
        <v>58</v>
      </c>
      <c r="BS651" s="97">
        <v>58</v>
      </c>
      <c r="BT651" s="97">
        <v>58</v>
      </c>
      <c r="BY651" s="108"/>
      <c r="CA651" s="162" t="b">
        <v>1</v>
      </c>
      <c r="CB651" s="162" t="b">
        <v>1</v>
      </c>
      <c r="CC651" s="162" t="b">
        <v>1</v>
      </c>
      <c r="CD651" s="162" t="b">
        <v>1</v>
      </c>
    </row>
    <row r="652" spans="1:82" x14ac:dyDescent="0.2">
      <c r="A652" s="101">
        <v>647</v>
      </c>
      <c r="B652" s="97" t="s">
        <v>2201</v>
      </c>
      <c r="C652" s="97" t="s">
        <v>2221</v>
      </c>
      <c r="D652" s="97">
        <v>20</v>
      </c>
      <c r="E652" s="97" t="s">
        <v>1066</v>
      </c>
      <c r="G652" s="97" t="s">
        <v>2189</v>
      </c>
      <c r="H652" s="97" t="s">
        <v>1</v>
      </c>
      <c r="I652" s="97" t="s">
        <v>1216</v>
      </c>
      <c r="J652" s="97" t="b">
        <v>1</v>
      </c>
      <c r="N652" s="97"/>
      <c r="O652" s="97">
        <v>25.17</v>
      </c>
      <c r="P652" s="97">
        <v>17.5</v>
      </c>
      <c r="Q652" s="97">
        <v>0</v>
      </c>
      <c r="R652" s="97">
        <v>0</v>
      </c>
      <c r="S652" s="97">
        <v>0</v>
      </c>
      <c r="T652" s="97">
        <v>7.6700000000000017</v>
      </c>
      <c r="U652" s="97">
        <v>114</v>
      </c>
      <c r="W652" s="97" t="s">
        <v>2190</v>
      </c>
      <c r="X652" s="97">
        <v>2.6599999999999999E-2</v>
      </c>
      <c r="Y652" s="97">
        <v>-1.6417999999999999</v>
      </c>
      <c r="Z652" s="97" t="s">
        <v>1</v>
      </c>
      <c r="AB652" s="97" t="s">
        <v>2191</v>
      </c>
      <c r="AI652" s="97" t="s">
        <v>2199</v>
      </c>
      <c r="AJ652" s="97">
        <v>15</v>
      </c>
      <c r="AK652" s="97">
        <v>0.6</v>
      </c>
      <c r="AX652" s="97">
        <v>0</v>
      </c>
      <c r="AY652" s="97">
        <v>0</v>
      </c>
      <c r="AZ652" s="97">
        <v>0</v>
      </c>
      <c r="BA652" s="97">
        <v>13</v>
      </c>
      <c r="BB652" s="97">
        <v>12</v>
      </c>
      <c r="BC652" s="97">
        <v>0</v>
      </c>
      <c r="BD652" s="97">
        <v>0</v>
      </c>
      <c r="BE652" s="97">
        <v>0</v>
      </c>
      <c r="BF652" s="97">
        <v>0</v>
      </c>
      <c r="BG652" s="97">
        <v>0</v>
      </c>
      <c r="BH652" s="97">
        <v>0</v>
      </c>
      <c r="BI652" s="97">
        <v>0</v>
      </c>
      <c r="BJ652" s="97">
        <v>0</v>
      </c>
      <c r="BK652" s="97">
        <v>0</v>
      </c>
      <c r="BM652" s="97">
        <v>3.25</v>
      </c>
      <c r="BN652" s="97">
        <v>3.25</v>
      </c>
      <c r="BO652" s="97">
        <v>3.25</v>
      </c>
      <c r="BP652" s="97">
        <v>3.25</v>
      </c>
      <c r="BQ652" s="97">
        <v>3</v>
      </c>
      <c r="BR652" s="97">
        <v>3</v>
      </c>
      <c r="BS652" s="97">
        <v>3</v>
      </c>
      <c r="BT652" s="97">
        <v>3</v>
      </c>
      <c r="BY652" s="108"/>
      <c r="CA652" s="162" t="b">
        <v>1</v>
      </c>
      <c r="CB652" s="162" t="b">
        <v>1</v>
      </c>
      <c r="CC652" s="162" t="b">
        <v>1</v>
      </c>
      <c r="CD652" s="162" t="b">
        <v>1</v>
      </c>
    </row>
    <row r="653" spans="1:82" x14ac:dyDescent="0.2">
      <c r="A653" s="101">
        <v>648</v>
      </c>
      <c r="B653" s="97" t="s">
        <v>2201</v>
      </c>
      <c r="C653" s="97" t="s">
        <v>2221</v>
      </c>
      <c r="D653" s="97">
        <v>20</v>
      </c>
      <c r="E653" s="97" t="s">
        <v>1067</v>
      </c>
      <c r="G653" s="97" t="s">
        <v>2189</v>
      </c>
      <c r="H653" s="97" t="s">
        <v>1239</v>
      </c>
      <c r="J653" s="97" t="s">
        <v>30</v>
      </c>
      <c r="N653" s="97"/>
      <c r="O653" s="97">
        <v>0.49</v>
      </c>
      <c r="P653" s="97">
        <v>0.2</v>
      </c>
      <c r="Q653" s="97">
        <v>0</v>
      </c>
      <c r="R653" s="97">
        <v>0</v>
      </c>
      <c r="S653" s="97">
        <v>0</v>
      </c>
      <c r="T653" s="97">
        <v>0.28999999999999998</v>
      </c>
      <c r="U653" s="97">
        <v>0</v>
      </c>
      <c r="W653" s="97" t="e">
        <v>#N/A</v>
      </c>
      <c r="X653" s="97">
        <v>0</v>
      </c>
      <c r="Y653" s="97">
        <v>0.32</v>
      </c>
      <c r="Z653" s="97" t="s">
        <v>1</v>
      </c>
      <c r="AB653" s="97" t="s">
        <v>2191</v>
      </c>
      <c r="AI653" s="97" t="s">
        <v>2199</v>
      </c>
      <c r="AJ653" s="97">
        <v>5</v>
      </c>
      <c r="AK653" s="97">
        <v>0.63</v>
      </c>
      <c r="AX653" s="97">
        <v>0</v>
      </c>
      <c r="AY653" s="97">
        <v>0</v>
      </c>
      <c r="AZ653" s="97">
        <v>0</v>
      </c>
      <c r="BA653" s="97">
        <v>10060</v>
      </c>
      <c r="BB653" s="97">
        <v>9665</v>
      </c>
      <c r="BC653" s="97">
        <v>0</v>
      </c>
      <c r="BD653" s="97">
        <v>0</v>
      </c>
      <c r="BE653" s="97">
        <v>0</v>
      </c>
      <c r="BF653" s="97">
        <v>0</v>
      </c>
      <c r="BG653" s="97">
        <v>0</v>
      </c>
      <c r="BH653" s="97">
        <v>0</v>
      </c>
      <c r="BI653" s="97">
        <v>0</v>
      </c>
      <c r="BJ653" s="97">
        <v>0</v>
      </c>
      <c r="BK653" s="97">
        <v>0</v>
      </c>
      <c r="BM653" s="97">
        <v>2515</v>
      </c>
      <c r="BN653" s="97">
        <v>2515</v>
      </c>
      <c r="BO653" s="97">
        <v>2515</v>
      </c>
      <c r="BP653" s="97">
        <v>2515</v>
      </c>
      <c r="BQ653" s="97">
        <v>2416.25</v>
      </c>
      <c r="BR653" s="97">
        <v>2416.25</v>
      </c>
      <c r="BS653" s="97">
        <v>2416.25</v>
      </c>
      <c r="BT653" s="97">
        <v>2416.25</v>
      </c>
      <c r="BY653" s="108"/>
      <c r="CA653" s="162" t="b">
        <v>1</v>
      </c>
      <c r="CB653" s="162" t="b">
        <v>1</v>
      </c>
      <c r="CC653" s="162" t="b">
        <v>1</v>
      </c>
      <c r="CD653" s="162" t="b">
        <v>1</v>
      </c>
    </row>
    <row r="654" spans="1:82" x14ac:dyDescent="0.2">
      <c r="A654" s="101">
        <v>649</v>
      </c>
      <c r="B654" s="97" t="s">
        <v>2201</v>
      </c>
      <c r="C654" s="97" t="s">
        <v>2221</v>
      </c>
      <c r="D654" s="97">
        <v>20</v>
      </c>
      <c r="E654" s="97" t="s">
        <v>1068</v>
      </c>
      <c r="G654" s="97" t="s">
        <v>2189</v>
      </c>
      <c r="H654" s="97" t="s">
        <v>1239</v>
      </c>
      <c r="J654" s="97" t="s">
        <v>30</v>
      </c>
      <c r="N654" s="97"/>
      <c r="O654" s="97">
        <v>0.05</v>
      </c>
      <c r="P654" s="97">
        <v>0.05</v>
      </c>
      <c r="Q654" s="97">
        <v>0</v>
      </c>
      <c r="R654" s="97">
        <v>0</v>
      </c>
      <c r="S654" s="97">
        <v>0</v>
      </c>
      <c r="T654" s="97">
        <v>0</v>
      </c>
      <c r="U654" s="97">
        <v>0</v>
      </c>
      <c r="W654" s="97" t="e">
        <v>#N/A</v>
      </c>
      <c r="X654" s="97">
        <v>0</v>
      </c>
      <c r="Y654" s="97">
        <v>4.9000000000000002E-2</v>
      </c>
      <c r="Z654" s="97" t="s">
        <v>1</v>
      </c>
      <c r="AB654" s="97" t="s">
        <v>2191</v>
      </c>
      <c r="AI654" s="97" t="s">
        <v>2199</v>
      </c>
      <c r="AJ654" s="97">
        <v>5</v>
      </c>
      <c r="AK654" s="97">
        <v>0.46</v>
      </c>
      <c r="AX654" s="97">
        <v>0</v>
      </c>
      <c r="AY654" s="97">
        <v>0</v>
      </c>
      <c r="AZ654" s="97">
        <v>0</v>
      </c>
      <c r="BA654" s="97">
        <v>48248</v>
      </c>
      <c r="BB654" s="97">
        <v>46356</v>
      </c>
      <c r="BC654" s="97">
        <v>0</v>
      </c>
      <c r="BD654" s="97">
        <v>0</v>
      </c>
      <c r="BE654" s="97">
        <v>0</v>
      </c>
      <c r="BF654" s="97">
        <v>0</v>
      </c>
      <c r="BG654" s="97">
        <v>0</v>
      </c>
      <c r="BH654" s="97">
        <v>0</v>
      </c>
      <c r="BI654" s="97">
        <v>0</v>
      </c>
      <c r="BJ654" s="97">
        <v>0</v>
      </c>
      <c r="BK654" s="97">
        <v>0</v>
      </c>
      <c r="BM654" s="97">
        <v>12062</v>
      </c>
      <c r="BN654" s="97">
        <v>12062</v>
      </c>
      <c r="BO654" s="97">
        <v>12062</v>
      </c>
      <c r="BP654" s="97">
        <v>12062</v>
      </c>
      <c r="BQ654" s="97">
        <v>11589</v>
      </c>
      <c r="BR654" s="97">
        <v>11589</v>
      </c>
      <c r="BS654" s="97">
        <v>11589</v>
      </c>
      <c r="BT654" s="97">
        <v>11589</v>
      </c>
      <c r="BY654" s="108"/>
      <c r="CA654" s="162" t="b">
        <v>1</v>
      </c>
      <c r="CB654" s="162" t="b">
        <v>1</v>
      </c>
      <c r="CC654" s="162" t="b">
        <v>1</v>
      </c>
      <c r="CD654" s="162" t="b">
        <v>1</v>
      </c>
    </row>
    <row r="655" spans="1:82" x14ac:dyDescent="0.2">
      <c r="A655" s="101">
        <v>650</v>
      </c>
      <c r="B655" s="97" t="s">
        <v>2201</v>
      </c>
      <c r="C655" s="97" t="s">
        <v>2221</v>
      </c>
      <c r="D655" s="97">
        <v>20</v>
      </c>
      <c r="E655" s="97" t="s">
        <v>1069</v>
      </c>
      <c r="G655" s="97" t="s">
        <v>2189</v>
      </c>
      <c r="H655" s="97" t="s">
        <v>28</v>
      </c>
      <c r="J655" s="97" t="s">
        <v>30</v>
      </c>
      <c r="N655" s="97"/>
      <c r="O655" s="97">
        <v>5.22</v>
      </c>
      <c r="P655" s="97">
        <v>3</v>
      </c>
      <c r="Q655" s="97">
        <v>0</v>
      </c>
      <c r="R655" s="97">
        <v>0</v>
      </c>
      <c r="S655" s="97">
        <v>0</v>
      </c>
      <c r="T655" s="97">
        <v>2.2199999999999998</v>
      </c>
      <c r="U655" s="97">
        <v>0</v>
      </c>
      <c r="W655" s="97" t="e">
        <v>#N/A</v>
      </c>
      <c r="X655" s="97">
        <v>0</v>
      </c>
      <c r="Y655" s="97">
        <v>9.6</v>
      </c>
      <c r="Z655" s="97" t="s">
        <v>1</v>
      </c>
      <c r="AB655" s="97" t="s">
        <v>2193</v>
      </c>
      <c r="AI655" s="97" t="s">
        <v>2199</v>
      </c>
      <c r="AJ655" s="97">
        <v>20</v>
      </c>
      <c r="AK655" s="97">
        <v>0.71</v>
      </c>
      <c r="AX655" s="97">
        <v>0</v>
      </c>
      <c r="AY655" s="97">
        <v>0</v>
      </c>
      <c r="AZ655" s="97">
        <v>0</v>
      </c>
      <c r="BA655" s="97">
        <v>3</v>
      </c>
      <c r="BB655" s="97">
        <v>3</v>
      </c>
      <c r="BC655" s="97">
        <v>0</v>
      </c>
      <c r="BD655" s="97">
        <v>0</v>
      </c>
      <c r="BE655" s="97">
        <v>0</v>
      </c>
      <c r="BF655" s="97">
        <v>0</v>
      </c>
      <c r="BG655" s="97">
        <v>0</v>
      </c>
      <c r="BH655" s="97">
        <v>0</v>
      </c>
      <c r="BI655" s="97">
        <v>0</v>
      </c>
      <c r="BJ655" s="97">
        <v>0</v>
      </c>
      <c r="BK655" s="97">
        <v>0</v>
      </c>
      <c r="BM655" s="97">
        <v>0.75</v>
      </c>
      <c r="BN655" s="97">
        <v>0.75</v>
      </c>
      <c r="BO655" s="97">
        <v>0.75</v>
      </c>
      <c r="BP655" s="97">
        <v>0.75</v>
      </c>
      <c r="BQ655" s="97">
        <v>0.75</v>
      </c>
      <c r="BR655" s="97">
        <v>0.75</v>
      </c>
      <c r="BS655" s="97">
        <v>0.75</v>
      </c>
      <c r="BT655" s="97">
        <v>0.75</v>
      </c>
      <c r="BY655" s="108"/>
      <c r="CA655" s="162" t="b">
        <v>1</v>
      </c>
      <c r="CB655" s="162" t="b">
        <v>1</v>
      </c>
      <c r="CC655" s="162" t="b">
        <v>1</v>
      </c>
      <c r="CD655" s="162" t="b">
        <v>1</v>
      </c>
    </row>
    <row r="656" spans="1:82" x14ac:dyDescent="0.2">
      <c r="A656" s="101">
        <v>651</v>
      </c>
      <c r="B656" s="97" t="s">
        <v>2201</v>
      </c>
      <c r="C656" s="97" t="s">
        <v>2221</v>
      </c>
      <c r="D656" s="97">
        <v>20</v>
      </c>
      <c r="E656" s="97" t="s">
        <v>1070</v>
      </c>
      <c r="G656" s="97" t="s">
        <v>2189</v>
      </c>
      <c r="H656" s="97" t="s">
        <v>28</v>
      </c>
      <c r="J656" s="97" t="s">
        <v>30</v>
      </c>
      <c r="N656" s="97"/>
      <c r="O656" s="97">
        <v>16.57</v>
      </c>
      <c r="P656" s="97">
        <v>3</v>
      </c>
      <c r="Q656" s="97">
        <v>0</v>
      </c>
      <c r="R656" s="97">
        <v>0</v>
      </c>
      <c r="S656" s="97">
        <v>0</v>
      </c>
      <c r="T656" s="97">
        <v>13.57</v>
      </c>
      <c r="U656" s="97">
        <v>0</v>
      </c>
      <c r="W656" s="97" t="e">
        <v>#N/A</v>
      </c>
      <c r="X656" s="97">
        <v>0</v>
      </c>
      <c r="Y656" s="97">
        <v>63</v>
      </c>
      <c r="Z656" s="97" t="s">
        <v>1</v>
      </c>
      <c r="AB656" s="97" t="s">
        <v>2193</v>
      </c>
      <c r="AI656" s="97" t="s">
        <v>2199</v>
      </c>
      <c r="AJ656" s="97">
        <v>20</v>
      </c>
      <c r="AK656" s="97">
        <v>0.71</v>
      </c>
      <c r="AX656" s="97">
        <v>0</v>
      </c>
      <c r="AY656" s="97">
        <v>0</v>
      </c>
      <c r="AZ656" s="97">
        <v>0</v>
      </c>
      <c r="BA656" s="97">
        <v>1</v>
      </c>
      <c r="BB656" s="97">
        <v>1</v>
      </c>
      <c r="BC656" s="97">
        <v>0</v>
      </c>
      <c r="BD656" s="97">
        <v>0</v>
      </c>
      <c r="BE656" s="97">
        <v>0</v>
      </c>
      <c r="BF656" s="97">
        <v>0</v>
      </c>
      <c r="BG656" s="97">
        <v>0</v>
      </c>
      <c r="BH656" s="97">
        <v>0</v>
      </c>
      <c r="BI656" s="97">
        <v>0</v>
      </c>
      <c r="BJ656" s="97">
        <v>0</v>
      </c>
      <c r="BK656" s="97">
        <v>0</v>
      </c>
      <c r="BM656" s="97">
        <v>0.25</v>
      </c>
      <c r="BN656" s="97">
        <v>0.25</v>
      </c>
      <c r="BO656" s="97">
        <v>0.25</v>
      </c>
      <c r="BP656" s="97">
        <v>0.25</v>
      </c>
      <c r="BQ656" s="97">
        <v>0.25</v>
      </c>
      <c r="BR656" s="97">
        <v>0.25</v>
      </c>
      <c r="BS656" s="97">
        <v>0.25</v>
      </c>
      <c r="BT656" s="97">
        <v>0.25</v>
      </c>
      <c r="BY656" s="108"/>
      <c r="CA656" s="162" t="b">
        <v>1</v>
      </c>
      <c r="CB656" s="162" t="b">
        <v>1</v>
      </c>
      <c r="CC656" s="162" t="b">
        <v>1</v>
      </c>
      <c r="CD656" s="162" t="b">
        <v>1</v>
      </c>
    </row>
    <row r="657" spans="1:82" x14ac:dyDescent="0.2">
      <c r="A657" s="101">
        <v>652</v>
      </c>
      <c r="B657" s="97" t="s">
        <v>2201</v>
      </c>
      <c r="C657" s="97" t="s">
        <v>2221</v>
      </c>
      <c r="D657" s="97">
        <v>20</v>
      </c>
      <c r="E657" s="97" t="s">
        <v>1071</v>
      </c>
      <c r="G657" s="97" t="s">
        <v>2189</v>
      </c>
      <c r="H657" s="97" t="s">
        <v>1</v>
      </c>
      <c r="I657" s="97" t="s">
        <v>1227</v>
      </c>
      <c r="J657" s="97" t="b">
        <v>1</v>
      </c>
      <c r="N657" s="97"/>
      <c r="O657" s="97">
        <v>54.68</v>
      </c>
      <c r="P657" s="97">
        <v>4</v>
      </c>
      <c r="Q657" s="97">
        <v>0</v>
      </c>
      <c r="R657" s="97">
        <v>0</v>
      </c>
      <c r="S657" s="97">
        <v>0</v>
      </c>
      <c r="T657" s="97">
        <v>50.68</v>
      </c>
      <c r="U657" s="97">
        <v>29.984300000000001</v>
      </c>
      <c r="W657" s="97" t="s">
        <v>2190</v>
      </c>
      <c r="X657" s="97">
        <v>6.6966650000000001E-3</v>
      </c>
      <c r="Y657" s="97">
        <v>-1.6686399999999999E-4</v>
      </c>
      <c r="Z657" s="97" t="s">
        <v>1</v>
      </c>
      <c r="AB657" s="97" t="s">
        <v>2191</v>
      </c>
      <c r="AI657" s="97" t="s">
        <v>2199</v>
      </c>
      <c r="AJ657" s="97">
        <v>15</v>
      </c>
      <c r="AK657" s="97">
        <v>0.7</v>
      </c>
      <c r="AX657" s="97">
        <v>0</v>
      </c>
      <c r="AY657" s="97">
        <v>0</v>
      </c>
      <c r="AZ657" s="97">
        <v>0</v>
      </c>
      <c r="BA657" s="97">
        <v>312</v>
      </c>
      <c r="BB657" s="97">
        <v>300</v>
      </c>
      <c r="BC657" s="97">
        <v>0</v>
      </c>
      <c r="BD657" s="97">
        <v>0</v>
      </c>
      <c r="BE657" s="97">
        <v>0</v>
      </c>
      <c r="BF657" s="97">
        <v>0</v>
      </c>
      <c r="BG657" s="97">
        <v>0</v>
      </c>
      <c r="BH657" s="97">
        <v>0</v>
      </c>
      <c r="BI657" s="97">
        <v>0</v>
      </c>
      <c r="BJ657" s="97">
        <v>0</v>
      </c>
      <c r="BK657" s="97">
        <v>0</v>
      </c>
      <c r="BM657" s="97">
        <v>78</v>
      </c>
      <c r="BN657" s="97">
        <v>78</v>
      </c>
      <c r="BO657" s="97">
        <v>78</v>
      </c>
      <c r="BP657" s="97">
        <v>78</v>
      </c>
      <c r="BQ657" s="97">
        <v>75</v>
      </c>
      <c r="BR657" s="97">
        <v>75</v>
      </c>
      <c r="BS657" s="97">
        <v>75</v>
      </c>
      <c r="BT657" s="97">
        <v>75</v>
      </c>
      <c r="BY657" s="108"/>
      <c r="CA657" s="162" t="b">
        <v>1</v>
      </c>
      <c r="CB657" s="162" t="b">
        <v>1</v>
      </c>
      <c r="CC657" s="162" t="b">
        <v>1</v>
      </c>
      <c r="CD657" s="162" t="b">
        <v>1</v>
      </c>
    </row>
    <row r="658" spans="1:82" x14ac:dyDescent="0.2">
      <c r="A658" s="101">
        <v>653</v>
      </c>
      <c r="B658" s="97" t="s">
        <v>2201</v>
      </c>
      <c r="C658" s="97" t="s">
        <v>2221</v>
      </c>
      <c r="D658" s="97">
        <v>20</v>
      </c>
      <c r="E658" s="97" t="s">
        <v>1072</v>
      </c>
      <c r="G658" s="97" t="s">
        <v>2189</v>
      </c>
      <c r="H658" s="97" t="s">
        <v>1</v>
      </c>
      <c r="I658" s="97" t="s">
        <v>1227</v>
      </c>
      <c r="J658" s="97" t="b">
        <v>1</v>
      </c>
      <c r="N658" s="97"/>
      <c r="O658" s="97">
        <v>54.68</v>
      </c>
      <c r="P658" s="97">
        <v>2.5</v>
      </c>
      <c r="Q658" s="97">
        <v>0</v>
      </c>
      <c r="R658" s="97">
        <v>0</v>
      </c>
      <c r="S658" s="97">
        <v>0</v>
      </c>
      <c r="T658" s="97">
        <v>52.18</v>
      </c>
      <c r="U658" s="97">
        <v>18.740200000000002</v>
      </c>
      <c r="W658" s="97" t="s">
        <v>2190</v>
      </c>
      <c r="X658" s="97">
        <v>4.185416E-3</v>
      </c>
      <c r="Y658" s="97">
        <v>-1E-4</v>
      </c>
      <c r="Z658" s="97" t="s">
        <v>1</v>
      </c>
      <c r="AB658" s="97" t="s">
        <v>2191</v>
      </c>
      <c r="AI658" s="97" t="s">
        <v>2199</v>
      </c>
      <c r="AJ658" s="97">
        <v>15</v>
      </c>
      <c r="AK658" s="97">
        <v>0.7</v>
      </c>
      <c r="AX658" s="97">
        <v>0</v>
      </c>
      <c r="AY658" s="97">
        <v>0</v>
      </c>
      <c r="AZ658" s="97">
        <v>0</v>
      </c>
      <c r="BA658" s="97">
        <v>1093</v>
      </c>
      <c r="BB658" s="97">
        <v>1050</v>
      </c>
      <c r="BC658" s="97">
        <v>0</v>
      </c>
      <c r="BD658" s="97">
        <v>0</v>
      </c>
      <c r="BE658" s="97">
        <v>0</v>
      </c>
      <c r="BF658" s="97">
        <v>0</v>
      </c>
      <c r="BG658" s="97">
        <v>0</v>
      </c>
      <c r="BH658" s="97">
        <v>0</v>
      </c>
      <c r="BI658" s="97">
        <v>0</v>
      </c>
      <c r="BJ658" s="97">
        <v>0</v>
      </c>
      <c r="BK658" s="97">
        <v>0</v>
      </c>
      <c r="BM658" s="97">
        <v>273.25</v>
      </c>
      <c r="BN658" s="97">
        <v>273.25</v>
      </c>
      <c r="BO658" s="97">
        <v>273.25</v>
      </c>
      <c r="BP658" s="97">
        <v>273.25</v>
      </c>
      <c r="BQ658" s="97">
        <v>262.5</v>
      </c>
      <c r="BR658" s="97">
        <v>262.5</v>
      </c>
      <c r="BS658" s="97">
        <v>262.5</v>
      </c>
      <c r="BT658" s="97">
        <v>262.5</v>
      </c>
      <c r="BY658" s="108"/>
      <c r="CA658" s="162" t="b">
        <v>1</v>
      </c>
      <c r="CB658" s="162" t="b">
        <v>1</v>
      </c>
      <c r="CC658" s="162" t="b">
        <v>1</v>
      </c>
      <c r="CD658" s="162" t="b">
        <v>1</v>
      </c>
    </row>
    <row r="659" spans="1:82" x14ac:dyDescent="0.2">
      <c r="A659" s="101">
        <v>654</v>
      </c>
      <c r="B659" s="97" t="s">
        <v>2201</v>
      </c>
      <c r="C659" s="97" t="s">
        <v>2221</v>
      </c>
      <c r="D659" s="97">
        <v>20</v>
      </c>
      <c r="E659" s="97" t="s">
        <v>1073</v>
      </c>
      <c r="G659" s="97" t="s">
        <v>2189</v>
      </c>
      <c r="H659" s="97" t="s">
        <v>1</v>
      </c>
      <c r="I659" s="97" t="s">
        <v>1216</v>
      </c>
      <c r="J659" s="97" t="b">
        <v>1</v>
      </c>
      <c r="N659" s="97"/>
      <c r="O659" s="97">
        <v>25.86</v>
      </c>
      <c r="P659" s="97">
        <v>7.5</v>
      </c>
      <c r="Q659" s="97">
        <v>0</v>
      </c>
      <c r="R659" s="97">
        <v>0</v>
      </c>
      <c r="S659" s="97">
        <v>0</v>
      </c>
      <c r="T659" s="97">
        <v>18.36</v>
      </c>
      <c r="U659" s="97">
        <v>119.9370708</v>
      </c>
      <c r="W659" s="97" t="s">
        <v>2190</v>
      </c>
      <c r="X659" s="97">
        <v>2.678666E-2</v>
      </c>
      <c r="Y659" s="97">
        <v>-6.7000000000000002E-4</v>
      </c>
      <c r="Z659" s="97" t="s">
        <v>1</v>
      </c>
      <c r="AB659" s="97" t="s">
        <v>2191</v>
      </c>
      <c r="AI659" s="97" t="s">
        <v>2199</v>
      </c>
      <c r="AJ659" s="97">
        <v>15</v>
      </c>
      <c r="AK659" s="97">
        <v>0.77</v>
      </c>
      <c r="AX659" s="97">
        <v>0</v>
      </c>
      <c r="AY659" s="97">
        <v>0</v>
      </c>
      <c r="AZ659" s="97">
        <v>0</v>
      </c>
      <c r="BA659" s="97">
        <v>411</v>
      </c>
      <c r="BB659" s="97">
        <v>395</v>
      </c>
      <c r="BC659" s="97">
        <v>0</v>
      </c>
      <c r="BD659" s="97">
        <v>0</v>
      </c>
      <c r="BE659" s="97">
        <v>0</v>
      </c>
      <c r="BF659" s="97">
        <v>0</v>
      </c>
      <c r="BG659" s="97">
        <v>0</v>
      </c>
      <c r="BH659" s="97">
        <v>0</v>
      </c>
      <c r="BI659" s="97">
        <v>0</v>
      </c>
      <c r="BJ659" s="97">
        <v>0</v>
      </c>
      <c r="BK659" s="97">
        <v>0</v>
      </c>
      <c r="BM659" s="97">
        <v>102.75</v>
      </c>
      <c r="BN659" s="97">
        <v>102.75</v>
      </c>
      <c r="BO659" s="97">
        <v>102.75</v>
      </c>
      <c r="BP659" s="97">
        <v>102.75</v>
      </c>
      <c r="BQ659" s="97">
        <v>98.75</v>
      </c>
      <c r="BR659" s="97">
        <v>98.75</v>
      </c>
      <c r="BS659" s="97">
        <v>98.75</v>
      </c>
      <c r="BT659" s="97">
        <v>98.75</v>
      </c>
      <c r="BY659" s="108"/>
      <c r="CA659" s="162" t="b">
        <v>1</v>
      </c>
      <c r="CB659" s="162" t="b">
        <v>1</v>
      </c>
      <c r="CC659" s="162" t="b">
        <v>1</v>
      </c>
      <c r="CD659" s="162" t="b">
        <v>1</v>
      </c>
    </row>
    <row r="660" spans="1:82" x14ac:dyDescent="0.2">
      <c r="A660" s="101">
        <v>655</v>
      </c>
      <c r="B660" s="97" t="s">
        <v>2201</v>
      </c>
      <c r="C660" s="97" t="s">
        <v>2221</v>
      </c>
      <c r="D660" s="97">
        <v>20</v>
      </c>
      <c r="E660" s="97" t="s">
        <v>1074</v>
      </c>
      <c r="G660" s="97" t="s">
        <v>2189</v>
      </c>
      <c r="H660" s="97" t="s">
        <v>1</v>
      </c>
      <c r="I660" s="97" t="s">
        <v>1216</v>
      </c>
      <c r="J660" s="97" t="b">
        <v>1</v>
      </c>
      <c r="N660" s="97"/>
      <c r="O660" s="97">
        <v>78.3</v>
      </c>
      <c r="P660" s="97">
        <v>15</v>
      </c>
      <c r="Q660" s="97">
        <v>0</v>
      </c>
      <c r="R660" s="97">
        <v>0</v>
      </c>
      <c r="S660" s="97">
        <v>0</v>
      </c>
      <c r="T660" s="97">
        <v>63.3</v>
      </c>
      <c r="U660" s="97">
        <v>290.39561099999997</v>
      </c>
      <c r="W660" s="97" t="s">
        <v>2190</v>
      </c>
      <c r="X660" s="97">
        <v>6.4609628000000002E-2</v>
      </c>
      <c r="Y660" s="97">
        <v>-0.89671166400000002</v>
      </c>
      <c r="Z660" s="97" t="s">
        <v>1</v>
      </c>
      <c r="AB660" s="97" t="s">
        <v>2191</v>
      </c>
      <c r="AI660" s="97" t="s">
        <v>2199</v>
      </c>
      <c r="AJ660" s="97">
        <v>6.3</v>
      </c>
      <c r="AK660" s="97">
        <v>0.85</v>
      </c>
      <c r="AX660" s="97">
        <v>0</v>
      </c>
      <c r="AY660" s="97">
        <v>0</v>
      </c>
      <c r="AZ660" s="97">
        <v>0</v>
      </c>
      <c r="BA660" s="97">
        <v>75</v>
      </c>
      <c r="BB660" s="97">
        <v>75</v>
      </c>
      <c r="BC660" s="97">
        <v>0</v>
      </c>
      <c r="BD660" s="97">
        <v>0</v>
      </c>
      <c r="BE660" s="97">
        <v>0</v>
      </c>
      <c r="BF660" s="97">
        <v>0</v>
      </c>
      <c r="BG660" s="97">
        <v>0</v>
      </c>
      <c r="BH660" s="97">
        <v>0</v>
      </c>
      <c r="BI660" s="97">
        <v>0</v>
      </c>
      <c r="BJ660" s="97">
        <v>0</v>
      </c>
      <c r="BK660" s="97">
        <v>0</v>
      </c>
      <c r="BM660" s="97">
        <v>18.75</v>
      </c>
      <c r="BN660" s="97">
        <v>18.75</v>
      </c>
      <c r="BO660" s="97">
        <v>18.75</v>
      </c>
      <c r="BP660" s="97">
        <v>18.75</v>
      </c>
      <c r="BQ660" s="97">
        <v>18.75</v>
      </c>
      <c r="BR660" s="97">
        <v>18.75</v>
      </c>
      <c r="BS660" s="97">
        <v>18.75</v>
      </c>
      <c r="BT660" s="97">
        <v>18.75</v>
      </c>
      <c r="BY660" s="108"/>
      <c r="CA660" s="162" t="b">
        <v>1</v>
      </c>
      <c r="CB660" s="162" t="b">
        <v>1</v>
      </c>
      <c r="CC660" s="162" t="b">
        <v>1</v>
      </c>
      <c r="CD660" s="162" t="b">
        <v>1</v>
      </c>
    </row>
    <row r="661" spans="1:82" x14ac:dyDescent="0.2">
      <c r="A661" s="101">
        <v>656</v>
      </c>
      <c r="B661" s="97" t="s">
        <v>2201</v>
      </c>
      <c r="C661" s="97" t="s">
        <v>2221</v>
      </c>
      <c r="D661" s="97">
        <v>20</v>
      </c>
      <c r="E661" s="97" t="s">
        <v>1075</v>
      </c>
      <c r="G661" s="97" t="s">
        <v>2189</v>
      </c>
      <c r="H661" s="97" t="s">
        <v>1</v>
      </c>
      <c r="I661" s="97" t="s">
        <v>1216</v>
      </c>
      <c r="J661" s="97" t="b">
        <v>1</v>
      </c>
      <c r="N661" s="97"/>
      <c r="O661" s="97">
        <v>40.08</v>
      </c>
      <c r="P661" s="97">
        <v>12.5</v>
      </c>
      <c r="Q661" s="97">
        <v>0</v>
      </c>
      <c r="R661" s="97">
        <v>0</v>
      </c>
      <c r="S661" s="97">
        <v>0</v>
      </c>
      <c r="T661" s="97">
        <v>27.58</v>
      </c>
      <c r="U661" s="97">
        <v>207.8230571</v>
      </c>
      <c r="W661" s="97" t="s">
        <v>2190</v>
      </c>
      <c r="X661" s="97">
        <v>4.62382E-2</v>
      </c>
      <c r="Y661" s="97">
        <v>-0.64173614300000004</v>
      </c>
      <c r="Z661" s="97" t="s">
        <v>1</v>
      </c>
      <c r="AB661" s="97" t="s">
        <v>2191</v>
      </c>
      <c r="AI661" s="97" t="s">
        <v>2199</v>
      </c>
      <c r="AJ661" s="97">
        <v>6.3</v>
      </c>
      <c r="AK661" s="97">
        <v>0.85</v>
      </c>
      <c r="AX661" s="97">
        <v>0</v>
      </c>
      <c r="AY661" s="97">
        <v>0</v>
      </c>
      <c r="AZ661" s="97">
        <v>0</v>
      </c>
      <c r="BA661" s="97">
        <v>425</v>
      </c>
      <c r="BB661" s="97">
        <v>425</v>
      </c>
      <c r="BC661" s="97">
        <v>0</v>
      </c>
      <c r="BD661" s="97">
        <v>0</v>
      </c>
      <c r="BE661" s="97">
        <v>0</v>
      </c>
      <c r="BF661" s="97">
        <v>0</v>
      </c>
      <c r="BG661" s="97">
        <v>0</v>
      </c>
      <c r="BH661" s="97">
        <v>0</v>
      </c>
      <c r="BI661" s="97">
        <v>0</v>
      </c>
      <c r="BJ661" s="97">
        <v>0</v>
      </c>
      <c r="BK661" s="97">
        <v>0</v>
      </c>
      <c r="BM661" s="97">
        <v>106.25</v>
      </c>
      <c r="BN661" s="97">
        <v>106.25</v>
      </c>
      <c r="BO661" s="97">
        <v>106.25</v>
      </c>
      <c r="BP661" s="97">
        <v>106.25</v>
      </c>
      <c r="BQ661" s="97">
        <v>106.25</v>
      </c>
      <c r="BR661" s="97">
        <v>106.25</v>
      </c>
      <c r="BS661" s="97">
        <v>106.25</v>
      </c>
      <c r="BT661" s="97">
        <v>106.25</v>
      </c>
      <c r="BY661" s="108"/>
      <c r="CA661" s="162" t="b">
        <v>1</v>
      </c>
      <c r="CB661" s="162" t="b">
        <v>1</v>
      </c>
      <c r="CC661" s="162" t="b">
        <v>1</v>
      </c>
      <c r="CD661" s="162" t="b">
        <v>1</v>
      </c>
    </row>
    <row r="662" spans="1:82" x14ac:dyDescent="0.2">
      <c r="A662" s="101">
        <v>657</v>
      </c>
      <c r="B662" s="97" t="s">
        <v>2201</v>
      </c>
      <c r="C662" s="97" t="s">
        <v>2221</v>
      </c>
      <c r="D662" s="97">
        <v>20</v>
      </c>
      <c r="E662" s="97" t="s">
        <v>1076</v>
      </c>
      <c r="G662" s="97" t="s">
        <v>2189</v>
      </c>
      <c r="H662" s="97" t="s">
        <v>1</v>
      </c>
      <c r="I662" s="97" t="s">
        <v>1216</v>
      </c>
      <c r="J662" s="97" t="b">
        <v>1</v>
      </c>
      <c r="N662" s="97"/>
      <c r="O662" s="97">
        <v>56.62</v>
      </c>
      <c r="P662" s="97">
        <v>17.5</v>
      </c>
      <c r="Q662" s="97">
        <v>0</v>
      </c>
      <c r="R662" s="97">
        <v>0</v>
      </c>
      <c r="S662" s="97">
        <v>0</v>
      </c>
      <c r="T662" s="97">
        <v>39.119999999999997</v>
      </c>
      <c r="U662" s="97">
        <v>301.52898900000002</v>
      </c>
      <c r="W662" s="97" t="s">
        <v>2190</v>
      </c>
      <c r="X662" s="97">
        <v>6.7808667000000003E-2</v>
      </c>
      <c r="Y662" s="97">
        <v>-0.93109038600000005</v>
      </c>
      <c r="Z662" s="97" t="s">
        <v>1</v>
      </c>
      <c r="AB662" s="97" t="s">
        <v>2191</v>
      </c>
      <c r="AI662" s="97" t="s">
        <v>2199</v>
      </c>
      <c r="AJ662" s="97">
        <v>6.3</v>
      </c>
      <c r="AK662" s="97">
        <v>0.85</v>
      </c>
      <c r="AX662" s="97">
        <v>0</v>
      </c>
      <c r="AY662" s="97">
        <v>0</v>
      </c>
      <c r="AZ662" s="97">
        <v>0</v>
      </c>
      <c r="BA662" s="97">
        <v>125</v>
      </c>
      <c r="BB662" s="97">
        <v>125</v>
      </c>
      <c r="BC662" s="97">
        <v>0</v>
      </c>
      <c r="BD662" s="97">
        <v>0</v>
      </c>
      <c r="BE662" s="97">
        <v>0</v>
      </c>
      <c r="BF662" s="97">
        <v>0</v>
      </c>
      <c r="BG662" s="97">
        <v>0</v>
      </c>
      <c r="BH662" s="97">
        <v>0</v>
      </c>
      <c r="BI662" s="97">
        <v>0</v>
      </c>
      <c r="BJ662" s="97">
        <v>0</v>
      </c>
      <c r="BK662" s="97">
        <v>0</v>
      </c>
      <c r="BM662" s="97">
        <v>31.25</v>
      </c>
      <c r="BN662" s="97">
        <v>31.25</v>
      </c>
      <c r="BO662" s="97">
        <v>31.25</v>
      </c>
      <c r="BP662" s="97">
        <v>31.25</v>
      </c>
      <c r="BQ662" s="97">
        <v>31.25</v>
      </c>
      <c r="BR662" s="97">
        <v>31.25</v>
      </c>
      <c r="BS662" s="97">
        <v>31.25</v>
      </c>
      <c r="BT662" s="97">
        <v>31.25</v>
      </c>
      <c r="BY662" s="108"/>
      <c r="CA662" s="162" t="b">
        <v>1</v>
      </c>
      <c r="CB662" s="162" t="b">
        <v>1</v>
      </c>
      <c r="CC662" s="162" t="b">
        <v>1</v>
      </c>
      <c r="CD662" s="162" t="b">
        <v>1</v>
      </c>
    </row>
    <row r="663" spans="1:82" x14ac:dyDescent="0.2">
      <c r="A663" s="101">
        <v>658</v>
      </c>
      <c r="B663" s="97" t="s">
        <v>2201</v>
      </c>
      <c r="C663" s="97" t="s">
        <v>2221</v>
      </c>
      <c r="D663" s="97">
        <v>20</v>
      </c>
      <c r="E663" s="97" t="s">
        <v>1077</v>
      </c>
      <c r="G663" s="97" t="s">
        <v>2189</v>
      </c>
      <c r="H663" s="97" t="s">
        <v>1</v>
      </c>
      <c r="I663" s="97" t="s">
        <v>1216</v>
      </c>
      <c r="J663" s="97" t="b">
        <v>1</v>
      </c>
      <c r="N663" s="97"/>
      <c r="O663" s="97">
        <v>57.63</v>
      </c>
      <c r="P663" s="97">
        <v>20</v>
      </c>
      <c r="Q663" s="97">
        <v>0</v>
      </c>
      <c r="R663" s="97">
        <v>0</v>
      </c>
      <c r="S663" s="97">
        <v>0</v>
      </c>
      <c r="T663" s="97">
        <v>37.630000000000003</v>
      </c>
      <c r="U663" s="97">
        <v>310.34291330000002</v>
      </c>
      <c r="W663" s="97" t="s">
        <v>2190</v>
      </c>
      <c r="X663" s="97">
        <v>6.9047670000000005E-2</v>
      </c>
      <c r="Y663" s="97">
        <v>-0.95830687400000003</v>
      </c>
      <c r="Z663" s="97" t="s">
        <v>1</v>
      </c>
      <c r="AB663" s="97" t="s">
        <v>2191</v>
      </c>
      <c r="AI663" s="97" t="s">
        <v>2199</v>
      </c>
      <c r="AJ663" s="97">
        <v>6.3</v>
      </c>
      <c r="AK663" s="97">
        <v>0.85</v>
      </c>
      <c r="AX663" s="97">
        <v>0</v>
      </c>
      <c r="AY663" s="97">
        <v>0</v>
      </c>
      <c r="AZ663" s="97">
        <v>0</v>
      </c>
      <c r="BA663" s="97">
        <v>175</v>
      </c>
      <c r="BB663" s="97">
        <v>175</v>
      </c>
      <c r="BC663" s="97">
        <v>0</v>
      </c>
      <c r="BD663" s="97">
        <v>0</v>
      </c>
      <c r="BE663" s="97">
        <v>0</v>
      </c>
      <c r="BF663" s="97">
        <v>0</v>
      </c>
      <c r="BG663" s="97">
        <v>0</v>
      </c>
      <c r="BH663" s="97">
        <v>0</v>
      </c>
      <c r="BI663" s="97">
        <v>0</v>
      </c>
      <c r="BJ663" s="97">
        <v>0</v>
      </c>
      <c r="BK663" s="97">
        <v>0</v>
      </c>
      <c r="BM663" s="97">
        <v>43.75</v>
      </c>
      <c r="BN663" s="97">
        <v>43.75</v>
      </c>
      <c r="BO663" s="97">
        <v>43.75</v>
      </c>
      <c r="BP663" s="97">
        <v>43.75</v>
      </c>
      <c r="BQ663" s="97">
        <v>43.75</v>
      </c>
      <c r="BR663" s="97">
        <v>43.75</v>
      </c>
      <c r="BS663" s="97">
        <v>43.75</v>
      </c>
      <c r="BT663" s="97">
        <v>43.75</v>
      </c>
      <c r="BY663" s="108"/>
      <c r="CA663" s="162" t="b">
        <v>1</v>
      </c>
      <c r="CB663" s="162" t="b">
        <v>1</v>
      </c>
      <c r="CC663" s="162" t="b">
        <v>1</v>
      </c>
      <c r="CD663" s="162" t="b">
        <v>1</v>
      </c>
    </row>
    <row r="664" spans="1:82" x14ac:dyDescent="0.2">
      <c r="A664" s="101">
        <v>659</v>
      </c>
      <c r="B664" s="97" t="s">
        <v>2201</v>
      </c>
      <c r="C664" s="97" t="s">
        <v>2222</v>
      </c>
      <c r="D664" s="97">
        <v>21</v>
      </c>
      <c r="E664" s="97" t="s">
        <v>1078</v>
      </c>
      <c r="G664" s="97" t="s">
        <v>2189</v>
      </c>
      <c r="H664" s="97" t="s">
        <v>0</v>
      </c>
      <c r="I664" s="97" t="s">
        <v>1209</v>
      </c>
      <c r="J664" s="97" t="b">
        <v>1</v>
      </c>
      <c r="N664" s="97"/>
      <c r="O664" s="97">
        <v>4.6376999999999997</v>
      </c>
      <c r="P664" s="97">
        <v>0.9</v>
      </c>
      <c r="Q664" s="97">
        <v>0</v>
      </c>
      <c r="R664" s="97">
        <v>0</v>
      </c>
      <c r="S664" s="97">
        <v>0</v>
      </c>
      <c r="T664" s="97">
        <v>3.7376999999999998</v>
      </c>
      <c r="U664" s="97">
        <v>19.3</v>
      </c>
      <c r="W664" s="97" t="s">
        <v>2190</v>
      </c>
      <c r="X664" s="97">
        <v>1.9300000000000001E-3</v>
      </c>
      <c r="Y664" s="97">
        <v>-0.33700000000000002</v>
      </c>
      <c r="Z664" s="97" t="s">
        <v>0</v>
      </c>
      <c r="AF664" s="97">
        <v>19.3</v>
      </c>
      <c r="AG664" s="97">
        <v>1.9300000000000001E-3</v>
      </c>
      <c r="AH664" s="97">
        <v>-0.33700000000000002</v>
      </c>
      <c r="AJ664" s="97">
        <v>9.4</v>
      </c>
      <c r="AK664" s="97">
        <v>0.54</v>
      </c>
      <c r="AP664" s="97">
        <v>0.77</v>
      </c>
      <c r="AX664" s="97">
        <v>0</v>
      </c>
      <c r="AY664" s="97">
        <v>0</v>
      </c>
      <c r="AZ664" s="97">
        <v>0</v>
      </c>
      <c r="BA664" s="97">
        <v>23492.600000000002</v>
      </c>
      <c r="BB664" s="97">
        <v>0</v>
      </c>
      <c r="BC664" s="97">
        <v>0</v>
      </c>
      <c r="BD664" s="97">
        <v>0</v>
      </c>
      <c r="BE664" s="97">
        <v>0</v>
      </c>
      <c r="BF664" s="97">
        <v>0</v>
      </c>
      <c r="BG664" s="97">
        <v>0</v>
      </c>
      <c r="BH664" s="97">
        <v>0</v>
      </c>
      <c r="BI664" s="97">
        <v>0</v>
      </c>
      <c r="BJ664" s="97">
        <v>0</v>
      </c>
      <c r="BK664" s="97">
        <v>0</v>
      </c>
      <c r="BM664" s="97">
        <v>5873.1500000000005</v>
      </c>
      <c r="BN664" s="97">
        <v>5873.1500000000005</v>
      </c>
      <c r="BO664" s="97">
        <v>5873.1500000000005</v>
      </c>
      <c r="BP664" s="97">
        <v>5873.1500000000005</v>
      </c>
      <c r="BQ664" s="97">
        <v>0</v>
      </c>
      <c r="BR664" s="97">
        <v>0</v>
      </c>
      <c r="BS664" s="97">
        <v>0</v>
      </c>
      <c r="BT664" s="97">
        <v>0</v>
      </c>
      <c r="BY664" s="108"/>
      <c r="CA664" s="162" t="b">
        <v>1</v>
      </c>
      <c r="CB664" s="162" t="b">
        <v>0</v>
      </c>
      <c r="CC664" s="162" t="b">
        <v>1</v>
      </c>
      <c r="CD664" s="162" t="b">
        <v>1</v>
      </c>
    </row>
    <row r="665" spans="1:82" x14ac:dyDescent="0.2">
      <c r="A665" s="101">
        <v>660</v>
      </c>
      <c r="B665" s="97" t="s">
        <v>2201</v>
      </c>
      <c r="C665" s="97" t="s">
        <v>2222</v>
      </c>
      <c r="D665" s="97">
        <v>21</v>
      </c>
      <c r="E665" s="97" t="s">
        <v>1079</v>
      </c>
      <c r="G665" s="97" t="s">
        <v>2189</v>
      </c>
      <c r="H665" s="97" t="s">
        <v>0</v>
      </c>
      <c r="I665" s="97" t="s">
        <v>1201</v>
      </c>
      <c r="J665" s="97" t="b">
        <v>1</v>
      </c>
      <c r="N665" s="97"/>
      <c r="O665" s="97">
        <v>4.38</v>
      </c>
      <c r="P665" s="97">
        <v>0</v>
      </c>
      <c r="Q665" s="97">
        <v>1.9</v>
      </c>
      <c r="R665" s="97">
        <v>0</v>
      </c>
      <c r="S665" s="97">
        <v>0</v>
      </c>
      <c r="T665" s="97">
        <v>2.48</v>
      </c>
      <c r="U665" s="97">
        <v>41.3</v>
      </c>
      <c r="W665" s="97" t="s">
        <v>2190</v>
      </c>
      <c r="X665" s="97">
        <v>4.13E-3</v>
      </c>
      <c r="Y665" s="97">
        <v>-0.72199999999999998</v>
      </c>
      <c r="Z665" s="97" t="s">
        <v>0</v>
      </c>
      <c r="AB665" s="97" t="s">
        <v>2191</v>
      </c>
      <c r="AF665" s="97">
        <v>41.3</v>
      </c>
      <c r="AG665" s="97">
        <v>4.13E-3</v>
      </c>
      <c r="AH665" s="97">
        <v>-0.72199999999999998</v>
      </c>
      <c r="AI665" s="97" t="s">
        <v>2197</v>
      </c>
      <c r="AJ665" s="97">
        <v>5.3</v>
      </c>
      <c r="AK665" s="97">
        <v>0.54</v>
      </c>
      <c r="AP665" s="97">
        <v>0.77</v>
      </c>
      <c r="AX665" s="97">
        <v>0</v>
      </c>
      <c r="AY665" s="97">
        <v>0</v>
      </c>
      <c r="AZ665" s="97">
        <v>0</v>
      </c>
      <c r="BA665" s="97">
        <v>7109.4189999999999</v>
      </c>
      <c r="BB665" s="97">
        <v>6830.299</v>
      </c>
      <c r="BC665" s="97">
        <v>0</v>
      </c>
      <c r="BD665" s="97">
        <v>0</v>
      </c>
      <c r="BE665" s="97">
        <v>0</v>
      </c>
      <c r="BF665" s="97">
        <v>0</v>
      </c>
      <c r="BG665" s="97">
        <v>0</v>
      </c>
      <c r="BH665" s="97">
        <v>0</v>
      </c>
      <c r="BI665" s="97">
        <v>0</v>
      </c>
      <c r="BJ665" s="97">
        <v>0</v>
      </c>
      <c r="BK665" s="97">
        <v>0</v>
      </c>
      <c r="BM665" s="97">
        <v>1777.35475</v>
      </c>
      <c r="BN665" s="97">
        <v>1777.35475</v>
      </c>
      <c r="BO665" s="97">
        <v>1777.35475</v>
      </c>
      <c r="BP665" s="97">
        <v>1777.35475</v>
      </c>
      <c r="BQ665" s="97">
        <v>1707.57475</v>
      </c>
      <c r="BR665" s="97">
        <v>1707.57475</v>
      </c>
      <c r="BS665" s="97">
        <v>1707.57475</v>
      </c>
      <c r="BT665" s="97">
        <v>1707.57475</v>
      </c>
      <c r="BY665" s="108"/>
      <c r="CA665" s="162" t="b">
        <v>1</v>
      </c>
      <c r="CB665" s="162" t="b">
        <v>1</v>
      </c>
      <c r="CC665" s="162" t="b">
        <v>1</v>
      </c>
      <c r="CD665" s="162" t="b">
        <v>1</v>
      </c>
    </row>
    <row r="666" spans="1:82" x14ac:dyDescent="0.2">
      <c r="A666" s="101">
        <v>661</v>
      </c>
      <c r="B666" s="97" t="s">
        <v>2201</v>
      </c>
      <c r="C666" s="97" t="s">
        <v>2222</v>
      </c>
      <c r="D666" s="97">
        <v>21</v>
      </c>
      <c r="E666" s="97" t="s">
        <v>1081</v>
      </c>
      <c r="G666" s="97" t="s">
        <v>2189</v>
      </c>
      <c r="H666" s="97" t="s">
        <v>0</v>
      </c>
      <c r="I666" s="97" t="s">
        <v>1201</v>
      </c>
      <c r="J666" s="97" t="b">
        <v>1</v>
      </c>
      <c r="N666" s="97"/>
      <c r="O666" s="97">
        <v>1.33</v>
      </c>
      <c r="P666" s="97">
        <v>0.9</v>
      </c>
      <c r="Q666" s="97">
        <v>0</v>
      </c>
      <c r="R666" s="97">
        <v>0</v>
      </c>
      <c r="S666" s="97">
        <v>0</v>
      </c>
      <c r="T666" s="97">
        <v>0.43000000000000005</v>
      </c>
      <c r="U666" s="97">
        <v>15.1</v>
      </c>
      <c r="W666" s="97" t="s">
        <v>2190</v>
      </c>
      <c r="X666" s="97">
        <v>1.5100000000000001E-3</v>
      </c>
      <c r="Y666" s="97">
        <v>-0.26500000000000001</v>
      </c>
      <c r="Z666" s="97" t="s">
        <v>0</v>
      </c>
      <c r="AB666" s="97" t="s">
        <v>2191</v>
      </c>
      <c r="AF666" s="97">
        <v>15.1</v>
      </c>
      <c r="AG666" s="97">
        <v>1.5100000000000001E-3</v>
      </c>
      <c r="AH666" s="97">
        <v>-0.26500000000000001</v>
      </c>
      <c r="AI666" s="97" t="s">
        <v>2192</v>
      </c>
      <c r="AJ666" s="97">
        <v>5.3</v>
      </c>
      <c r="AK666" s="97">
        <v>0.54</v>
      </c>
      <c r="AP666" s="97">
        <v>0.77</v>
      </c>
      <c r="AX666" s="97">
        <v>0</v>
      </c>
      <c r="AY666" s="97">
        <v>0</v>
      </c>
      <c r="AZ666" s="97">
        <v>0</v>
      </c>
      <c r="BA666" s="97">
        <v>124.11428571428571</v>
      </c>
      <c r="BB666" s="97">
        <v>119.3142857142857</v>
      </c>
      <c r="BC666" s="97">
        <v>0</v>
      </c>
      <c r="BD666" s="97">
        <v>0</v>
      </c>
      <c r="BE666" s="97">
        <v>0</v>
      </c>
      <c r="BF666" s="97">
        <v>0</v>
      </c>
      <c r="BG666" s="97">
        <v>0</v>
      </c>
      <c r="BH666" s="97">
        <v>0</v>
      </c>
      <c r="BI666" s="97">
        <v>0</v>
      </c>
      <c r="BJ666" s="97">
        <v>0</v>
      </c>
      <c r="BK666" s="97">
        <v>0</v>
      </c>
      <c r="BM666" s="97">
        <v>31.028571428571428</v>
      </c>
      <c r="BN666" s="97">
        <v>31.028571428571428</v>
      </c>
      <c r="BO666" s="97">
        <v>31.028571428571428</v>
      </c>
      <c r="BP666" s="97">
        <v>31.028571428571428</v>
      </c>
      <c r="BQ666" s="97">
        <v>29.828571428571426</v>
      </c>
      <c r="BR666" s="97">
        <v>29.828571428571426</v>
      </c>
      <c r="BS666" s="97">
        <v>29.828571428571426</v>
      </c>
      <c r="BT666" s="97">
        <v>29.828571428571426</v>
      </c>
      <c r="BY666" s="108"/>
      <c r="CA666" s="162" t="b">
        <v>1</v>
      </c>
      <c r="CB666" s="162" t="b">
        <v>1</v>
      </c>
      <c r="CC666" s="162" t="b">
        <v>1</v>
      </c>
      <c r="CD666" s="162" t="b">
        <v>1</v>
      </c>
    </row>
    <row r="667" spans="1:82" x14ac:dyDescent="0.2">
      <c r="A667" s="101">
        <v>662</v>
      </c>
      <c r="B667" s="97" t="s">
        <v>2201</v>
      </c>
      <c r="C667" s="97" t="s">
        <v>2222</v>
      </c>
      <c r="D667" s="97">
        <v>21</v>
      </c>
      <c r="E667" s="97" t="s">
        <v>1083</v>
      </c>
      <c r="G667" s="97" t="s">
        <v>2189</v>
      </c>
      <c r="H667" s="97" t="s">
        <v>0</v>
      </c>
      <c r="I667" s="97" t="s">
        <v>1201</v>
      </c>
      <c r="J667" s="97" t="b">
        <v>1</v>
      </c>
      <c r="N667" s="97"/>
      <c r="O667" s="97">
        <v>8.74</v>
      </c>
      <c r="P667" s="97">
        <v>1.9</v>
      </c>
      <c r="Q667" s="97">
        <v>0</v>
      </c>
      <c r="R667" s="97">
        <v>0</v>
      </c>
      <c r="S667" s="97">
        <v>0</v>
      </c>
      <c r="T667" s="97">
        <v>6.84</v>
      </c>
      <c r="U667" s="97">
        <v>57.8</v>
      </c>
      <c r="W667" s="97" t="s">
        <v>2190</v>
      </c>
      <c r="X667" s="97">
        <v>5.7800000000000004E-3</v>
      </c>
      <c r="Y667" s="97">
        <v>-1.01</v>
      </c>
      <c r="Z667" s="97" t="s">
        <v>0</v>
      </c>
      <c r="AB667" s="97" t="s">
        <v>2191</v>
      </c>
      <c r="AF667" s="97">
        <v>57.8</v>
      </c>
      <c r="AG667" s="97">
        <v>5.7800000000000004E-3</v>
      </c>
      <c r="AH667" s="97">
        <v>-1.01</v>
      </c>
      <c r="AI667" s="97" t="s">
        <v>2192</v>
      </c>
      <c r="AJ667" s="97">
        <v>5.3</v>
      </c>
      <c r="AK667" s="97">
        <v>0.54</v>
      </c>
      <c r="AP667" s="97">
        <v>0.77</v>
      </c>
      <c r="AX667" s="97">
        <v>0</v>
      </c>
      <c r="AY667" s="97">
        <v>0</v>
      </c>
      <c r="AZ667" s="97">
        <v>0</v>
      </c>
      <c r="BA667" s="97">
        <v>3169.1750000000002</v>
      </c>
      <c r="BB667" s="97">
        <v>3044.7339999999999</v>
      </c>
      <c r="BC667" s="97">
        <v>0</v>
      </c>
      <c r="BD667" s="97">
        <v>0</v>
      </c>
      <c r="BE667" s="97">
        <v>0</v>
      </c>
      <c r="BF667" s="97">
        <v>0</v>
      </c>
      <c r="BG667" s="97">
        <v>0</v>
      </c>
      <c r="BH667" s="97">
        <v>0</v>
      </c>
      <c r="BI667" s="97">
        <v>0</v>
      </c>
      <c r="BJ667" s="97">
        <v>0</v>
      </c>
      <c r="BK667" s="97">
        <v>0</v>
      </c>
      <c r="BM667" s="97">
        <v>792.29375000000005</v>
      </c>
      <c r="BN667" s="97">
        <v>792.29375000000005</v>
      </c>
      <c r="BO667" s="97">
        <v>792.29375000000005</v>
      </c>
      <c r="BP667" s="97">
        <v>792.29375000000005</v>
      </c>
      <c r="BQ667" s="97">
        <v>761.18349999999998</v>
      </c>
      <c r="BR667" s="97">
        <v>761.18349999999998</v>
      </c>
      <c r="BS667" s="97">
        <v>761.18349999999998</v>
      </c>
      <c r="BT667" s="97">
        <v>761.18349999999998</v>
      </c>
      <c r="BY667" s="108"/>
      <c r="CA667" s="162" t="b">
        <v>1</v>
      </c>
      <c r="CB667" s="162" t="b">
        <v>1</v>
      </c>
      <c r="CC667" s="162" t="b">
        <v>1</v>
      </c>
      <c r="CD667" s="162" t="b">
        <v>1</v>
      </c>
    </row>
    <row r="668" spans="1:82" x14ac:dyDescent="0.2">
      <c r="A668" s="101">
        <v>663</v>
      </c>
      <c r="B668" s="97" t="s">
        <v>2201</v>
      </c>
      <c r="C668" s="97" t="s">
        <v>2222</v>
      </c>
      <c r="D668" s="97">
        <v>21</v>
      </c>
      <c r="E668" s="97" t="s">
        <v>1085</v>
      </c>
      <c r="G668" s="97" t="s">
        <v>2189</v>
      </c>
      <c r="H668" s="97" t="s">
        <v>0</v>
      </c>
      <c r="I668" s="97" t="s">
        <v>1201</v>
      </c>
      <c r="J668" s="97" t="b">
        <v>1</v>
      </c>
      <c r="N668" s="97"/>
      <c r="O668" s="97">
        <v>1.47</v>
      </c>
      <c r="P668" s="97">
        <v>1.2</v>
      </c>
      <c r="Q668" s="97">
        <v>0</v>
      </c>
      <c r="R668" s="97">
        <v>0</v>
      </c>
      <c r="S668" s="97">
        <v>0</v>
      </c>
      <c r="T668" s="97">
        <v>0.27</v>
      </c>
      <c r="U668" s="97">
        <v>17.899999999999999</v>
      </c>
      <c r="W668" s="97" t="s">
        <v>2190</v>
      </c>
      <c r="X668" s="97">
        <v>1.7899999999999999E-3</v>
      </c>
      <c r="Y668" s="97">
        <v>-0.313</v>
      </c>
      <c r="Z668" s="97" t="s">
        <v>0</v>
      </c>
      <c r="AB668" s="97" t="s">
        <v>2191</v>
      </c>
      <c r="AF668" s="97">
        <v>17.899999999999999</v>
      </c>
      <c r="AG668" s="97">
        <v>1.7899999999999999E-3</v>
      </c>
      <c r="AH668" s="97">
        <v>-0.313</v>
      </c>
      <c r="AI668" s="97" t="s">
        <v>2192</v>
      </c>
      <c r="AJ668" s="97">
        <v>5.3</v>
      </c>
      <c r="AK668" s="97">
        <v>0.54</v>
      </c>
      <c r="AP668" s="97">
        <v>0.77</v>
      </c>
      <c r="AX668" s="97">
        <v>0</v>
      </c>
      <c r="AY668" s="97">
        <v>0</v>
      </c>
      <c r="AZ668" s="97">
        <v>0</v>
      </c>
      <c r="BA668" s="97">
        <v>48842.057142857135</v>
      </c>
      <c r="BB668" s="97">
        <v>46926.857142857145</v>
      </c>
      <c r="BC668" s="97">
        <v>0</v>
      </c>
      <c r="BD668" s="97">
        <v>0</v>
      </c>
      <c r="BE668" s="97">
        <v>0</v>
      </c>
      <c r="BF668" s="97">
        <v>0</v>
      </c>
      <c r="BG668" s="97">
        <v>0</v>
      </c>
      <c r="BH668" s="97">
        <v>0</v>
      </c>
      <c r="BI668" s="97">
        <v>0</v>
      </c>
      <c r="BJ668" s="97">
        <v>0</v>
      </c>
      <c r="BK668" s="97">
        <v>0</v>
      </c>
      <c r="BM668" s="97">
        <v>12210.514285714284</v>
      </c>
      <c r="BN668" s="97">
        <v>12210.514285714284</v>
      </c>
      <c r="BO668" s="97">
        <v>12210.514285714284</v>
      </c>
      <c r="BP668" s="97">
        <v>12210.514285714284</v>
      </c>
      <c r="BQ668" s="97">
        <v>11731.714285714286</v>
      </c>
      <c r="BR668" s="97">
        <v>11731.714285714286</v>
      </c>
      <c r="BS668" s="97">
        <v>11731.714285714286</v>
      </c>
      <c r="BT668" s="97">
        <v>11731.714285714286</v>
      </c>
      <c r="BY668" s="108"/>
      <c r="CA668" s="162" t="b">
        <v>1</v>
      </c>
      <c r="CB668" s="162" t="b">
        <v>1</v>
      </c>
      <c r="CC668" s="162" t="b">
        <v>1</v>
      </c>
      <c r="CD668" s="162" t="b">
        <v>1</v>
      </c>
    </row>
    <row r="669" spans="1:82" x14ac:dyDescent="0.2">
      <c r="A669" s="101">
        <v>664</v>
      </c>
      <c r="B669" s="97" t="s">
        <v>2201</v>
      </c>
      <c r="C669" s="97" t="s">
        <v>2222</v>
      </c>
      <c r="D669" s="97">
        <v>21</v>
      </c>
      <c r="E669" s="97" t="s">
        <v>1087</v>
      </c>
      <c r="G669" s="97" t="s">
        <v>2189</v>
      </c>
      <c r="H669" s="97" t="s">
        <v>0</v>
      </c>
      <c r="I669" s="97" t="s">
        <v>1201</v>
      </c>
      <c r="J669" s="97" t="b">
        <v>1</v>
      </c>
      <c r="N669" s="97"/>
      <c r="O669" s="97">
        <v>1.95</v>
      </c>
      <c r="P669" s="97">
        <v>1.65</v>
      </c>
      <c r="Q669" s="97">
        <v>0</v>
      </c>
      <c r="R669" s="97">
        <v>0</v>
      </c>
      <c r="S669" s="97">
        <v>0</v>
      </c>
      <c r="T669" s="97">
        <v>0.30000000000000004</v>
      </c>
      <c r="U669" s="97">
        <v>24.8</v>
      </c>
      <c r="W669" s="97" t="s">
        <v>2190</v>
      </c>
      <c r="X669" s="97">
        <v>2.48E-3</v>
      </c>
      <c r="Y669" s="97">
        <v>-0.433</v>
      </c>
      <c r="Z669" s="97" t="s">
        <v>0</v>
      </c>
      <c r="AB669" s="97" t="s">
        <v>2191</v>
      </c>
      <c r="AF669" s="97">
        <v>24.8</v>
      </c>
      <c r="AG669" s="97">
        <v>2.48E-3</v>
      </c>
      <c r="AH669" s="97">
        <v>-0.433</v>
      </c>
      <c r="AI669" s="97" t="s">
        <v>2192</v>
      </c>
      <c r="AJ669" s="97">
        <v>5.3</v>
      </c>
      <c r="AK669" s="97">
        <v>0.54</v>
      </c>
      <c r="AP669" s="97">
        <v>0.77</v>
      </c>
      <c r="AX669" s="97">
        <v>0</v>
      </c>
      <c r="AY669" s="97">
        <v>0</v>
      </c>
      <c r="AZ669" s="97">
        <v>0</v>
      </c>
      <c r="BA669" s="97">
        <v>28586.742857142854</v>
      </c>
      <c r="BB669" s="97">
        <v>27466.285714285714</v>
      </c>
      <c r="BC669" s="97">
        <v>0</v>
      </c>
      <c r="BD669" s="97">
        <v>0</v>
      </c>
      <c r="BE669" s="97">
        <v>0</v>
      </c>
      <c r="BF669" s="97">
        <v>0</v>
      </c>
      <c r="BG669" s="97">
        <v>0</v>
      </c>
      <c r="BH669" s="97">
        <v>0</v>
      </c>
      <c r="BI669" s="97">
        <v>0</v>
      </c>
      <c r="BJ669" s="97">
        <v>0</v>
      </c>
      <c r="BK669" s="97">
        <v>0</v>
      </c>
      <c r="BM669" s="97">
        <v>7146.6857142857134</v>
      </c>
      <c r="BN669" s="97">
        <v>7146.6857142857134</v>
      </c>
      <c r="BO669" s="97">
        <v>7146.6857142857134</v>
      </c>
      <c r="BP669" s="97">
        <v>7146.6857142857134</v>
      </c>
      <c r="BQ669" s="97">
        <v>6866.5714285714284</v>
      </c>
      <c r="BR669" s="97">
        <v>6866.5714285714284</v>
      </c>
      <c r="BS669" s="97">
        <v>6866.5714285714284</v>
      </c>
      <c r="BT669" s="97">
        <v>6866.5714285714284</v>
      </c>
      <c r="BY669" s="108"/>
      <c r="CA669" s="162" t="b">
        <v>1</v>
      </c>
      <c r="CB669" s="162" t="b">
        <v>1</v>
      </c>
      <c r="CC669" s="162" t="b">
        <v>1</v>
      </c>
      <c r="CD669" s="162" t="b">
        <v>1</v>
      </c>
    </row>
    <row r="670" spans="1:82" x14ac:dyDescent="0.2">
      <c r="A670" s="101">
        <v>665</v>
      </c>
      <c r="B670" s="97" t="s">
        <v>2201</v>
      </c>
      <c r="C670" s="97" t="s">
        <v>2222</v>
      </c>
      <c r="D670" s="97">
        <v>21</v>
      </c>
      <c r="E670" s="97" t="s">
        <v>1089</v>
      </c>
      <c r="G670" s="97" t="s">
        <v>2189</v>
      </c>
      <c r="H670" s="97" t="s">
        <v>0</v>
      </c>
      <c r="I670" s="97" t="s">
        <v>1201</v>
      </c>
      <c r="J670" s="97" t="b">
        <v>1</v>
      </c>
      <c r="N670" s="97"/>
      <c r="O670" s="97">
        <v>2.04</v>
      </c>
      <c r="P670" s="97">
        <v>1.65</v>
      </c>
      <c r="Q670" s="97">
        <v>0</v>
      </c>
      <c r="R670" s="97">
        <v>0</v>
      </c>
      <c r="S670" s="97">
        <v>0</v>
      </c>
      <c r="T670" s="97">
        <v>0.39000000000000012</v>
      </c>
      <c r="U670" s="97">
        <v>26.2</v>
      </c>
      <c r="W670" s="97" t="s">
        <v>2190</v>
      </c>
      <c r="X670" s="97">
        <v>2.6199999999999999E-3</v>
      </c>
      <c r="Y670" s="97">
        <v>-0.45700000000000002</v>
      </c>
      <c r="Z670" s="97" t="s">
        <v>0</v>
      </c>
      <c r="AB670" s="97" t="s">
        <v>2191</v>
      </c>
      <c r="AF670" s="97">
        <v>26.2</v>
      </c>
      <c r="AG670" s="97">
        <v>2.6199999999999999E-3</v>
      </c>
      <c r="AH670" s="97">
        <v>-0.45700000000000002</v>
      </c>
      <c r="AI670" s="97" t="s">
        <v>2192</v>
      </c>
      <c r="AJ670" s="97">
        <v>5.3</v>
      </c>
      <c r="AK670" s="97">
        <v>0.54</v>
      </c>
      <c r="AP670" s="97">
        <v>0.77</v>
      </c>
      <c r="AX670" s="97">
        <v>0</v>
      </c>
      <c r="AY670" s="97">
        <v>0</v>
      </c>
      <c r="AZ670" s="97">
        <v>0</v>
      </c>
      <c r="BA670" s="97">
        <v>14808</v>
      </c>
      <c r="BB670" s="97">
        <v>14227.199999999999</v>
      </c>
      <c r="BC670" s="97">
        <v>0</v>
      </c>
      <c r="BD670" s="97">
        <v>0</v>
      </c>
      <c r="BE670" s="97">
        <v>0</v>
      </c>
      <c r="BF670" s="97">
        <v>0</v>
      </c>
      <c r="BG670" s="97">
        <v>0</v>
      </c>
      <c r="BH670" s="97">
        <v>0</v>
      </c>
      <c r="BI670" s="97">
        <v>0</v>
      </c>
      <c r="BJ670" s="97">
        <v>0</v>
      </c>
      <c r="BK670" s="97">
        <v>0</v>
      </c>
      <c r="BM670" s="97">
        <v>3702</v>
      </c>
      <c r="BN670" s="97">
        <v>3702</v>
      </c>
      <c r="BO670" s="97">
        <v>3702</v>
      </c>
      <c r="BP670" s="97">
        <v>3702</v>
      </c>
      <c r="BQ670" s="97">
        <v>3556.7999999999997</v>
      </c>
      <c r="BR670" s="97">
        <v>3556.7999999999997</v>
      </c>
      <c r="BS670" s="97">
        <v>3556.7999999999997</v>
      </c>
      <c r="BT670" s="97">
        <v>3556.7999999999997</v>
      </c>
      <c r="BY670" s="108"/>
      <c r="CA670" s="162" t="b">
        <v>1</v>
      </c>
      <c r="CB670" s="162" t="b">
        <v>1</v>
      </c>
      <c r="CC670" s="162" t="b">
        <v>1</v>
      </c>
      <c r="CD670" s="162" t="b">
        <v>1</v>
      </c>
    </row>
    <row r="671" spans="1:82" x14ac:dyDescent="0.2">
      <c r="A671" s="101">
        <v>666</v>
      </c>
      <c r="B671" s="97" t="s">
        <v>2201</v>
      </c>
      <c r="C671" s="97" t="s">
        <v>2222</v>
      </c>
      <c r="D671" s="97">
        <v>21</v>
      </c>
      <c r="E671" s="97" t="s">
        <v>1090</v>
      </c>
      <c r="G671" s="97" t="s">
        <v>2189</v>
      </c>
      <c r="H671" s="97" t="s">
        <v>0</v>
      </c>
      <c r="I671" s="97" t="s">
        <v>1201</v>
      </c>
      <c r="J671" s="97" t="b">
        <v>1</v>
      </c>
      <c r="N671" s="97"/>
      <c r="O671" s="97">
        <v>2.08</v>
      </c>
      <c r="P671" s="97">
        <v>1.65</v>
      </c>
      <c r="Q671" s="97">
        <v>0</v>
      </c>
      <c r="R671" s="97">
        <v>0</v>
      </c>
      <c r="S671" s="97">
        <v>0</v>
      </c>
      <c r="T671" s="97">
        <v>0.43000000000000016</v>
      </c>
      <c r="U671" s="97">
        <v>31.7</v>
      </c>
      <c r="W671" s="97" t="s">
        <v>2190</v>
      </c>
      <c r="X671" s="97">
        <v>3.1700000000000001E-3</v>
      </c>
      <c r="Y671" s="97">
        <v>-0.55300000000000005</v>
      </c>
      <c r="Z671" s="97" t="s">
        <v>0</v>
      </c>
      <c r="AB671" s="97" t="s">
        <v>2191</v>
      </c>
      <c r="AF671" s="97">
        <v>31.7</v>
      </c>
      <c r="AG671" s="97">
        <v>3.1700000000000001E-3</v>
      </c>
      <c r="AH671" s="97">
        <v>-0.55300000000000005</v>
      </c>
      <c r="AI671" s="97" t="s">
        <v>2192</v>
      </c>
      <c r="AJ671" s="97">
        <v>5.3</v>
      </c>
      <c r="AK671" s="97">
        <v>0.54</v>
      </c>
      <c r="AP671" s="97">
        <v>0.77</v>
      </c>
      <c r="AX671" s="97">
        <v>0</v>
      </c>
      <c r="AY671" s="97">
        <v>0</v>
      </c>
      <c r="AZ671" s="97">
        <v>0</v>
      </c>
      <c r="BA671" s="97">
        <v>587.65714285714273</v>
      </c>
      <c r="BB671" s="97">
        <v>565.02857142857135</v>
      </c>
      <c r="BC671" s="97">
        <v>0</v>
      </c>
      <c r="BD671" s="97">
        <v>0</v>
      </c>
      <c r="BE671" s="97">
        <v>0</v>
      </c>
      <c r="BF671" s="97">
        <v>0</v>
      </c>
      <c r="BG671" s="97">
        <v>0</v>
      </c>
      <c r="BH671" s="97">
        <v>0</v>
      </c>
      <c r="BI671" s="97">
        <v>0</v>
      </c>
      <c r="BJ671" s="97">
        <v>0</v>
      </c>
      <c r="BK671" s="97">
        <v>0</v>
      </c>
      <c r="BM671" s="97">
        <v>146.91428571428568</v>
      </c>
      <c r="BN671" s="97">
        <v>146.91428571428568</v>
      </c>
      <c r="BO671" s="97">
        <v>146.91428571428568</v>
      </c>
      <c r="BP671" s="97">
        <v>146.91428571428568</v>
      </c>
      <c r="BQ671" s="97">
        <v>141.25714285714284</v>
      </c>
      <c r="BR671" s="97">
        <v>141.25714285714284</v>
      </c>
      <c r="BS671" s="97">
        <v>141.25714285714284</v>
      </c>
      <c r="BT671" s="97">
        <v>141.25714285714284</v>
      </c>
      <c r="BY671" s="108"/>
      <c r="CA671" s="162" t="b">
        <v>1</v>
      </c>
      <c r="CB671" s="162" t="b">
        <v>1</v>
      </c>
      <c r="CC671" s="162" t="b">
        <v>1</v>
      </c>
      <c r="CD671" s="162" t="b">
        <v>1</v>
      </c>
    </row>
    <row r="672" spans="1:82" x14ac:dyDescent="0.2">
      <c r="A672" s="101">
        <v>667</v>
      </c>
      <c r="B672" s="97" t="s">
        <v>2201</v>
      </c>
      <c r="C672" s="97" t="s">
        <v>2222</v>
      </c>
      <c r="D672" s="97">
        <v>21</v>
      </c>
      <c r="E672" s="97" t="s">
        <v>1091</v>
      </c>
      <c r="G672" s="97" t="s">
        <v>2189</v>
      </c>
      <c r="H672" s="97" t="s">
        <v>0</v>
      </c>
      <c r="I672" s="97" t="s">
        <v>1201</v>
      </c>
      <c r="J672" s="97" t="b">
        <v>1</v>
      </c>
      <c r="N672" s="97"/>
      <c r="O672" s="97">
        <v>3.05</v>
      </c>
      <c r="P672" s="97">
        <v>1.9</v>
      </c>
      <c r="Q672" s="97">
        <v>0</v>
      </c>
      <c r="R672" s="97">
        <v>0</v>
      </c>
      <c r="S672" s="97">
        <v>0</v>
      </c>
      <c r="T672" s="97">
        <v>1.1499999999999999</v>
      </c>
      <c r="U672" s="97">
        <v>35.799999999999997</v>
      </c>
      <c r="W672" s="97" t="s">
        <v>2190</v>
      </c>
      <c r="X672" s="97">
        <v>3.5799999999999998E-3</v>
      </c>
      <c r="Y672" s="97">
        <v>-0.625</v>
      </c>
      <c r="Z672" s="97" t="s">
        <v>0</v>
      </c>
      <c r="AB672" s="97" t="s">
        <v>2191</v>
      </c>
      <c r="AF672" s="97">
        <v>35.799999999999997</v>
      </c>
      <c r="AG672" s="97">
        <v>3.5799999999999998E-3</v>
      </c>
      <c r="AH672" s="97">
        <v>-0.625</v>
      </c>
      <c r="AI672" s="97" t="s">
        <v>2192</v>
      </c>
      <c r="AJ672" s="97">
        <v>5.3</v>
      </c>
      <c r="AK672" s="97">
        <v>0.54</v>
      </c>
      <c r="AP672" s="97">
        <v>0.77</v>
      </c>
      <c r="AX672" s="97">
        <v>0</v>
      </c>
      <c r="AY672" s="97">
        <v>0</v>
      </c>
      <c r="AZ672" s="97">
        <v>0</v>
      </c>
      <c r="BA672" s="97">
        <v>1.3714285714285714</v>
      </c>
      <c r="BB672" s="97">
        <v>0.68571428571428572</v>
      </c>
      <c r="BC672" s="97">
        <v>0</v>
      </c>
      <c r="BD672" s="97">
        <v>0</v>
      </c>
      <c r="BE672" s="97">
        <v>0</v>
      </c>
      <c r="BF672" s="97">
        <v>0</v>
      </c>
      <c r="BG672" s="97">
        <v>0</v>
      </c>
      <c r="BH672" s="97">
        <v>0</v>
      </c>
      <c r="BI672" s="97">
        <v>0</v>
      </c>
      <c r="BJ672" s="97">
        <v>0</v>
      </c>
      <c r="BK672" s="97">
        <v>0</v>
      </c>
      <c r="BM672" s="97">
        <v>0.34285714285714286</v>
      </c>
      <c r="BN672" s="97">
        <v>0.34285714285714286</v>
      </c>
      <c r="BO672" s="97">
        <v>0.34285714285714286</v>
      </c>
      <c r="BP672" s="97">
        <v>0.34285714285714286</v>
      </c>
      <c r="BQ672" s="97">
        <v>0.17142857142857143</v>
      </c>
      <c r="BR672" s="97">
        <v>0.17142857142857143</v>
      </c>
      <c r="BS672" s="97">
        <v>0.17142857142857143</v>
      </c>
      <c r="BT672" s="97">
        <v>0.17142857142857143</v>
      </c>
      <c r="BY672" s="108"/>
      <c r="CA672" s="162" t="b">
        <v>1</v>
      </c>
      <c r="CB672" s="162" t="b">
        <v>1</v>
      </c>
      <c r="CC672" s="162" t="b">
        <v>1</v>
      </c>
      <c r="CD672" s="162" t="b">
        <v>1</v>
      </c>
    </row>
    <row r="673" spans="1:82" x14ac:dyDescent="0.2">
      <c r="A673" s="101">
        <v>668</v>
      </c>
      <c r="B673" s="97" t="s">
        <v>2201</v>
      </c>
      <c r="C673" s="97" t="s">
        <v>2222</v>
      </c>
      <c r="D673" s="97">
        <v>21</v>
      </c>
      <c r="E673" s="97" t="s">
        <v>1093</v>
      </c>
      <c r="G673" s="97" t="s">
        <v>2189</v>
      </c>
      <c r="H673" s="97" t="s">
        <v>0</v>
      </c>
      <c r="I673" s="97" t="s">
        <v>1201</v>
      </c>
      <c r="J673" s="97" t="b">
        <v>1</v>
      </c>
      <c r="N673" s="97"/>
      <c r="O673" s="97">
        <v>2.1</v>
      </c>
      <c r="P673" s="97">
        <v>1.9</v>
      </c>
      <c r="Q673" s="97">
        <v>0</v>
      </c>
      <c r="R673" s="97">
        <v>0</v>
      </c>
      <c r="S673" s="97">
        <v>0</v>
      </c>
      <c r="T673" s="97">
        <v>0.20000000000000018</v>
      </c>
      <c r="U673" s="97">
        <v>31.7</v>
      </c>
      <c r="W673" s="97" t="s">
        <v>2190</v>
      </c>
      <c r="X673" s="97">
        <v>3.1700000000000001E-3</v>
      </c>
      <c r="Y673" s="97">
        <v>-0.55300000000000005</v>
      </c>
      <c r="Z673" s="97" t="s">
        <v>0</v>
      </c>
      <c r="AB673" s="97" t="s">
        <v>2191</v>
      </c>
      <c r="AF673" s="97">
        <v>31.7</v>
      </c>
      <c r="AG673" s="97">
        <v>3.1700000000000001E-3</v>
      </c>
      <c r="AH673" s="97">
        <v>-0.55300000000000005</v>
      </c>
      <c r="AI673" s="97" t="s">
        <v>2192</v>
      </c>
      <c r="AJ673" s="97">
        <v>5.3</v>
      </c>
      <c r="AK673" s="97">
        <v>0.54</v>
      </c>
      <c r="AP673" s="97">
        <v>0.77</v>
      </c>
      <c r="AX673" s="97">
        <v>0</v>
      </c>
      <c r="AY673" s="97">
        <v>0</v>
      </c>
      <c r="AZ673" s="97">
        <v>0</v>
      </c>
      <c r="BA673" s="97">
        <v>79536.685714285704</v>
      </c>
      <c r="BB673" s="97">
        <v>76417.371428571423</v>
      </c>
      <c r="BC673" s="97">
        <v>0</v>
      </c>
      <c r="BD673" s="97">
        <v>0</v>
      </c>
      <c r="BE673" s="97">
        <v>0</v>
      </c>
      <c r="BF673" s="97">
        <v>0</v>
      </c>
      <c r="BG673" s="97">
        <v>0</v>
      </c>
      <c r="BH673" s="97">
        <v>0</v>
      </c>
      <c r="BI673" s="97">
        <v>0</v>
      </c>
      <c r="BJ673" s="97">
        <v>0</v>
      </c>
      <c r="BK673" s="97">
        <v>0</v>
      </c>
      <c r="BM673" s="97">
        <v>19884.171428571426</v>
      </c>
      <c r="BN673" s="97">
        <v>19884.171428571426</v>
      </c>
      <c r="BO673" s="97">
        <v>19884.171428571426</v>
      </c>
      <c r="BP673" s="97">
        <v>19884.171428571426</v>
      </c>
      <c r="BQ673" s="97">
        <v>19104.342857142856</v>
      </c>
      <c r="BR673" s="97">
        <v>19104.342857142856</v>
      </c>
      <c r="BS673" s="97">
        <v>19104.342857142856</v>
      </c>
      <c r="BT673" s="97">
        <v>19104.342857142856</v>
      </c>
      <c r="BY673" s="108"/>
      <c r="CA673" s="162" t="b">
        <v>1</v>
      </c>
      <c r="CB673" s="162" t="b">
        <v>1</v>
      </c>
      <c r="CC673" s="162" t="b">
        <v>1</v>
      </c>
      <c r="CD673" s="162" t="b">
        <v>1</v>
      </c>
    </row>
    <row r="674" spans="1:82" x14ac:dyDescent="0.2">
      <c r="A674" s="101">
        <v>669</v>
      </c>
      <c r="B674" s="97" t="s">
        <v>2201</v>
      </c>
      <c r="C674" s="97" t="s">
        <v>2222</v>
      </c>
      <c r="D674" s="97">
        <v>21</v>
      </c>
      <c r="E674" s="97" t="s">
        <v>1094</v>
      </c>
      <c r="G674" s="97" t="s">
        <v>2189</v>
      </c>
      <c r="H674" s="97" t="s">
        <v>0</v>
      </c>
      <c r="I674" s="97" t="s">
        <v>1201</v>
      </c>
      <c r="J674" s="97" t="b">
        <v>1</v>
      </c>
      <c r="N674" s="97"/>
      <c r="O674" s="97">
        <v>1.63</v>
      </c>
      <c r="P674" s="97">
        <v>1.2</v>
      </c>
      <c r="Q674" s="97">
        <v>0</v>
      </c>
      <c r="R674" s="97">
        <v>0</v>
      </c>
      <c r="S674" s="97">
        <v>0</v>
      </c>
      <c r="T674" s="97">
        <v>0.42999999999999994</v>
      </c>
      <c r="U674" s="97">
        <v>15.1</v>
      </c>
      <c r="W674" s="97" t="s">
        <v>2190</v>
      </c>
      <c r="X674" s="97">
        <v>1.5100000000000001E-3</v>
      </c>
      <c r="Y674" s="97">
        <v>-0.26500000000000001</v>
      </c>
      <c r="Z674" s="97" t="s">
        <v>0</v>
      </c>
      <c r="AB674" s="97" t="s">
        <v>2191</v>
      </c>
      <c r="AF674" s="97">
        <v>15.1</v>
      </c>
      <c r="AG674" s="97">
        <v>1.5100000000000001E-3</v>
      </c>
      <c r="AH674" s="97">
        <v>-0.26500000000000001</v>
      </c>
      <c r="AI674" s="97" t="s">
        <v>2192</v>
      </c>
      <c r="AJ674" s="97">
        <v>5.3</v>
      </c>
      <c r="AK674" s="97">
        <v>0.54</v>
      </c>
      <c r="AP674" s="97">
        <v>0.77</v>
      </c>
      <c r="AX674" s="97">
        <v>0</v>
      </c>
      <c r="AY674" s="97">
        <v>0</v>
      </c>
      <c r="AZ674" s="97">
        <v>0</v>
      </c>
      <c r="BA674" s="97">
        <v>680.2285714285714</v>
      </c>
      <c r="BB674" s="97">
        <v>654.17142857142858</v>
      </c>
      <c r="BC674" s="97">
        <v>0</v>
      </c>
      <c r="BD674" s="97">
        <v>0</v>
      </c>
      <c r="BE674" s="97">
        <v>0</v>
      </c>
      <c r="BF674" s="97">
        <v>0</v>
      </c>
      <c r="BG674" s="97">
        <v>0</v>
      </c>
      <c r="BH674" s="97">
        <v>0</v>
      </c>
      <c r="BI674" s="97">
        <v>0</v>
      </c>
      <c r="BJ674" s="97">
        <v>0</v>
      </c>
      <c r="BK674" s="97">
        <v>0</v>
      </c>
      <c r="BM674" s="97">
        <v>170.05714285714285</v>
      </c>
      <c r="BN674" s="97">
        <v>170.05714285714285</v>
      </c>
      <c r="BO674" s="97">
        <v>170.05714285714285</v>
      </c>
      <c r="BP674" s="97">
        <v>170.05714285714285</v>
      </c>
      <c r="BQ674" s="97">
        <v>163.54285714285714</v>
      </c>
      <c r="BR674" s="97">
        <v>163.54285714285714</v>
      </c>
      <c r="BS674" s="97">
        <v>163.54285714285714</v>
      </c>
      <c r="BT674" s="97">
        <v>163.54285714285714</v>
      </c>
      <c r="BY674" s="108"/>
      <c r="CA674" s="162" t="b">
        <v>1</v>
      </c>
      <c r="CB674" s="162" t="b">
        <v>1</v>
      </c>
      <c r="CC674" s="162" t="b">
        <v>1</v>
      </c>
      <c r="CD674" s="162" t="b">
        <v>1</v>
      </c>
    </row>
    <row r="675" spans="1:82" x14ac:dyDescent="0.2">
      <c r="A675" s="101">
        <v>670</v>
      </c>
      <c r="B675" s="97" t="s">
        <v>2201</v>
      </c>
      <c r="C675" s="97" t="s">
        <v>2222</v>
      </c>
      <c r="D675" s="97">
        <v>21</v>
      </c>
      <c r="E675" s="97" t="s">
        <v>1095</v>
      </c>
      <c r="G675" s="97" t="s">
        <v>2189</v>
      </c>
      <c r="H675" s="97" t="s">
        <v>0</v>
      </c>
      <c r="I675" s="97" t="s">
        <v>1201</v>
      </c>
      <c r="J675" s="97" t="b">
        <v>1</v>
      </c>
      <c r="N675" s="97"/>
      <c r="O675" s="97">
        <v>1.33</v>
      </c>
      <c r="P675" s="97">
        <v>0.9</v>
      </c>
      <c r="Q675" s="97">
        <v>0</v>
      </c>
      <c r="R675" s="97">
        <v>0</v>
      </c>
      <c r="S675" s="97">
        <v>0</v>
      </c>
      <c r="T675" s="97">
        <v>0.43000000000000005</v>
      </c>
      <c r="U675" s="97">
        <v>17.899999999999999</v>
      </c>
      <c r="W675" s="97" t="s">
        <v>2190</v>
      </c>
      <c r="X675" s="97">
        <v>1.7899999999999999E-3</v>
      </c>
      <c r="Y675" s="97">
        <v>-0.313</v>
      </c>
      <c r="Z675" s="97" t="s">
        <v>0</v>
      </c>
      <c r="AB675" s="97" t="s">
        <v>2191</v>
      </c>
      <c r="AF675" s="97">
        <v>17.899999999999999</v>
      </c>
      <c r="AG675" s="97">
        <v>1.7899999999999999E-3</v>
      </c>
      <c r="AH675" s="97">
        <v>-0.313</v>
      </c>
      <c r="AI675" s="97" t="s">
        <v>2192</v>
      </c>
      <c r="AJ675" s="97">
        <v>5.3</v>
      </c>
      <c r="AK675" s="97">
        <v>0.54</v>
      </c>
      <c r="AP675" s="97">
        <v>0.77</v>
      </c>
      <c r="AX675" s="97">
        <v>0</v>
      </c>
      <c r="AY675" s="97">
        <v>0</v>
      </c>
      <c r="AZ675" s="97">
        <v>0</v>
      </c>
      <c r="BA675" s="97">
        <v>2923.8857142857146</v>
      </c>
      <c r="BB675" s="97">
        <v>2808.6857142857143</v>
      </c>
      <c r="BC675" s="97">
        <v>0</v>
      </c>
      <c r="BD675" s="97">
        <v>0</v>
      </c>
      <c r="BE675" s="97">
        <v>0</v>
      </c>
      <c r="BF675" s="97">
        <v>0</v>
      </c>
      <c r="BG675" s="97">
        <v>0</v>
      </c>
      <c r="BH675" s="97">
        <v>0</v>
      </c>
      <c r="BI675" s="97">
        <v>0</v>
      </c>
      <c r="BJ675" s="97">
        <v>0</v>
      </c>
      <c r="BK675" s="97">
        <v>0</v>
      </c>
      <c r="BM675" s="97">
        <v>730.97142857142865</v>
      </c>
      <c r="BN675" s="97">
        <v>730.97142857142865</v>
      </c>
      <c r="BO675" s="97">
        <v>730.97142857142865</v>
      </c>
      <c r="BP675" s="97">
        <v>730.97142857142865</v>
      </c>
      <c r="BQ675" s="97">
        <v>702.17142857142858</v>
      </c>
      <c r="BR675" s="97">
        <v>702.17142857142858</v>
      </c>
      <c r="BS675" s="97">
        <v>702.17142857142858</v>
      </c>
      <c r="BT675" s="97">
        <v>702.17142857142858</v>
      </c>
      <c r="BY675" s="108"/>
      <c r="CA675" s="162" t="b">
        <v>1</v>
      </c>
      <c r="CB675" s="162" t="b">
        <v>1</v>
      </c>
      <c r="CC675" s="162" t="b">
        <v>1</v>
      </c>
      <c r="CD675" s="162" t="b">
        <v>1</v>
      </c>
    </row>
    <row r="676" spans="1:82" x14ac:dyDescent="0.2">
      <c r="A676" s="101">
        <v>671</v>
      </c>
      <c r="B676" s="97" t="s">
        <v>2201</v>
      </c>
      <c r="C676" s="97" t="s">
        <v>2222</v>
      </c>
      <c r="D676" s="97">
        <v>21</v>
      </c>
      <c r="E676" s="97" t="s">
        <v>1096</v>
      </c>
      <c r="G676" s="97" t="s">
        <v>2189</v>
      </c>
      <c r="H676" s="97" t="s">
        <v>0</v>
      </c>
      <c r="I676" s="97" t="s">
        <v>1201</v>
      </c>
      <c r="J676" s="97" t="b">
        <v>1</v>
      </c>
      <c r="N676" s="97"/>
      <c r="O676" s="97">
        <v>1.73</v>
      </c>
      <c r="P676" s="97">
        <v>1.2</v>
      </c>
      <c r="Q676" s="97">
        <v>0</v>
      </c>
      <c r="R676" s="97">
        <v>0</v>
      </c>
      <c r="S676" s="97">
        <v>0</v>
      </c>
      <c r="T676" s="97">
        <v>0.53</v>
      </c>
      <c r="U676" s="97">
        <v>19.3</v>
      </c>
      <c r="W676" s="97" t="s">
        <v>2190</v>
      </c>
      <c r="X676" s="97">
        <v>1.9300000000000001E-3</v>
      </c>
      <c r="Y676" s="97">
        <v>-0.33700000000000002</v>
      </c>
      <c r="Z676" s="97" t="s">
        <v>0</v>
      </c>
      <c r="AB676" s="97" t="s">
        <v>2191</v>
      </c>
      <c r="AF676" s="97">
        <v>19.3</v>
      </c>
      <c r="AG676" s="97">
        <v>1.9300000000000001E-3</v>
      </c>
      <c r="AH676" s="97">
        <v>-0.33700000000000002</v>
      </c>
      <c r="AI676" s="97" t="s">
        <v>2192</v>
      </c>
      <c r="AJ676" s="97">
        <v>5.3</v>
      </c>
      <c r="AK676" s="97">
        <v>0.54</v>
      </c>
      <c r="AP676" s="97">
        <v>0.77</v>
      </c>
      <c r="AX676" s="97">
        <v>0</v>
      </c>
      <c r="AY676" s="97">
        <v>0</v>
      </c>
      <c r="AZ676" s="97">
        <v>0</v>
      </c>
      <c r="BA676" s="97">
        <v>3161.8285714285712</v>
      </c>
      <c r="BB676" s="97">
        <v>3037.7142857142858</v>
      </c>
      <c r="BC676" s="97">
        <v>0</v>
      </c>
      <c r="BD676" s="97">
        <v>0</v>
      </c>
      <c r="BE676" s="97">
        <v>0</v>
      </c>
      <c r="BF676" s="97">
        <v>0</v>
      </c>
      <c r="BG676" s="97">
        <v>0</v>
      </c>
      <c r="BH676" s="97">
        <v>0</v>
      </c>
      <c r="BI676" s="97">
        <v>0</v>
      </c>
      <c r="BJ676" s="97">
        <v>0</v>
      </c>
      <c r="BK676" s="97">
        <v>0</v>
      </c>
      <c r="BM676" s="97">
        <v>790.4571428571428</v>
      </c>
      <c r="BN676" s="97">
        <v>790.4571428571428</v>
      </c>
      <c r="BO676" s="97">
        <v>790.4571428571428</v>
      </c>
      <c r="BP676" s="97">
        <v>790.4571428571428</v>
      </c>
      <c r="BQ676" s="97">
        <v>759.42857142857144</v>
      </c>
      <c r="BR676" s="97">
        <v>759.42857142857144</v>
      </c>
      <c r="BS676" s="97">
        <v>759.42857142857144</v>
      </c>
      <c r="BT676" s="97">
        <v>759.42857142857144</v>
      </c>
      <c r="BY676" s="108"/>
      <c r="CA676" s="162" t="b">
        <v>1</v>
      </c>
      <c r="CB676" s="162" t="b">
        <v>1</v>
      </c>
      <c r="CC676" s="162" t="b">
        <v>1</v>
      </c>
      <c r="CD676" s="162" t="b">
        <v>1</v>
      </c>
    </row>
    <row r="677" spans="1:82" x14ac:dyDescent="0.2">
      <c r="A677" s="101">
        <v>672</v>
      </c>
      <c r="B677" s="97" t="s">
        <v>2201</v>
      </c>
      <c r="C677" s="97" t="s">
        <v>2222</v>
      </c>
      <c r="D677" s="97">
        <v>21</v>
      </c>
      <c r="E677" s="97" t="s">
        <v>1097</v>
      </c>
      <c r="G677" s="97" t="s">
        <v>2189</v>
      </c>
      <c r="H677" s="97" t="s">
        <v>0</v>
      </c>
      <c r="I677" s="97" t="s">
        <v>1201</v>
      </c>
      <c r="J677" s="97" t="b">
        <v>1</v>
      </c>
      <c r="N677" s="97"/>
      <c r="O677" s="97">
        <v>1.2</v>
      </c>
      <c r="P677" s="97">
        <v>1.2</v>
      </c>
      <c r="Q677" s="97">
        <v>0</v>
      </c>
      <c r="R677" s="97">
        <v>0</v>
      </c>
      <c r="S677" s="97">
        <v>0</v>
      </c>
      <c r="T677" s="97">
        <v>0</v>
      </c>
      <c r="U677" s="97">
        <v>20.6</v>
      </c>
      <c r="W677" s="97" t="s">
        <v>2190</v>
      </c>
      <c r="X677" s="97">
        <v>2.0600000000000002E-3</v>
      </c>
      <c r="Y677" s="97">
        <v>-0.36099999999999999</v>
      </c>
      <c r="Z677" s="97" t="s">
        <v>0</v>
      </c>
      <c r="AB677" s="97" t="s">
        <v>2191</v>
      </c>
      <c r="AF677" s="97">
        <v>20.6</v>
      </c>
      <c r="AG677" s="97">
        <v>2.0600000000000002E-3</v>
      </c>
      <c r="AH677" s="97">
        <v>-0.36099999999999999</v>
      </c>
      <c r="AI677" s="97" t="s">
        <v>2192</v>
      </c>
      <c r="AJ677" s="97">
        <v>5.3</v>
      </c>
      <c r="AK677" s="97">
        <v>0.54</v>
      </c>
      <c r="AP677" s="97">
        <v>0.77</v>
      </c>
      <c r="AX677" s="97">
        <v>0</v>
      </c>
      <c r="AY677" s="97">
        <v>0</v>
      </c>
      <c r="AZ677" s="97">
        <v>0</v>
      </c>
      <c r="BA677" s="97">
        <v>93.94285714285715</v>
      </c>
      <c r="BB677" s="97">
        <v>90.51428571428572</v>
      </c>
      <c r="BC677" s="97">
        <v>0</v>
      </c>
      <c r="BD677" s="97">
        <v>0</v>
      </c>
      <c r="BE677" s="97">
        <v>0</v>
      </c>
      <c r="BF677" s="97">
        <v>0</v>
      </c>
      <c r="BG677" s="97">
        <v>0</v>
      </c>
      <c r="BH677" s="97">
        <v>0</v>
      </c>
      <c r="BI677" s="97">
        <v>0</v>
      </c>
      <c r="BJ677" s="97">
        <v>0</v>
      </c>
      <c r="BK677" s="97">
        <v>0</v>
      </c>
      <c r="BM677" s="97">
        <v>23.485714285714288</v>
      </c>
      <c r="BN677" s="97">
        <v>23.485714285714288</v>
      </c>
      <c r="BO677" s="97">
        <v>23.485714285714288</v>
      </c>
      <c r="BP677" s="97">
        <v>23.485714285714288</v>
      </c>
      <c r="BQ677" s="97">
        <v>22.62857142857143</v>
      </c>
      <c r="BR677" s="97">
        <v>22.62857142857143</v>
      </c>
      <c r="BS677" s="97">
        <v>22.62857142857143</v>
      </c>
      <c r="BT677" s="97">
        <v>22.62857142857143</v>
      </c>
      <c r="BY677" s="108"/>
      <c r="CA677" s="162" t="b">
        <v>1</v>
      </c>
      <c r="CB677" s="162" t="b">
        <v>1</v>
      </c>
      <c r="CC677" s="162" t="b">
        <v>1</v>
      </c>
      <c r="CD677" s="162" t="b">
        <v>1</v>
      </c>
    </row>
    <row r="678" spans="1:82" x14ac:dyDescent="0.2">
      <c r="A678" s="101">
        <v>673</v>
      </c>
      <c r="B678" s="97" t="s">
        <v>2201</v>
      </c>
      <c r="C678" s="97" t="s">
        <v>2222</v>
      </c>
      <c r="D678" s="97">
        <v>21</v>
      </c>
      <c r="E678" s="97" t="s">
        <v>1099</v>
      </c>
      <c r="G678" s="97" t="s">
        <v>2189</v>
      </c>
      <c r="H678" s="97" t="s">
        <v>0</v>
      </c>
      <c r="I678" s="97" t="s">
        <v>1201</v>
      </c>
      <c r="J678" s="97" t="b">
        <v>1</v>
      </c>
      <c r="N678" s="97"/>
      <c r="O678" s="97">
        <v>2.08</v>
      </c>
      <c r="P678" s="97">
        <v>1.65</v>
      </c>
      <c r="Q678" s="97">
        <v>0</v>
      </c>
      <c r="R678" s="97">
        <v>0</v>
      </c>
      <c r="S678" s="97">
        <v>0</v>
      </c>
      <c r="T678" s="97">
        <v>0.43000000000000016</v>
      </c>
      <c r="U678" s="97">
        <v>27.5</v>
      </c>
      <c r="W678" s="97" t="s">
        <v>2190</v>
      </c>
      <c r="X678" s="97">
        <v>2.7499999999999998E-3</v>
      </c>
      <c r="Y678" s="97">
        <v>-0.48099999999999998</v>
      </c>
      <c r="Z678" s="97" t="s">
        <v>0</v>
      </c>
      <c r="AB678" s="97" t="s">
        <v>2191</v>
      </c>
      <c r="AF678" s="97">
        <v>27.5</v>
      </c>
      <c r="AG678" s="97">
        <v>2.7499999999999998E-3</v>
      </c>
      <c r="AH678" s="97">
        <v>-0.48099999999999998</v>
      </c>
      <c r="AI678" s="97" t="s">
        <v>2192</v>
      </c>
      <c r="AJ678" s="97">
        <v>5.3</v>
      </c>
      <c r="AK678" s="97">
        <v>0.54</v>
      </c>
      <c r="AP678" s="97">
        <v>0.77</v>
      </c>
      <c r="AX678" s="97">
        <v>0</v>
      </c>
      <c r="AY678" s="97">
        <v>0</v>
      </c>
      <c r="AZ678" s="97">
        <v>0</v>
      </c>
      <c r="BA678" s="97">
        <v>16171.199999999999</v>
      </c>
      <c r="BB678" s="97">
        <v>15537.6</v>
      </c>
      <c r="BC678" s="97">
        <v>0</v>
      </c>
      <c r="BD678" s="97">
        <v>0</v>
      </c>
      <c r="BE678" s="97">
        <v>0</v>
      </c>
      <c r="BF678" s="97">
        <v>0</v>
      </c>
      <c r="BG678" s="97">
        <v>0</v>
      </c>
      <c r="BH678" s="97">
        <v>0</v>
      </c>
      <c r="BI678" s="97">
        <v>0</v>
      </c>
      <c r="BJ678" s="97">
        <v>0</v>
      </c>
      <c r="BK678" s="97">
        <v>0</v>
      </c>
      <c r="BM678" s="97">
        <v>4042.7999999999997</v>
      </c>
      <c r="BN678" s="97">
        <v>4042.7999999999997</v>
      </c>
      <c r="BO678" s="97">
        <v>4042.7999999999997</v>
      </c>
      <c r="BP678" s="97">
        <v>4042.7999999999997</v>
      </c>
      <c r="BQ678" s="97">
        <v>3884.4</v>
      </c>
      <c r="BR678" s="97">
        <v>3884.4</v>
      </c>
      <c r="BS678" s="97">
        <v>3884.4</v>
      </c>
      <c r="BT678" s="97">
        <v>3884.4</v>
      </c>
      <c r="BY678" s="108"/>
      <c r="CA678" s="162" t="b">
        <v>1</v>
      </c>
      <c r="CB678" s="162" t="b">
        <v>1</v>
      </c>
      <c r="CC678" s="162" t="b">
        <v>1</v>
      </c>
      <c r="CD678" s="162" t="b">
        <v>1</v>
      </c>
    </row>
    <row r="679" spans="1:82" x14ac:dyDescent="0.2">
      <c r="A679" s="101">
        <v>674</v>
      </c>
      <c r="B679" s="97" t="s">
        <v>2201</v>
      </c>
      <c r="C679" s="97" t="s">
        <v>2222</v>
      </c>
      <c r="D679" s="97">
        <v>21</v>
      </c>
      <c r="E679" s="97" t="s">
        <v>1101</v>
      </c>
      <c r="G679" s="97" t="s">
        <v>2189</v>
      </c>
      <c r="H679" s="97" t="s">
        <v>0</v>
      </c>
      <c r="I679" s="97" t="s">
        <v>1201</v>
      </c>
      <c r="J679" s="97" t="b">
        <v>1</v>
      </c>
      <c r="N679" s="97"/>
      <c r="O679" s="97">
        <v>1.63</v>
      </c>
      <c r="P679" s="97">
        <v>0.9</v>
      </c>
      <c r="Q679" s="97">
        <v>0</v>
      </c>
      <c r="R679" s="97">
        <v>0</v>
      </c>
      <c r="S679" s="97">
        <v>0</v>
      </c>
      <c r="T679" s="97">
        <v>0.72999999999999987</v>
      </c>
      <c r="U679" s="97">
        <v>15.1</v>
      </c>
      <c r="W679" s="97" t="s">
        <v>2190</v>
      </c>
      <c r="X679" s="97">
        <v>1.5100000000000001E-3</v>
      </c>
      <c r="Y679" s="97">
        <v>-0.26500000000000001</v>
      </c>
      <c r="Z679" s="97" t="s">
        <v>0</v>
      </c>
      <c r="AB679" s="97" t="s">
        <v>2191</v>
      </c>
      <c r="AF679" s="97">
        <v>15.1</v>
      </c>
      <c r="AG679" s="97">
        <v>1.5100000000000001E-3</v>
      </c>
      <c r="AH679" s="97">
        <v>-0.26500000000000001</v>
      </c>
      <c r="AI679" s="97" t="s">
        <v>2192</v>
      </c>
      <c r="AJ679" s="97">
        <v>5.3</v>
      </c>
      <c r="AK679" s="97">
        <v>0.54</v>
      </c>
      <c r="AP679" s="97">
        <v>0.77</v>
      </c>
      <c r="AX679" s="97">
        <v>0</v>
      </c>
      <c r="AY679" s="97">
        <v>0</v>
      </c>
      <c r="AZ679" s="97">
        <v>0</v>
      </c>
      <c r="BA679" s="97">
        <v>117.25714285714285</v>
      </c>
      <c r="BB679" s="97">
        <v>113.14285714285714</v>
      </c>
      <c r="BC679" s="97">
        <v>0</v>
      </c>
      <c r="BD679" s="97">
        <v>0</v>
      </c>
      <c r="BE679" s="97">
        <v>0</v>
      </c>
      <c r="BF679" s="97">
        <v>0</v>
      </c>
      <c r="BG679" s="97">
        <v>0</v>
      </c>
      <c r="BH679" s="97">
        <v>0</v>
      </c>
      <c r="BI679" s="97">
        <v>0</v>
      </c>
      <c r="BJ679" s="97">
        <v>0</v>
      </c>
      <c r="BK679" s="97">
        <v>0</v>
      </c>
      <c r="BM679" s="97">
        <v>29.314285714285713</v>
      </c>
      <c r="BN679" s="97">
        <v>29.314285714285713</v>
      </c>
      <c r="BO679" s="97">
        <v>29.314285714285713</v>
      </c>
      <c r="BP679" s="97">
        <v>29.314285714285713</v>
      </c>
      <c r="BQ679" s="97">
        <v>28.285714285714285</v>
      </c>
      <c r="BR679" s="97">
        <v>28.285714285714285</v>
      </c>
      <c r="BS679" s="97">
        <v>28.285714285714285</v>
      </c>
      <c r="BT679" s="97">
        <v>28.285714285714285</v>
      </c>
      <c r="BY679" s="108"/>
      <c r="CA679" s="162" t="b">
        <v>1</v>
      </c>
      <c r="CB679" s="162" t="b">
        <v>1</v>
      </c>
      <c r="CC679" s="162" t="b">
        <v>1</v>
      </c>
      <c r="CD679" s="162" t="b">
        <v>1</v>
      </c>
    </row>
    <row r="680" spans="1:82" x14ac:dyDescent="0.2">
      <c r="A680" s="101">
        <v>675</v>
      </c>
      <c r="B680" s="97" t="s">
        <v>2201</v>
      </c>
      <c r="C680" s="97" t="s">
        <v>2222</v>
      </c>
      <c r="D680" s="97">
        <v>21</v>
      </c>
      <c r="E680" s="97" t="s">
        <v>1102</v>
      </c>
      <c r="G680" s="97" t="s">
        <v>2189</v>
      </c>
      <c r="H680" s="97" t="s">
        <v>0</v>
      </c>
      <c r="I680" s="97" t="s">
        <v>1201</v>
      </c>
      <c r="J680" s="97" t="b">
        <v>1</v>
      </c>
      <c r="N680" s="97"/>
      <c r="O680" s="97">
        <v>4.38</v>
      </c>
      <c r="P680" s="97">
        <v>0</v>
      </c>
      <c r="Q680" s="97">
        <v>1.9</v>
      </c>
      <c r="R680" s="97">
        <v>0</v>
      </c>
      <c r="S680" s="97">
        <v>0</v>
      </c>
      <c r="T680" s="97">
        <v>2.48</v>
      </c>
      <c r="U680" s="97">
        <v>266</v>
      </c>
      <c r="W680" s="97" t="s">
        <v>2190</v>
      </c>
      <c r="X680" s="97">
        <v>5.6300000000000003E-2</v>
      </c>
      <c r="Y680" s="97">
        <v>-0.66400000000000003</v>
      </c>
      <c r="Z680" s="97" t="s">
        <v>0</v>
      </c>
      <c r="AB680" s="97" t="s">
        <v>2191</v>
      </c>
      <c r="AF680" s="97">
        <v>266</v>
      </c>
      <c r="AG680" s="97">
        <v>5.6300000000000003E-2</v>
      </c>
      <c r="AH680" s="97">
        <v>-0.66400000000000003</v>
      </c>
      <c r="AI680" s="97" t="s">
        <v>2194</v>
      </c>
      <c r="AJ680" s="97">
        <v>2.58</v>
      </c>
      <c r="AK680" s="97">
        <v>0.54</v>
      </c>
      <c r="AP680" s="97">
        <v>0.81</v>
      </c>
      <c r="AX680" s="97">
        <v>0</v>
      </c>
      <c r="AY680" s="97">
        <v>0</v>
      </c>
      <c r="AZ680" s="97">
        <v>0</v>
      </c>
      <c r="BA680" s="97">
        <v>374.48599999999999</v>
      </c>
      <c r="BB680" s="97">
        <v>359.36700000000002</v>
      </c>
      <c r="BC680" s="97">
        <v>0</v>
      </c>
      <c r="BD680" s="97">
        <v>0</v>
      </c>
      <c r="BE680" s="97">
        <v>0</v>
      </c>
      <c r="BF680" s="97">
        <v>0</v>
      </c>
      <c r="BG680" s="97">
        <v>0</v>
      </c>
      <c r="BH680" s="97">
        <v>0</v>
      </c>
      <c r="BI680" s="97">
        <v>0</v>
      </c>
      <c r="BJ680" s="97">
        <v>0</v>
      </c>
      <c r="BK680" s="97">
        <v>0</v>
      </c>
      <c r="BM680" s="97">
        <v>93.621499999999997</v>
      </c>
      <c r="BN680" s="97">
        <v>93.621499999999997</v>
      </c>
      <c r="BO680" s="97">
        <v>93.621499999999997</v>
      </c>
      <c r="BP680" s="97">
        <v>93.621499999999997</v>
      </c>
      <c r="BQ680" s="97">
        <v>89.841750000000005</v>
      </c>
      <c r="BR680" s="97">
        <v>89.841750000000005</v>
      </c>
      <c r="BS680" s="97">
        <v>89.841750000000005</v>
      </c>
      <c r="BT680" s="97">
        <v>89.841750000000005</v>
      </c>
      <c r="BY680" s="108"/>
      <c r="CA680" s="162" t="b">
        <v>1</v>
      </c>
      <c r="CB680" s="162" t="b">
        <v>1</v>
      </c>
      <c r="CC680" s="162" t="b">
        <v>1</v>
      </c>
      <c r="CD680" s="162" t="b">
        <v>1</v>
      </c>
    </row>
    <row r="681" spans="1:82" x14ac:dyDescent="0.2">
      <c r="A681" s="101">
        <v>676</v>
      </c>
      <c r="B681" s="97" t="s">
        <v>2201</v>
      </c>
      <c r="C681" s="97" t="s">
        <v>2222</v>
      </c>
      <c r="D681" s="97">
        <v>21</v>
      </c>
      <c r="E681" s="97" t="s">
        <v>1104</v>
      </c>
      <c r="G681" s="97" t="s">
        <v>2189</v>
      </c>
      <c r="H681" s="97" t="s">
        <v>0</v>
      </c>
      <c r="I681" s="97" t="s">
        <v>1201</v>
      </c>
      <c r="J681" s="97" t="b">
        <v>1</v>
      </c>
      <c r="N681" s="97"/>
      <c r="O681" s="97">
        <v>1.33</v>
      </c>
      <c r="P681" s="97">
        <v>0</v>
      </c>
      <c r="Q681" s="97">
        <v>0.9</v>
      </c>
      <c r="R681" s="97">
        <v>0</v>
      </c>
      <c r="S681" s="97">
        <v>0</v>
      </c>
      <c r="T681" s="97">
        <v>0.43000000000000005</v>
      </c>
      <c r="U681" s="97">
        <v>97.4</v>
      </c>
      <c r="W681" s="97" t="s">
        <v>2190</v>
      </c>
      <c r="X681" s="97">
        <v>2.06E-2</v>
      </c>
      <c r="Y681" s="97">
        <v>-0.24299999999999999</v>
      </c>
      <c r="Z681" s="97" t="s">
        <v>0</v>
      </c>
      <c r="AB681" s="97" t="s">
        <v>2191</v>
      </c>
      <c r="AF681" s="97">
        <v>97.4</v>
      </c>
      <c r="AG681" s="97">
        <v>2.06E-2</v>
      </c>
      <c r="AH681" s="97">
        <v>-0.24299999999999999</v>
      </c>
      <c r="AI681" s="97" t="s">
        <v>2194</v>
      </c>
      <c r="AJ681" s="97">
        <v>2.58</v>
      </c>
      <c r="AK681" s="97">
        <v>0.54</v>
      </c>
      <c r="AP681" s="97">
        <v>0.81</v>
      </c>
      <c r="AX681" s="97">
        <v>0</v>
      </c>
      <c r="AY681" s="97">
        <v>0</v>
      </c>
      <c r="AZ681" s="97">
        <v>0</v>
      </c>
      <c r="BA681" s="97">
        <v>48.68571428571429</v>
      </c>
      <c r="BB681" s="97">
        <v>46.628571428571426</v>
      </c>
      <c r="BC681" s="97">
        <v>0</v>
      </c>
      <c r="BD681" s="97">
        <v>0</v>
      </c>
      <c r="BE681" s="97">
        <v>0</v>
      </c>
      <c r="BF681" s="97">
        <v>0</v>
      </c>
      <c r="BG681" s="97">
        <v>0</v>
      </c>
      <c r="BH681" s="97">
        <v>0</v>
      </c>
      <c r="BI681" s="97">
        <v>0</v>
      </c>
      <c r="BJ681" s="97">
        <v>0</v>
      </c>
      <c r="BK681" s="97">
        <v>0</v>
      </c>
      <c r="BM681" s="97">
        <v>12.171428571428573</v>
      </c>
      <c r="BN681" s="97">
        <v>12.171428571428573</v>
      </c>
      <c r="BO681" s="97">
        <v>12.171428571428573</v>
      </c>
      <c r="BP681" s="97">
        <v>12.171428571428573</v>
      </c>
      <c r="BQ681" s="97">
        <v>11.657142857142857</v>
      </c>
      <c r="BR681" s="97">
        <v>11.657142857142857</v>
      </c>
      <c r="BS681" s="97">
        <v>11.657142857142857</v>
      </c>
      <c r="BT681" s="97">
        <v>11.657142857142857</v>
      </c>
      <c r="BY681" s="108"/>
      <c r="CA681" s="162" t="b">
        <v>1</v>
      </c>
      <c r="CB681" s="162" t="b">
        <v>1</v>
      </c>
      <c r="CC681" s="162" t="b">
        <v>1</v>
      </c>
      <c r="CD681" s="162" t="b">
        <v>1</v>
      </c>
    </row>
    <row r="682" spans="1:82" x14ac:dyDescent="0.2">
      <c r="A682" s="101">
        <v>677</v>
      </c>
      <c r="B682" s="97" t="s">
        <v>2201</v>
      </c>
      <c r="C682" s="97" t="s">
        <v>2222</v>
      </c>
      <c r="D682" s="97">
        <v>21</v>
      </c>
      <c r="E682" s="97" t="s">
        <v>1105</v>
      </c>
      <c r="G682" s="97" t="s">
        <v>2189</v>
      </c>
      <c r="H682" s="97" t="s">
        <v>0</v>
      </c>
      <c r="I682" s="97" t="s">
        <v>1216</v>
      </c>
      <c r="J682" s="97" t="b">
        <v>1</v>
      </c>
      <c r="N682" s="97"/>
      <c r="O682" s="97">
        <v>8.74</v>
      </c>
      <c r="P682" s="97">
        <v>1.9</v>
      </c>
      <c r="Q682" s="97">
        <v>0</v>
      </c>
      <c r="R682" s="97">
        <v>0</v>
      </c>
      <c r="S682" s="97">
        <v>0</v>
      </c>
      <c r="T682" s="97">
        <v>6.84</v>
      </c>
      <c r="U682" s="97">
        <v>97.4</v>
      </c>
      <c r="W682" s="97" t="s">
        <v>2190</v>
      </c>
      <c r="X682" s="97">
        <v>2.06E-2</v>
      </c>
      <c r="Y682" s="97">
        <v>-0.24299999999999999</v>
      </c>
      <c r="Z682" s="97" t="s">
        <v>0</v>
      </c>
      <c r="AB682" s="97" t="s">
        <v>2191</v>
      </c>
      <c r="AF682" s="97">
        <v>97.4</v>
      </c>
      <c r="AG682" s="97">
        <v>2.06E-2</v>
      </c>
      <c r="AH682" s="97">
        <v>-0.24299999999999999</v>
      </c>
      <c r="AI682" s="97" t="s">
        <v>2194</v>
      </c>
      <c r="AJ682" s="97">
        <v>2.58</v>
      </c>
      <c r="AK682" s="97">
        <v>0.54</v>
      </c>
      <c r="AP682" s="97">
        <v>0.81</v>
      </c>
      <c r="AX682" s="97">
        <v>0</v>
      </c>
      <c r="AY682" s="97">
        <v>0</v>
      </c>
      <c r="AZ682" s="97">
        <v>0</v>
      </c>
      <c r="BA682" s="97">
        <v>5.4857142857142858</v>
      </c>
      <c r="BB682" s="97">
        <v>4.8</v>
      </c>
      <c r="BC682" s="97">
        <v>0</v>
      </c>
      <c r="BD682" s="97">
        <v>0</v>
      </c>
      <c r="BE682" s="97">
        <v>0</v>
      </c>
      <c r="BF682" s="97">
        <v>0</v>
      </c>
      <c r="BG682" s="97">
        <v>0</v>
      </c>
      <c r="BH682" s="97">
        <v>0</v>
      </c>
      <c r="BI682" s="97">
        <v>0</v>
      </c>
      <c r="BJ682" s="97">
        <v>0</v>
      </c>
      <c r="BK682" s="97">
        <v>0</v>
      </c>
      <c r="BM682" s="97">
        <v>1.3714285714285714</v>
      </c>
      <c r="BN682" s="97">
        <v>1.3714285714285714</v>
      </c>
      <c r="BO682" s="97">
        <v>1.3714285714285714</v>
      </c>
      <c r="BP682" s="97">
        <v>1.3714285714285714</v>
      </c>
      <c r="BQ682" s="97">
        <v>1.2</v>
      </c>
      <c r="BR682" s="97">
        <v>1.2</v>
      </c>
      <c r="BS682" s="97">
        <v>1.2</v>
      </c>
      <c r="BT682" s="97">
        <v>1.2</v>
      </c>
      <c r="BY682" s="108"/>
      <c r="CA682" s="162" t="b">
        <v>1</v>
      </c>
      <c r="CB682" s="162" t="b">
        <v>1</v>
      </c>
      <c r="CC682" s="162" t="b">
        <v>1</v>
      </c>
      <c r="CD682" s="162" t="b">
        <v>1</v>
      </c>
    </row>
    <row r="683" spans="1:82" x14ac:dyDescent="0.2">
      <c r="A683" s="101">
        <v>678</v>
      </c>
      <c r="B683" s="97" t="s">
        <v>2201</v>
      </c>
      <c r="C683" s="97" t="s">
        <v>2222</v>
      </c>
      <c r="D683" s="97">
        <v>21</v>
      </c>
      <c r="E683" s="97" t="s">
        <v>1106</v>
      </c>
      <c r="G683" s="97" t="s">
        <v>2189</v>
      </c>
      <c r="H683" s="97" t="s">
        <v>0</v>
      </c>
      <c r="I683" s="97" t="s">
        <v>1216</v>
      </c>
      <c r="J683" s="97" t="b">
        <v>1</v>
      </c>
      <c r="N683" s="97"/>
      <c r="O683" s="97">
        <v>1.47</v>
      </c>
      <c r="P683" s="97">
        <v>1.2</v>
      </c>
      <c r="Q683" s="97">
        <v>0</v>
      </c>
      <c r="R683" s="97">
        <v>0</v>
      </c>
      <c r="S683" s="97">
        <v>0</v>
      </c>
      <c r="T683" s="97">
        <v>0.27</v>
      </c>
      <c r="U683" s="97">
        <v>115</v>
      </c>
      <c r="W683" s="97" t="s">
        <v>2190</v>
      </c>
      <c r="X683" s="97">
        <v>2.4400000000000002E-2</v>
      </c>
      <c r="Y683" s="97">
        <v>-0.28799999999999998</v>
      </c>
      <c r="Z683" s="97" t="s">
        <v>0</v>
      </c>
      <c r="AB683" s="97" t="s">
        <v>2191</v>
      </c>
      <c r="AF683" s="97">
        <v>115</v>
      </c>
      <c r="AG683" s="97">
        <v>2.4400000000000002E-2</v>
      </c>
      <c r="AH683" s="97">
        <v>-0.28799999999999998</v>
      </c>
      <c r="AI683" s="97" t="s">
        <v>2194</v>
      </c>
      <c r="AJ683" s="97">
        <v>2.58</v>
      </c>
      <c r="AK683" s="97">
        <v>0.54</v>
      </c>
      <c r="AP683" s="97">
        <v>0.81</v>
      </c>
      <c r="AX683" s="97">
        <v>0</v>
      </c>
      <c r="AY683" s="97">
        <v>0</v>
      </c>
      <c r="AZ683" s="97">
        <v>0</v>
      </c>
      <c r="BA683" s="97">
        <v>2724.3428571428567</v>
      </c>
      <c r="BB683" s="97">
        <v>2618.0571428571425</v>
      </c>
      <c r="BC683" s="97">
        <v>0</v>
      </c>
      <c r="BD683" s="97">
        <v>0</v>
      </c>
      <c r="BE683" s="97">
        <v>0</v>
      </c>
      <c r="BF683" s="97">
        <v>0</v>
      </c>
      <c r="BG683" s="97">
        <v>0</v>
      </c>
      <c r="BH683" s="97">
        <v>0</v>
      </c>
      <c r="BI683" s="97">
        <v>0</v>
      </c>
      <c r="BJ683" s="97">
        <v>0</v>
      </c>
      <c r="BK683" s="97">
        <v>0</v>
      </c>
      <c r="BM683" s="97">
        <v>681.08571428571418</v>
      </c>
      <c r="BN683" s="97">
        <v>681.08571428571418</v>
      </c>
      <c r="BO683" s="97">
        <v>681.08571428571418</v>
      </c>
      <c r="BP683" s="97">
        <v>681.08571428571418</v>
      </c>
      <c r="BQ683" s="97">
        <v>654.51428571428562</v>
      </c>
      <c r="BR683" s="97">
        <v>654.51428571428562</v>
      </c>
      <c r="BS683" s="97">
        <v>654.51428571428562</v>
      </c>
      <c r="BT683" s="97">
        <v>654.51428571428562</v>
      </c>
      <c r="BY683" s="108"/>
      <c r="CA683" s="162" t="b">
        <v>1</v>
      </c>
      <c r="CB683" s="162" t="b">
        <v>1</v>
      </c>
      <c r="CC683" s="162" t="b">
        <v>1</v>
      </c>
      <c r="CD683" s="162" t="b">
        <v>1</v>
      </c>
    </row>
    <row r="684" spans="1:82" x14ac:dyDescent="0.2">
      <c r="A684" s="101">
        <v>679</v>
      </c>
      <c r="B684" s="97" t="s">
        <v>2201</v>
      </c>
      <c r="C684" s="97" t="s">
        <v>2222</v>
      </c>
      <c r="D684" s="97">
        <v>21</v>
      </c>
      <c r="E684" s="97" t="s">
        <v>1107</v>
      </c>
      <c r="G684" s="97" t="s">
        <v>2189</v>
      </c>
      <c r="H684" s="97" t="s">
        <v>0</v>
      </c>
      <c r="I684" s="97" t="s">
        <v>1216</v>
      </c>
      <c r="J684" s="97" t="b">
        <v>1</v>
      </c>
      <c r="N684" s="97"/>
      <c r="O684" s="97">
        <v>1.95</v>
      </c>
      <c r="P684" s="97">
        <v>1.65</v>
      </c>
      <c r="Q684" s="97">
        <v>0</v>
      </c>
      <c r="R684" s="97">
        <v>0</v>
      </c>
      <c r="S684" s="97">
        <v>0</v>
      </c>
      <c r="T684" s="97">
        <v>0.30000000000000004</v>
      </c>
      <c r="U684" s="97">
        <v>159</v>
      </c>
      <c r="W684" s="97" t="s">
        <v>2190</v>
      </c>
      <c r="X684" s="97">
        <v>3.3799999999999997E-2</v>
      </c>
      <c r="Y684" s="97">
        <v>-0.39800000000000002</v>
      </c>
      <c r="Z684" s="97" t="s">
        <v>0</v>
      </c>
      <c r="AB684" s="97" t="s">
        <v>2191</v>
      </c>
      <c r="AF684" s="97">
        <v>159</v>
      </c>
      <c r="AG684" s="97">
        <v>3.3799999999999997E-2</v>
      </c>
      <c r="AH684" s="97">
        <v>-0.39800000000000002</v>
      </c>
      <c r="AI684" s="97" t="s">
        <v>2194</v>
      </c>
      <c r="AJ684" s="97">
        <v>2.58</v>
      </c>
      <c r="AK684" s="97">
        <v>0.54</v>
      </c>
      <c r="AP684" s="97">
        <v>0.81</v>
      </c>
      <c r="AX684" s="97">
        <v>0</v>
      </c>
      <c r="AY684" s="97">
        <v>0</v>
      </c>
      <c r="AZ684" s="97">
        <v>0</v>
      </c>
      <c r="BA684" s="97">
        <v>2284.1142857142854</v>
      </c>
      <c r="BB684" s="97">
        <v>2194.2857142857142</v>
      </c>
      <c r="BC684" s="97">
        <v>0</v>
      </c>
      <c r="BD684" s="97">
        <v>0</v>
      </c>
      <c r="BE684" s="97">
        <v>0</v>
      </c>
      <c r="BF684" s="97">
        <v>0</v>
      </c>
      <c r="BG684" s="97">
        <v>0</v>
      </c>
      <c r="BH684" s="97">
        <v>0</v>
      </c>
      <c r="BI684" s="97">
        <v>0</v>
      </c>
      <c r="BJ684" s="97">
        <v>0</v>
      </c>
      <c r="BK684" s="97">
        <v>0</v>
      </c>
      <c r="BM684" s="97">
        <v>571.02857142857135</v>
      </c>
      <c r="BN684" s="97">
        <v>571.02857142857135</v>
      </c>
      <c r="BO684" s="97">
        <v>571.02857142857135</v>
      </c>
      <c r="BP684" s="97">
        <v>571.02857142857135</v>
      </c>
      <c r="BQ684" s="97">
        <v>548.57142857142856</v>
      </c>
      <c r="BR684" s="97">
        <v>548.57142857142856</v>
      </c>
      <c r="BS684" s="97">
        <v>548.57142857142856</v>
      </c>
      <c r="BT684" s="97">
        <v>548.57142857142856</v>
      </c>
      <c r="BY684" s="108"/>
      <c r="CA684" s="162" t="b">
        <v>1</v>
      </c>
      <c r="CB684" s="162" t="b">
        <v>1</v>
      </c>
      <c r="CC684" s="162" t="b">
        <v>1</v>
      </c>
      <c r="CD684" s="162" t="b">
        <v>1</v>
      </c>
    </row>
    <row r="685" spans="1:82" x14ac:dyDescent="0.2">
      <c r="A685" s="101">
        <v>680</v>
      </c>
      <c r="B685" s="97" t="s">
        <v>2201</v>
      </c>
      <c r="C685" s="97" t="s">
        <v>2222</v>
      </c>
      <c r="D685" s="97">
        <v>21</v>
      </c>
      <c r="E685" s="97" t="s">
        <v>1108</v>
      </c>
      <c r="G685" s="97" t="s">
        <v>2189</v>
      </c>
      <c r="H685" s="97" t="s">
        <v>0</v>
      </c>
      <c r="I685" s="97" t="s">
        <v>1216</v>
      </c>
      <c r="J685" s="97" t="b">
        <v>1</v>
      </c>
      <c r="N685" s="97"/>
      <c r="O685" s="97">
        <v>2.13</v>
      </c>
      <c r="P685" s="97">
        <v>1.9</v>
      </c>
      <c r="Q685" s="97">
        <v>0</v>
      </c>
      <c r="R685" s="97">
        <v>0</v>
      </c>
      <c r="S685" s="97">
        <v>0</v>
      </c>
      <c r="T685" s="97">
        <v>0.22999999999999998</v>
      </c>
      <c r="U685" s="97">
        <v>204</v>
      </c>
      <c r="W685" s="97" t="s">
        <v>2190</v>
      </c>
      <c r="X685" s="97">
        <v>4.3099999999999999E-2</v>
      </c>
      <c r="Y685" s="97">
        <v>-0.50900000000000001</v>
      </c>
      <c r="Z685" s="97" t="s">
        <v>0</v>
      </c>
      <c r="AB685" s="97" t="s">
        <v>2191</v>
      </c>
      <c r="AF685" s="97">
        <v>204</v>
      </c>
      <c r="AG685" s="97">
        <v>4.3099999999999999E-2</v>
      </c>
      <c r="AH685" s="97">
        <v>-0.50900000000000001</v>
      </c>
      <c r="AI685" s="97" t="s">
        <v>2194</v>
      </c>
      <c r="AJ685" s="97">
        <v>2.58</v>
      </c>
      <c r="AK685" s="97">
        <v>0.54</v>
      </c>
      <c r="AP685" s="97">
        <v>0.81</v>
      </c>
      <c r="AX685" s="97">
        <v>0</v>
      </c>
      <c r="AY685" s="97">
        <v>0</v>
      </c>
      <c r="AZ685" s="97">
        <v>0</v>
      </c>
      <c r="BA685" s="97">
        <v>4186.2857142857147</v>
      </c>
      <c r="BB685" s="97">
        <v>4021.7142857142858</v>
      </c>
      <c r="BC685" s="97">
        <v>0</v>
      </c>
      <c r="BD685" s="97">
        <v>0</v>
      </c>
      <c r="BE685" s="97">
        <v>0</v>
      </c>
      <c r="BF685" s="97">
        <v>0</v>
      </c>
      <c r="BG685" s="97">
        <v>0</v>
      </c>
      <c r="BH685" s="97">
        <v>0</v>
      </c>
      <c r="BI685" s="97">
        <v>0</v>
      </c>
      <c r="BJ685" s="97">
        <v>0</v>
      </c>
      <c r="BK685" s="97">
        <v>0</v>
      </c>
      <c r="BM685" s="97">
        <v>1046.5714285714287</v>
      </c>
      <c r="BN685" s="97">
        <v>1046.5714285714287</v>
      </c>
      <c r="BO685" s="97">
        <v>1046.5714285714287</v>
      </c>
      <c r="BP685" s="97">
        <v>1046.5714285714287</v>
      </c>
      <c r="BQ685" s="97">
        <v>1005.4285714285714</v>
      </c>
      <c r="BR685" s="97">
        <v>1005.4285714285714</v>
      </c>
      <c r="BS685" s="97">
        <v>1005.4285714285714</v>
      </c>
      <c r="BT685" s="97">
        <v>1005.4285714285714</v>
      </c>
      <c r="BY685" s="108"/>
      <c r="CA685" s="162" t="b">
        <v>1</v>
      </c>
      <c r="CB685" s="162" t="b">
        <v>1</v>
      </c>
      <c r="CC685" s="162" t="b">
        <v>1</v>
      </c>
      <c r="CD685" s="162" t="b">
        <v>1</v>
      </c>
    </row>
    <row r="686" spans="1:82" x14ac:dyDescent="0.2">
      <c r="A686" s="101">
        <v>681</v>
      </c>
      <c r="B686" s="97" t="s">
        <v>2201</v>
      </c>
      <c r="C686" s="97" t="s">
        <v>2222</v>
      </c>
      <c r="D686" s="97">
        <v>21</v>
      </c>
      <c r="E686" s="97" t="s">
        <v>1109</v>
      </c>
      <c r="G686" s="97" t="s">
        <v>2189</v>
      </c>
      <c r="H686" s="97" t="s">
        <v>0</v>
      </c>
      <c r="I686" s="97" t="s">
        <v>1216</v>
      </c>
      <c r="J686" s="97" t="b">
        <v>1</v>
      </c>
      <c r="N686" s="97"/>
      <c r="O686" s="97">
        <v>1.73</v>
      </c>
      <c r="P686" s="97">
        <v>1.2</v>
      </c>
      <c r="Q686" s="97">
        <v>0</v>
      </c>
      <c r="R686" s="97">
        <v>0</v>
      </c>
      <c r="S686" s="97">
        <v>0</v>
      </c>
      <c r="T686" s="97">
        <v>0.53</v>
      </c>
      <c r="U686" s="97">
        <v>124</v>
      </c>
      <c r="W686" s="97" t="s">
        <v>2190</v>
      </c>
      <c r="X686" s="97">
        <v>2.63E-2</v>
      </c>
      <c r="Y686" s="97">
        <v>-0.31</v>
      </c>
      <c r="Z686" s="97" t="s">
        <v>0</v>
      </c>
      <c r="AB686" s="97" t="s">
        <v>2191</v>
      </c>
      <c r="AF686" s="97">
        <v>124</v>
      </c>
      <c r="AG686" s="97">
        <v>2.63E-2</v>
      </c>
      <c r="AH686" s="97">
        <v>-0.31</v>
      </c>
      <c r="AI686" s="97" t="s">
        <v>2194</v>
      </c>
      <c r="AJ686" s="97">
        <v>2.58</v>
      </c>
      <c r="AK686" s="97">
        <v>0.54</v>
      </c>
      <c r="AP686" s="97">
        <v>0.81</v>
      </c>
      <c r="AX686" s="97">
        <v>0</v>
      </c>
      <c r="AY686" s="97">
        <v>0</v>
      </c>
      <c r="AZ686" s="97">
        <v>0</v>
      </c>
      <c r="BA686" s="97">
        <v>166.62857142857141</v>
      </c>
      <c r="BB686" s="97">
        <v>159.77142857142854</v>
      </c>
      <c r="BC686" s="97">
        <v>0</v>
      </c>
      <c r="BD686" s="97">
        <v>0</v>
      </c>
      <c r="BE686" s="97">
        <v>0</v>
      </c>
      <c r="BF686" s="97">
        <v>0</v>
      </c>
      <c r="BG686" s="97">
        <v>0</v>
      </c>
      <c r="BH686" s="97">
        <v>0</v>
      </c>
      <c r="BI686" s="97">
        <v>0</v>
      </c>
      <c r="BJ686" s="97">
        <v>0</v>
      </c>
      <c r="BK686" s="97">
        <v>0</v>
      </c>
      <c r="BM686" s="97">
        <v>41.657142857142851</v>
      </c>
      <c r="BN686" s="97">
        <v>41.657142857142851</v>
      </c>
      <c r="BO686" s="97">
        <v>41.657142857142851</v>
      </c>
      <c r="BP686" s="97">
        <v>41.657142857142851</v>
      </c>
      <c r="BQ686" s="97">
        <v>39.942857142857136</v>
      </c>
      <c r="BR686" s="97">
        <v>39.942857142857136</v>
      </c>
      <c r="BS686" s="97">
        <v>39.942857142857136</v>
      </c>
      <c r="BT686" s="97">
        <v>39.942857142857136</v>
      </c>
      <c r="BY686" s="108"/>
      <c r="CA686" s="162" t="b">
        <v>1</v>
      </c>
      <c r="CB686" s="162" t="b">
        <v>1</v>
      </c>
      <c r="CC686" s="162" t="b">
        <v>1</v>
      </c>
      <c r="CD686" s="162" t="b">
        <v>1</v>
      </c>
    </row>
    <row r="687" spans="1:82" x14ac:dyDescent="0.2">
      <c r="A687" s="101">
        <v>682</v>
      </c>
      <c r="B687" s="97" t="s">
        <v>2201</v>
      </c>
      <c r="C687" s="97" t="s">
        <v>2222</v>
      </c>
      <c r="D687" s="97">
        <v>21</v>
      </c>
      <c r="E687" s="97" t="s">
        <v>1111</v>
      </c>
      <c r="G687" s="97" t="s">
        <v>2189</v>
      </c>
      <c r="H687" s="97" t="s">
        <v>0</v>
      </c>
      <c r="I687" s="97" t="s">
        <v>1216</v>
      </c>
      <c r="J687" s="97" t="b">
        <v>1</v>
      </c>
      <c r="N687" s="97"/>
      <c r="O687" s="97">
        <v>1.63</v>
      </c>
      <c r="P687" s="97">
        <v>1.2</v>
      </c>
      <c r="Q687" s="97">
        <v>0</v>
      </c>
      <c r="R687" s="97">
        <v>0</v>
      </c>
      <c r="S687" s="97">
        <v>0</v>
      </c>
      <c r="T687" s="97">
        <v>0.42999999999999994</v>
      </c>
      <c r="U687" s="97">
        <v>133</v>
      </c>
      <c r="W687" s="97" t="s">
        <v>2190</v>
      </c>
      <c r="X687" s="97">
        <v>2.81E-2</v>
      </c>
      <c r="Y687" s="97">
        <v>-0.33200000000000002</v>
      </c>
      <c r="Z687" s="97" t="s">
        <v>0</v>
      </c>
      <c r="AB687" s="97" t="s">
        <v>2191</v>
      </c>
      <c r="AF687" s="97">
        <v>133</v>
      </c>
      <c r="AG687" s="97">
        <v>2.81E-2</v>
      </c>
      <c r="AH687" s="97">
        <v>-0.33200000000000002</v>
      </c>
      <c r="AI687" s="97" t="s">
        <v>2194</v>
      </c>
      <c r="AJ687" s="97">
        <v>2.58</v>
      </c>
      <c r="AK687" s="97">
        <v>0.54</v>
      </c>
      <c r="AP687" s="97">
        <v>0.81</v>
      </c>
      <c r="AX687" s="97">
        <v>0</v>
      </c>
      <c r="AY687" s="97">
        <v>0</v>
      </c>
      <c r="AZ687" s="97">
        <v>0</v>
      </c>
      <c r="BA687" s="97">
        <v>4.8</v>
      </c>
      <c r="BB687" s="97">
        <v>4.8</v>
      </c>
      <c r="BC687" s="97">
        <v>0</v>
      </c>
      <c r="BD687" s="97">
        <v>0</v>
      </c>
      <c r="BE687" s="97">
        <v>0</v>
      </c>
      <c r="BF687" s="97">
        <v>0</v>
      </c>
      <c r="BG687" s="97">
        <v>0</v>
      </c>
      <c r="BH687" s="97">
        <v>0</v>
      </c>
      <c r="BI687" s="97">
        <v>0</v>
      </c>
      <c r="BJ687" s="97">
        <v>0</v>
      </c>
      <c r="BK687" s="97">
        <v>0</v>
      </c>
      <c r="BM687" s="97">
        <v>1.2</v>
      </c>
      <c r="BN687" s="97">
        <v>1.2</v>
      </c>
      <c r="BO687" s="97">
        <v>1.2</v>
      </c>
      <c r="BP687" s="97">
        <v>1.2</v>
      </c>
      <c r="BQ687" s="97">
        <v>1.2</v>
      </c>
      <c r="BR687" s="97">
        <v>1.2</v>
      </c>
      <c r="BS687" s="97">
        <v>1.2</v>
      </c>
      <c r="BT687" s="97">
        <v>1.2</v>
      </c>
      <c r="BY687" s="108"/>
      <c r="CA687" s="162" t="b">
        <v>1</v>
      </c>
      <c r="CB687" s="162" t="b">
        <v>1</v>
      </c>
      <c r="CC687" s="162" t="b">
        <v>1</v>
      </c>
      <c r="CD687" s="162" t="b">
        <v>1</v>
      </c>
    </row>
    <row r="688" spans="1:82" x14ac:dyDescent="0.2">
      <c r="A688" s="101">
        <v>683</v>
      </c>
      <c r="B688" s="97" t="s">
        <v>2201</v>
      </c>
      <c r="C688" s="97" t="s">
        <v>2222</v>
      </c>
      <c r="D688" s="97">
        <v>21</v>
      </c>
      <c r="E688" s="97" t="s">
        <v>1112</v>
      </c>
      <c r="G688" s="97" t="s">
        <v>2189</v>
      </c>
      <c r="H688" s="97" t="s">
        <v>0</v>
      </c>
      <c r="I688" s="97" t="s">
        <v>1216</v>
      </c>
      <c r="J688" s="97" t="b">
        <v>1</v>
      </c>
      <c r="N688" s="97"/>
      <c r="O688" s="97">
        <v>2.08</v>
      </c>
      <c r="P688" s="97">
        <v>1.65</v>
      </c>
      <c r="Q688" s="97">
        <v>0</v>
      </c>
      <c r="R688" s="97">
        <v>0</v>
      </c>
      <c r="S688" s="97">
        <v>0</v>
      </c>
      <c r="T688" s="97">
        <v>0.43000000000000016</v>
      </c>
      <c r="U688" s="97">
        <v>177</v>
      </c>
      <c r="W688" s="97" t="s">
        <v>2190</v>
      </c>
      <c r="X688" s="97">
        <v>3.7499999999999999E-2</v>
      </c>
      <c r="Y688" s="97">
        <v>-0.443</v>
      </c>
      <c r="Z688" s="97" t="s">
        <v>0</v>
      </c>
      <c r="AB688" s="97" t="s">
        <v>2191</v>
      </c>
      <c r="AF688" s="97">
        <v>177</v>
      </c>
      <c r="AG688" s="97">
        <v>3.7499999999999999E-2</v>
      </c>
      <c r="AH688" s="97">
        <v>-0.443</v>
      </c>
      <c r="AI688" s="97" t="s">
        <v>2194</v>
      </c>
      <c r="AJ688" s="97">
        <v>2.58</v>
      </c>
      <c r="AK688" s="97">
        <v>0.54</v>
      </c>
      <c r="AP688" s="97">
        <v>0.81</v>
      </c>
      <c r="AX688" s="97">
        <v>0</v>
      </c>
      <c r="AY688" s="97">
        <v>0</v>
      </c>
      <c r="AZ688" s="97">
        <v>0</v>
      </c>
      <c r="BA688" s="97">
        <v>850.97142857142865</v>
      </c>
      <c r="BB688" s="97">
        <v>818.05714285714282</v>
      </c>
      <c r="BC688" s="97">
        <v>0</v>
      </c>
      <c r="BD688" s="97">
        <v>0</v>
      </c>
      <c r="BE688" s="97">
        <v>0</v>
      </c>
      <c r="BF688" s="97">
        <v>0</v>
      </c>
      <c r="BG688" s="97">
        <v>0</v>
      </c>
      <c r="BH688" s="97">
        <v>0</v>
      </c>
      <c r="BI688" s="97">
        <v>0</v>
      </c>
      <c r="BJ688" s="97">
        <v>0</v>
      </c>
      <c r="BK688" s="97">
        <v>0</v>
      </c>
      <c r="BM688" s="97">
        <v>212.74285714285716</v>
      </c>
      <c r="BN688" s="97">
        <v>212.74285714285716</v>
      </c>
      <c r="BO688" s="97">
        <v>212.74285714285716</v>
      </c>
      <c r="BP688" s="97">
        <v>212.74285714285716</v>
      </c>
      <c r="BQ688" s="97">
        <v>204.51428571428571</v>
      </c>
      <c r="BR688" s="97">
        <v>204.51428571428571</v>
      </c>
      <c r="BS688" s="97">
        <v>204.51428571428571</v>
      </c>
      <c r="BT688" s="97">
        <v>204.51428571428571</v>
      </c>
      <c r="BY688" s="108"/>
      <c r="CA688" s="162" t="b">
        <v>1</v>
      </c>
      <c r="CB688" s="162" t="b">
        <v>1</v>
      </c>
      <c r="CC688" s="162" t="b">
        <v>1</v>
      </c>
      <c r="CD688" s="162" t="b">
        <v>1</v>
      </c>
    </row>
    <row r="689" spans="1:82" x14ac:dyDescent="0.2">
      <c r="A689" s="101">
        <v>684</v>
      </c>
      <c r="B689" s="97" t="s">
        <v>2201</v>
      </c>
      <c r="C689" s="97" t="s">
        <v>2222</v>
      </c>
      <c r="D689" s="97">
        <v>21</v>
      </c>
      <c r="E689" s="97" t="s">
        <v>1113</v>
      </c>
      <c r="G689" s="97" t="s">
        <v>2189</v>
      </c>
      <c r="H689" s="97" t="s">
        <v>0</v>
      </c>
      <c r="I689" s="97" t="s">
        <v>1201</v>
      </c>
      <c r="J689" s="97" t="b">
        <v>1</v>
      </c>
      <c r="N689" s="97"/>
      <c r="O689" s="97">
        <v>0</v>
      </c>
      <c r="P689" s="97">
        <v>0</v>
      </c>
      <c r="Q689" s="97">
        <v>0</v>
      </c>
      <c r="R689" s="97">
        <v>0</v>
      </c>
      <c r="S689" s="97">
        <v>0</v>
      </c>
      <c r="T689" s="97">
        <v>0</v>
      </c>
      <c r="U689" s="97">
        <v>31.7</v>
      </c>
      <c r="W689" s="97" t="s">
        <v>2190</v>
      </c>
      <c r="X689" s="97">
        <v>3.1700000000000001E-3</v>
      </c>
      <c r="Y689" s="97">
        <v>-0.55300000000000005</v>
      </c>
      <c r="Z689" s="97" t="s">
        <v>0</v>
      </c>
      <c r="AB689" s="97" t="s">
        <v>2191</v>
      </c>
      <c r="AF689" s="97">
        <v>31.7</v>
      </c>
      <c r="AG689" s="97">
        <v>3.1700000000000001E-3</v>
      </c>
      <c r="AH689" s="97">
        <v>-0.55300000000000005</v>
      </c>
      <c r="AI689" s="97" t="s">
        <v>2192</v>
      </c>
      <c r="AJ689" s="97">
        <v>5.3</v>
      </c>
      <c r="AK689" s="97">
        <v>0.54</v>
      </c>
      <c r="AP689" s="97">
        <v>0.77</v>
      </c>
      <c r="AX689" s="97">
        <v>0</v>
      </c>
      <c r="AY689" s="97">
        <v>0</v>
      </c>
      <c r="AZ689" s="97">
        <v>0</v>
      </c>
      <c r="BA689" s="97">
        <v>962.05714285714282</v>
      </c>
      <c r="BB689" s="97">
        <v>924.34285714285704</v>
      </c>
      <c r="BC689" s="97">
        <v>0</v>
      </c>
      <c r="BD689" s="97">
        <v>0</v>
      </c>
      <c r="BE689" s="97">
        <v>0</v>
      </c>
      <c r="BF689" s="97">
        <v>0</v>
      </c>
      <c r="BG689" s="97">
        <v>0</v>
      </c>
      <c r="BH689" s="97">
        <v>0</v>
      </c>
      <c r="BI689" s="97">
        <v>0</v>
      </c>
      <c r="BJ689" s="97">
        <v>0</v>
      </c>
      <c r="BK689" s="97">
        <v>0</v>
      </c>
      <c r="BM689" s="97">
        <v>240.51428571428571</v>
      </c>
      <c r="BN689" s="97">
        <v>240.51428571428571</v>
      </c>
      <c r="BO689" s="97">
        <v>240.51428571428571</v>
      </c>
      <c r="BP689" s="97">
        <v>240.51428571428571</v>
      </c>
      <c r="BQ689" s="97">
        <v>231.08571428571426</v>
      </c>
      <c r="BR689" s="97">
        <v>231.08571428571426</v>
      </c>
      <c r="BS689" s="97">
        <v>231.08571428571426</v>
      </c>
      <c r="BT689" s="97">
        <v>231.08571428571426</v>
      </c>
      <c r="BY689" s="108"/>
      <c r="CA689" s="162" t="b">
        <v>1</v>
      </c>
      <c r="CB689" s="162" t="b">
        <v>1</v>
      </c>
      <c r="CC689" s="162" t="b">
        <v>1</v>
      </c>
      <c r="CD689" s="162" t="b">
        <v>1</v>
      </c>
    </row>
    <row r="690" spans="1:82" x14ac:dyDescent="0.2">
      <c r="A690" s="101">
        <v>685</v>
      </c>
      <c r="B690" s="97" t="s">
        <v>2201</v>
      </c>
      <c r="C690" s="97" t="s">
        <v>2222</v>
      </c>
      <c r="D690" s="97">
        <v>21</v>
      </c>
      <c r="E690" s="97" t="s">
        <v>1114</v>
      </c>
      <c r="G690" s="97" t="s">
        <v>2189</v>
      </c>
      <c r="H690" s="97" t="s">
        <v>0</v>
      </c>
      <c r="I690" s="97" t="s">
        <v>1201</v>
      </c>
      <c r="J690" s="97" t="b">
        <v>1</v>
      </c>
      <c r="N690" s="97"/>
      <c r="O690" s="97">
        <v>0</v>
      </c>
      <c r="P690" s="97">
        <v>0</v>
      </c>
      <c r="Q690" s="97">
        <v>0</v>
      </c>
      <c r="R690" s="97">
        <v>0</v>
      </c>
      <c r="S690" s="97">
        <v>0</v>
      </c>
      <c r="T690" s="97">
        <v>0</v>
      </c>
      <c r="U690" s="97">
        <v>20.6</v>
      </c>
      <c r="W690" s="97" t="s">
        <v>2190</v>
      </c>
      <c r="X690" s="97">
        <v>2.0600000000000002E-3</v>
      </c>
      <c r="Y690" s="97">
        <v>-0.36099999999999999</v>
      </c>
      <c r="Z690" s="97" t="s">
        <v>0</v>
      </c>
      <c r="AB690" s="97" t="s">
        <v>2191</v>
      </c>
      <c r="AF690" s="97">
        <v>20.6</v>
      </c>
      <c r="AG690" s="97">
        <v>2.0600000000000002E-3</v>
      </c>
      <c r="AH690" s="97">
        <v>-0.36099999999999999</v>
      </c>
      <c r="AI690" s="97" t="s">
        <v>2192</v>
      </c>
      <c r="AJ690" s="97">
        <v>5.3</v>
      </c>
      <c r="AK690" s="97">
        <v>0.54</v>
      </c>
      <c r="AP690" s="97">
        <v>0.77</v>
      </c>
      <c r="AX690" s="97">
        <v>0</v>
      </c>
      <c r="AY690" s="97">
        <v>0</v>
      </c>
      <c r="AZ690" s="97">
        <v>0</v>
      </c>
      <c r="BA690" s="97">
        <v>228.34285714285713</v>
      </c>
      <c r="BB690" s="97">
        <v>218.74285714285716</v>
      </c>
      <c r="BC690" s="97">
        <v>0</v>
      </c>
      <c r="BD690" s="97">
        <v>0</v>
      </c>
      <c r="BE690" s="97">
        <v>0</v>
      </c>
      <c r="BF690" s="97">
        <v>0</v>
      </c>
      <c r="BG690" s="97">
        <v>0</v>
      </c>
      <c r="BH690" s="97">
        <v>0</v>
      </c>
      <c r="BI690" s="97">
        <v>0</v>
      </c>
      <c r="BJ690" s="97">
        <v>0</v>
      </c>
      <c r="BK690" s="97">
        <v>0</v>
      </c>
      <c r="BM690" s="97">
        <v>57.085714285714282</v>
      </c>
      <c r="BN690" s="97">
        <v>57.085714285714282</v>
      </c>
      <c r="BO690" s="97">
        <v>57.085714285714282</v>
      </c>
      <c r="BP690" s="97">
        <v>57.085714285714282</v>
      </c>
      <c r="BQ690" s="97">
        <v>54.68571428571429</v>
      </c>
      <c r="BR690" s="97">
        <v>54.68571428571429</v>
      </c>
      <c r="BS690" s="97">
        <v>54.68571428571429</v>
      </c>
      <c r="BT690" s="97">
        <v>54.68571428571429</v>
      </c>
      <c r="BY690" s="108"/>
      <c r="CA690" s="162" t="b">
        <v>1</v>
      </c>
      <c r="CB690" s="162" t="b">
        <v>1</v>
      </c>
      <c r="CC690" s="162" t="b">
        <v>1</v>
      </c>
      <c r="CD690" s="162" t="b">
        <v>1</v>
      </c>
    </row>
    <row r="691" spans="1:82" x14ac:dyDescent="0.2">
      <c r="A691" s="101">
        <v>686</v>
      </c>
      <c r="B691" s="97" t="s">
        <v>2201</v>
      </c>
      <c r="C691" s="97" t="s">
        <v>2222</v>
      </c>
      <c r="D691" s="97">
        <v>21</v>
      </c>
      <c r="E691" s="97" t="s">
        <v>1115</v>
      </c>
      <c r="G691" s="97" t="s">
        <v>2189</v>
      </c>
      <c r="H691" s="97" t="s">
        <v>0</v>
      </c>
      <c r="I691" s="97" t="s">
        <v>1201</v>
      </c>
      <c r="J691" s="97" t="b">
        <v>1</v>
      </c>
      <c r="N691" s="97"/>
      <c r="O691" s="97">
        <v>19</v>
      </c>
      <c r="P691" s="97">
        <v>10</v>
      </c>
      <c r="Q691" s="97">
        <v>0</v>
      </c>
      <c r="R691" s="97">
        <v>0</v>
      </c>
      <c r="S691" s="97">
        <v>0</v>
      </c>
      <c r="T691" s="97">
        <v>9</v>
      </c>
      <c r="U691" s="97">
        <v>37.200000000000003</v>
      </c>
      <c r="W691" s="97" t="s">
        <v>2190</v>
      </c>
      <c r="X691" s="97">
        <v>3.7200000000000002E-3</v>
      </c>
      <c r="Y691" s="97">
        <v>-0.64900000000000002</v>
      </c>
      <c r="Z691" s="97" t="s">
        <v>0</v>
      </c>
      <c r="AB691" s="97" t="s">
        <v>2191</v>
      </c>
      <c r="AF691" s="97">
        <v>37.200000000000003</v>
      </c>
      <c r="AG691" s="97">
        <v>3.7200000000000002E-3</v>
      </c>
      <c r="AH691" s="97">
        <v>-0.64900000000000002</v>
      </c>
      <c r="AI691" s="97" t="s">
        <v>2192</v>
      </c>
      <c r="AJ691" s="97">
        <v>16</v>
      </c>
      <c r="AK691" s="97">
        <v>0.55000000000000004</v>
      </c>
      <c r="AX691" s="97">
        <v>0</v>
      </c>
      <c r="AY691" s="97">
        <v>0</v>
      </c>
      <c r="AZ691" s="97">
        <v>0</v>
      </c>
      <c r="BA691" s="97">
        <v>885.04300000000001</v>
      </c>
      <c r="BB691" s="97">
        <v>851.31600000000003</v>
      </c>
      <c r="BC691" s="97">
        <v>0</v>
      </c>
      <c r="BD691" s="97">
        <v>0</v>
      </c>
      <c r="BE691" s="97">
        <v>0</v>
      </c>
      <c r="BF691" s="97">
        <v>0</v>
      </c>
      <c r="BG691" s="97">
        <v>0</v>
      </c>
      <c r="BH691" s="97">
        <v>0</v>
      </c>
      <c r="BI691" s="97">
        <v>0</v>
      </c>
      <c r="BJ691" s="97">
        <v>0</v>
      </c>
      <c r="BK691" s="97">
        <v>0</v>
      </c>
      <c r="BM691" s="97">
        <v>221.26075</v>
      </c>
      <c r="BN691" s="97">
        <v>221.26075</v>
      </c>
      <c r="BO691" s="97">
        <v>221.26075</v>
      </c>
      <c r="BP691" s="97">
        <v>221.26075</v>
      </c>
      <c r="BQ691" s="97">
        <v>212.82900000000001</v>
      </c>
      <c r="BR691" s="97">
        <v>212.82900000000001</v>
      </c>
      <c r="BS691" s="97">
        <v>212.82900000000001</v>
      </c>
      <c r="BT691" s="97">
        <v>212.82900000000001</v>
      </c>
      <c r="BY691" s="108"/>
      <c r="CA691" s="162" t="b">
        <v>1</v>
      </c>
      <c r="CB691" s="162" t="b">
        <v>1</v>
      </c>
      <c r="CC691" s="162" t="b">
        <v>1</v>
      </c>
      <c r="CD691" s="162" t="b">
        <v>1</v>
      </c>
    </row>
    <row r="692" spans="1:82" x14ac:dyDescent="0.2">
      <c r="A692" s="101">
        <v>687</v>
      </c>
      <c r="B692" s="97" t="s">
        <v>2201</v>
      </c>
      <c r="C692" s="97" t="s">
        <v>2222</v>
      </c>
      <c r="D692" s="97">
        <v>21</v>
      </c>
      <c r="E692" s="97" t="s">
        <v>1117</v>
      </c>
      <c r="G692" s="97" t="s">
        <v>2189</v>
      </c>
      <c r="H692" s="97" t="s">
        <v>0</v>
      </c>
      <c r="I692" s="97" t="s">
        <v>1201</v>
      </c>
      <c r="J692" s="97" t="b">
        <v>1</v>
      </c>
      <c r="N692" s="97"/>
      <c r="O692" s="97">
        <v>26.271000000000001</v>
      </c>
      <c r="P692" s="97">
        <v>10</v>
      </c>
      <c r="Q692" s="97">
        <v>0</v>
      </c>
      <c r="R692" s="97">
        <v>0</v>
      </c>
      <c r="S692" s="97">
        <v>0</v>
      </c>
      <c r="T692" s="97">
        <v>16.271000000000001</v>
      </c>
      <c r="U692" s="97">
        <v>39.5</v>
      </c>
      <c r="W692" s="97" t="s">
        <v>2190</v>
      </c>
      <c r="X692" s="97">
        <v>3.9500000000000004E-3</v>
      </c>
      <c r="Y692" s="97">
        <v>-0.69</v>
      </c>
      <c r="Z692" s="97" t="s">
        <v>0</v>
      </c>
      <c r="AB692" s="97" t="s">
        <v>2191</v>
      </c>
      <c r="AF692" s="97">
        <v>39.5</v>
      </c>
      <c r="AG692" s="97">
        <v>3.9500000000000004E-3</v>
      </c>
      <c r="AH692" s="97">
        <v>-0.69</v>
      </c>
      <c r="AI692" s="97" t="s">
        <v>2192</v>
      </c>
      <c r="AJ692" s="97">
        <v>16</v>
      </c>
      <c r="AK692" s="97">
        <v>0.55000000000000004</v>
      </c>
      <c r="AX692" s="97">
        <v>0</v>
      </c>
      <c r="AY692" s="97">
        <v>0</v>
      </c>
      <c r="AZ692" s="97">
        <v>0</v>
      </c>
      <c r="BA692" s="97">
        <v>9882.0110000000004</v>
      </c>
      <c r="BB692" s="97">
        <v>9494.732</v>
      </c>
      <c r="BC692" s="97">
        <v>0</v>
      </c>
      <c r="BD692" s="97">
        <v>0</v>
      </c>
      <c r="BE692" s="97">
        <v>0</v>
      </c>
      <c r="BF692" s="97">
        <v>0</v>
      </c>
      <c r="BG692" s="97">
        <v>0</v>
      </c>
      <c r="BH692" s="97">
        <v>0</v>
      </c>
      <c r="BI692" s="97">
        <v>0</v>
      </c>
      <c r="BJ692" s="97">
        <v>0</v>
      </c>
      <c r="BK692" s="97">
        <v>0</v>
      </c>
      <c r="BM692" s="97">
        <v>2470.5027500000001</v>
      </c>
      <c r="BN692" s="97">
        <v>2470.5027500000001</v>
      </c>
      <c r="BO692" s="97">
        <v>2470.5027500000001</v>
      </c>
      <c r="BP692" s="97">
        <v>2470.5027500000001</v>
      </c>
      <c r="BQ692" s="97">
        <v>2373.683</v>
      </c>
      <c r="BR692" s="97">
        <v>2373.683</v>
      </c>
      <c r="BS692" s="97">
        <v>2373.683</v>
      </c>
      <c r="BT692" s="97">
        <v>2373.683</v>
      </c>
      <c r="BY692" s="108"/>
      <c r="CA692" s="162" t="b">
        <v>1</v>
      </c>
      <c r="CB692" s="162" t="b">
        <v>1</v>
      </c>
      <c r="CC692" s="162" t="b">
        <v>1</v>
      </c>
      <c r="CD692" s="162" t="b">
        <v>1</v>
      </c>
    </row>
    <row r="693" spans="1:82" x14ac:dyDescent="0.2">
      <c r="A693" s="101">
        <v>688</v>
      </c>
      <c r="B693" s="97" t="s">
        <v>2201</v>
      </c>
      <c r="C693" s="97" t="s">
        <v>2222</v>
      </c>
      <c r="D693" s="97">
        <v>21</v>
      </c>
      <c r="E693" s="97" t="s">
        <v>1119</v>
      </c>
      <c r="G693" s="97" t="s">
        <v>2189</v>
      </c>
      <c r="H693" s="97" t="s">
        <v>0</v>
      </c>
      <c r="I693" s="97" t="s">
        <v>1209</v>
      </c>
      <c r="J693" s="97" t="b">
        <v>1</v>
      </c>
      <c r="N693" s="97"/>
      <c r="O693" s="97">
        <v>20.3508</v>
      </c>
      <c r="P693" s="97">
        <v>10</v>
      </c>
      <c r="Q693" s="97">
        <v>0</v>
      </c>
      <c r="R693" s="97">
        <v>0</v>
      </c>
      <c r="S693" s="97">
        <v>0</v>
      </c>
      <c r="T693" s="97">
        <v>10.3508</v>
      </c>
      <c r="U693" s="97">
        <v>69</v>
      </c>
      <c r="W693" s="97" t="s">
        <v>2190</v>
      </c>
      <c r="X693" s="97">
        <v>0</v>
      </c>
      <c r="Y693" s="97">
        <v>0</v>
      </c>
      <c r="Z693" s="97" t="s">
        <v>0</v>
      </c>
      <c r="AB693" s="97" t="s">
        <v>2191</v>
      </c>
      <c r="AI693" s="97" t="s">
        <v>2192</v>
      </c>
      <c r="AJ693" s="97">
        <v>16</v>
      </c>
      <c r="AK693" s="97">
        <v>0.55000000000000004</v>
      </c>
      <c r="AX693" s="97">
        <v>0</v>
      </c>
      <c r="AY693" s="97">
        <v>0</v>
      </c>
      <c r="AZ693" s="97">
        <v>0</v>
      </c>
      <c r="BA693" s="97">
        <v>184.917</v>
      </c>
      <c r="BB693" s="97">
        <v>176.77600000000001</v>
      </c>
      <c r="BC693" s="97">
        <v>0</v>
      </c>
      <c r="BD693" s="97">
        <v>0</v>
      </c>
      <c r="BE693" s="97">
        <v>0</v>
      </c>
      <c r="BF693" s="97">
        <v>0</v>
      </c>
      <c r="BG693" s="97">
        <v>0</v>
      </c>
      <c r="BH693" s="97">
        <v>0</v>
      </c>
      <c r="BI693" s="97">
        <v>0</v>
      </c>
      <c r="BJ693" s="97">
        <v>0</v>
      </c>
      <c r="BK693" s="97">
        <v>0</v>
      </c>
      <c r="BM693" s="97">
        <v>46.22925</v>
      </c>
      <c r="BN693" s="97">
        <v>46.22925</v>
      </c>
      <c r="BO693" s="97">
        <v>46.22925</v>
      </c>
      <c r="BP693" s="97">
        <v>46.22925</v>
      </c>
      <c r="BQ693" s="97">
        <v>44.194000000000003</v>
      </c>
      <c r="BR693" s="97">
        <v>44.194000000000003</v>
      </c>
      <c r="BS693" s="97">
        <v>44.194000000000003</v>
      </c>
      <c r="BT693" s="97">
        <v>44.194000000000003</v>
      </c>
      <c r="BY693" s="108"/>
      <c r="CA693" s="162" t="b">
        <v>1</v>
      </c>
      <c r="CB693" s="162" t="b">
        <v>1</v>
      </c>
      <c r="CC693" s="162" t="b">
        <v>1</v>
      </c>
      <c r="CD693" s="162" t="b">
        <v>1</v>
      </c>
    </row>
    <row r="694" spans="1:82" x14ac:dyDescent="0.2">
      <c r="A694" s="101">
        <v>689</v>
      </c>
      <c r="B694" s="97" t="s">
        <v>2201</v>
      </c>
      <c r="C694" s="97" t="s">
        <v>2222</v>
      </c>
      <c r="D694" s="97">
        <v>21</v>
      </c>
      <c r="E694" s="97" t="s">
        <v>1120</v>
      </c>
      <c r="G694" s="97" t="s">
        <v>2189</v>
      </c>
      <c r="H694" s="97" t="s">
        <v>0</v>
      </c>
      <c r="I694" s="97" t="s">
        <v>1209</v>
      </c>
      <c r="J694" s="97" t="b">
        <v>1</v>
      </c>
      <c r="N694" s="97"/>
      <c r="O694" s="97">
        <v>21.337499999999999</v>
      </c>
      <c r="P694" s="97">
        <v>10</v>
      </c>
      <c r="Q694" s="97">
        <v>0</v>
      </c>
      <c r="R694" s="97">
        <v>0</v>
      </c>
      <c r="S694" s="97">
        <v>0</v>
      </c>
      <c r="T694" s="97">
        <v>11.337499999999999</v>
      </c>
      <c r="U694" s="97">
        <v>76.7</v>
      </c>
      <c r="W694" s="97" t="s">
        <v>2190</v>
      </c>
      <c r="X694" s="97">
        <v>0</v>
      </c>
      <c r="Y694" s="97">
        <v>0</v>
      </c>
      <c r="Z694" s="97" t="s">
        <v>0</v>
      </c>
      <c r="AB694" s="97" t="s">
        <v>2191</v>
      </c>
      <c r="AI694" s="97" t="s">
        <v>2192</v>
      </c>
      <c r="AJ694" s="97">
        <v>16</v>
      </c>
      <c r="AK694" s="97">
        <v>0.55000000000000004</v>
      </c>
      <c r="AX694" s="97">
        <v>0</v>
      </c>
      <c r="AY694" s="97">
        <v>0</v>
      </c>
      <c r="AZ694" s="97">
        <v>0</v>
      </c>
      <c r="BA694" s="97">
        <v>184.917</v>
      </c>
      <c r="BB694" s="97">
        <v>176.77600000000001</v>
      </c>
      <c r="BC694" s="97">
        <v>0</v>
      </c>
      <c r="BD694" s="97">
        <v>0</v>
      </c>
      <c r="BE694" s="97">
        <v>0</v>
      </c>
      <c r="BF694" s="97">
        <v>0</v>
      </c>
      <c r="BG694" s="97">
        <v>0</v>
      </c>
      <c r="BH694" s="97">
        <v>0</v>
      </c>
      <c r="BI694" s="97">
        <v>0</v>
      </c>
      <c r="BJ694" s="97">
        <v>0</v>
      </c>
      <c r="BK694" s="97">
        <v>0</v>
      </c>
      <c r="BM694" s="97">
        <v>46.22925</v>
      </c>
      <c r="BN694" s="97">
        <v>46.22925</v>
      </c>
      <c r="BO694" s="97">
        <v>46.22925</v>
      </c>
      <c r="BP694" s="97">
        <v>46.22925</v>
      </c>
      <c r="BQ694" s="97">
        <v>44.194000000000003</v>
      </c>
      <c r="BR694" s="97">
        <v>44.194000000000003</v>
      </c>
      <c r="BS694" s="97">
        <v>44.194000000000003</v>
      </c>
      <c r="BT694" s="97">
        <v>44.194000000000003</v>
      </c>
      <c r="BY694" s="108"/>
      <c r="CA694" s="162" t="b">
        <v>1</v>
      </c>
      <c r="CB694" s="162" t="b">
        <v>1</v>
      </c>
      <c r="CC694" s="162" t="b">
        <v>1</v>
      </c>
      <c r="CD694" s="162" t="b">
        <v>1</v>
      </c>
    </row>
    <row r="695" spans="1:82" x14ac:dyDescent="0.2">
      <c r="A695" s="101">
        <v>690</v>
      </c>
      <c r="B695" s="97" t="s">
        <v>2201</v>
      </c>
      <c r="C695" s="97" t="s">
        <v>2222</v>
      </c>
      <c r="D695" s="97">
        <v>21</v>
      </c>
      <c r="E695" s="97" t="s">
        <v>1122</v>
      </c>
      <c r="G695" s="97" t="s">
        <v>2189</v>
      </c>
      <c r="H695" s="97" t="s">
        <v>0</v>
      </c>
      <c r="I695" s="97" t="s">
        <v>1209</v>
      </c>
      <c r="J695" s="97" t="b">
        <v>1</v>
      </c>
      <c r="N695" s="97"/>
      <c r="O695" s="97">
        <v>43.537999999999997</v>
      </c>
      <c r="P695" s="97">
        <v>10</v>
      </c>
      <c r="Q695" s="97">
        <v>0</v>
      </c>
      <c r="R695" s="97">
        <v>0</v>
      </c>
      <c r="S695" s="97">
        <v>0</v>
      </c>
      <c r="T695" s="97">
        <v>33.537999999999997</v>
      </c>
      <c r="U695" s="97">
        <v>230</v>
      </c>
      <c r="W695" s="97" t="s">
        <v>2190</v>
      </c>
      <c r="X695" s="97">
        <v>0</v>
      </c>
      <c r="Y695" s="97">
        <v>0</v>
      </c>
      <c r="Z695" s="97" t="s">
        <v>0</v>
      </c>
      <c r="AB695" s="97" t="s">
        <v>2191</v>
      </c>
      <c r="AI695" s="97" t="s">
        <v>2192</v>
      </c>
      <c r="AJ695" s="97">
        <v>16</v>
      </c>
      <c r="AK695" s="97">
        <v>0.55000000000000004</v>
      </c>
      <c r="AX695" s="97">
        <v>0</v>
      </c>
      <c r="AY695" s="97">
        <v>0</v>
      </c>
      <c r="AZ695" s="97">
        <v>0</v>
      </c>
      <c r="BA695" s="97">
        <v>14927.105</v>
      </c>
      <c r="BB695" s="97">
        <v>14340.953</v>
      </c>
      <c r="BC695" s="97">
        <v>0</v>
      </c>
      <c r="BD695" s="97">
        <v>0</v>
      </c>
      <c r="BE695" s="97">
        <v>0</v>
      </c>
      <c r="BF695" s="97">
        <v>0</v>
      </c>
      <c r="BG695" s="97">
        <v>0</v>
      </c>
      <c r="BH695" s="97">
        <v>0</v>
      </c>
      <c r="BI695" s="97">
        <v>0</v>
      </c>
      <c r="BJ695" s="97">
        <v>0</v>
      </c>
      <c r="BK695" s="97">
        <v>0</v>
      </c>
      <c r="BM695" s="97">
        <v>3731.7762499999999</v>
      </c>
      <c r="BN695" s="97">
        <v>3731.7762499999999</v>
      </c>
      <c r="BO695" s="97">
        <v>3731.7762499999999</v>
      </c>
      <c r="BP695" s="97">
        <v>3731.7762499999999</v>
      </c>
      <c r="BQ695" s="97">
        <v>3585.2382499999999</v>
      </c>
      <c r="BR695" s="97">
        <v>3585.2382499999999</v>
      </c>
      <c r="BS695" s="97">
        <v>3585.2382499999999</v>
      </c>
      <c r="BT695" s="97">
        <v>3585.2382499999999</v>
      </c>
      <c r="BY695" s="108"/>
      <c r="CA695" s="162" t="b">
        <v>1</v>
      </c>
      <c r="CB695" s="162" t="b">
        <v>1</v>
      </c>
      <c r="CC695" s="162" t="b">
        <v>1</v>
      </c>
      <c r="CD695" s="162" t="b">
        <v>1</v>
      </c>
    </row>
    <row r="696" spans="1:82" x14ac:dyDescent="0.2">
      <c r="A696" s="101">
        <v>691</v>
      </c>
      <c r="B696" s="97" t="s">
        <v>2201</v>
      </c>
      <c r="C696" s="97" t="s">
        <v>2222</v>
      </c>
      <c r="D696" s="97">
        <v>21</v>
      </c>
      <c r="E696" s="97" t="s">
        <v>1124</v>
      </c>
      <c r="G696" s="97" t="s">
        <v>2189</v>
      </c>
      <c r="H696" s="97" t="s">
        <v>0</v>
      </c>
      <c r="I696" s="97" t="s">
        <v>1209</v>
      </c>
      <c r="J696" s="97" t="b">
        <v>1</v>
      </c>
      <c r="N696" s="97"/>
      <c r="O696" s="97">
        <v>24.297599999999999</v>
      </c>
      <c r="P696" s="97">
        <v>5</v>
      </c>
      <c r="Q696" s="97">
        <v>0</v>
      </c>
      <c r="R696" s="97">
        <v>0</v>
      </c>
      <c r="S696" s="97">
        <v>0</v>
      </c>
      <c r="T696" s="97">
        <v>19.297599999999999</v>
      </c>
      <c r="U696" s="97">
        <v>36.700000000000003</v>
      </c>
      <c r="W696" s="97" t="s">
        <v>2190</v>
      </c>
      <c r="X696" s="97">
        <v>3.6700000000000001E-3</v>
      </c>
      <c r="Y696" s="97">
        <v>-0.64100000000000001</v>
      </c>
      <c r="Z696" s="97" t="s">
        <v>0</v>
      </c>
      <c r="AB696" s="97" t="s">
        <v>2191</v>
      </c>
      <c r="AF696" s="97">
        <v>36.700000000000003</v>
      </c>
      <c r="AG696" s="97">
        <v>3.6700000000000001E-3</v>
      </c>
      <c r="AH696" s="97">
        <v>-0.64100000000000001</v>
      </c>
      <c r="AI696" s="97" t="s">
        <v>2192</v>
      </c>
      <c r="AJ696" s="97">
        <v>16</v>
      </c>
      <c r="AK696" s="97">
        <v>0.55000000000000004</v>
      </c>
      <c r="AX696" s="97">
        <v>0</v>
      </c>
      <c r="AY696" s="97">
        <v>0</v>
      </c>
      <c r="AZ696" s="97">
        <v>0</v>
      </c>
      <c r="BA696" s="97">
        <v>368.67099999999999</v>
      </c>
      <c r="BB696" s="97">
        <v>354.71500000000003</v>
      </c>
      <c r="BC696" s="97">
        <v>0</v>
      </c>
      <c r="BD696" s="97">
        <v>0</v>
      </c>
      <c r="BE696" s="97">
        <v>0</v>
      </c>
      <c r="BF696" s="97">
        <v>0</v>
      </c>
      <c r="BG696" s="97">
        <v>0</v>
      </c>
      <c r="BH696" s="97">
        <v>0</v>
      </c>
      <c r="BI696" s="97">
        <v>0</v>
      </c>
      <c r="BJ696" s="97">
        <v>0</v>
      </c>
      <c r="BK696" s="97">
        <v>0</v>
      </c>
      <c r="BM696" s="97">
        <v>92.167749999999998</v>
      </c>
      <c r="BN696" s="97">
        <v>92.167749999999998</v>
      </c>
      <c r="BO696" s="97">
        <v>92.167749999999998</v>
      </c>
      <c r="BP696" s="97">
        <v>92.167749999999998</v>
      </c>
      <c r="BQ696" s="97">
        <v>88.678750000000008</v>
      </c>
      <c r="BR696" s="97">
        <v>88.678750000000008</v>
      </c>
      <c r="BS696" s="97">
        <v>88.678750000000008</v>
      </c>
      <c r="BT696" s="97">
        <v>88.678750000000008</v>
      </c>
      <c r="BY696" s="108"/>
      <c r="CA696" s="162" t="b">
        <v>1</v>
      </c>
      <c r="CB696" s="162" t="b">
        <v>1</v>
      </c>
      <c r="CC696" s="162" t="b">
        <v>1</v>
      </c>
      <c r="CD696" s="162" t="b">
        <v>1</v>
      </c>
    </row>
    <row r="697" spans="1:82" x14ac:dyDescent="0.2">
      <c r="A697" s="101">
        <v>692</v>
      </c>
      <c r="B697" s="97" t="s">
        <v>2201</v>
      </c>
      <c r="C697" s="97" t="s">
        <v>2222</v>
      </c>
      <c r="D697" s="97">
        <v>21</v>
      </c>
      <c r="E697" s="97" t="s">
        <v>1126</v>
      </c>
      <c r="G697" s="97" t="s">
        <v>2189</v>
      </c>
      <c r="H697" s="97" t="s">
        <v>0</v>
      </c>
      <c r="I697" s="97" t="s">
        <v>1209</v>
      </c>
      <c r="J697" s="97" t="b">
        <v>1</v>
      </c>
      <c r="N697" s="97"/>
      <c r="O697" s="97">
        <v>24.297599999999999</v>
      </c>
      <c r="P697" s="97">
        <v>10</v>
      </c>
      <c r="Q697" s="97">
        <v>0</v>
      </c>
      <c r="R697" s="97">
        <v>0</v>
      </c>
      <c r="S697" s="97">
        <v>0</v>
      </c>
      <c r="T697" s="97">
        <v>14.297599999999999</v>
      </c>
      <c r="U697" s="97">
        <v>36.700000000000003</v>
      </c>
      <c r="W697" s="97" t="s">
        <v>2190</v>
      </c>
      <c r="X697" s="97">
        <v>3.6700000000000001E-3</v>
      </c>
      <c r="Y697" s="97">
        <v>-0.64100000000000001</v>
      </c>
      <c r="Z697" s="97" t="s">
        <v>0</v>
      </c>
      <c r="AB697" s="97" t="s">
        <v>2191</v>
      </c>
      <c r="AF697" s="97">
        <v>36.700000000000003</v>
      </c>
      <c r="AG697" s="97">
        <v>3.6700000000000001E-3</v>
      </c>
      <c r="AH697" s="97">
        <v>-0.64100000000000001</v>
      </c>
      <c r="AI697" s="97" t="s">
        <v>2192</v>
      </c>
      <c r="AJ697" s="97">
        <v>16</v>
      </c>
      <c r="AK697" s="97">
        <v>0.55000000000000004</v>
      </c>
      <c r="AX697" s="97">
        <v>0</v>
      </c>
      <c r="AY697" s="97">
        <v>0</v>
      </c>
      <c r="AZ697" s="97">
        <v>0</v>
      </c>
      <c r="BA697" s="97">
        <v>3940.2440000000001</v>
      </c>
      <c r="BB697" s="97">
        <v>3786.7280000000001</v>
      </c>
      <c r="BC697" s="97">
        <v>0</v>
      </c>
      <c r="BD697" s="97">
        <v>0</v>
      </c>
      <c r="BE697" s="97">
        <v>0</v>
      </c>
      <c r="BF697" s="97">
        <v>0</v>
      </c>
      <c r="BG697" s="97">
        <v>0</v>
      </c>
      <c r="BH697" s="97">
        <v>0</v>
      </c>
      <c r="BI697" s="97">
        <v>0</v>
      </c>
      <c r="BJ697" s="97">
        <v>0</v>
      </c>
      <c r="BK697" s="97">
        <v>0</v>
      </c>
      <c r="BM697" s="97">
        <v>985.06100000000004</v>
      </c>
      <c r="BN697" s="97">
        <v>985.06100000000004</v>
      </c>
      <c r="BO697" s="97">
        <v>985.06100000000004</v>
      </c>
      <c r="BP697" s="97">
        <v>985.06100000000004</v>
      </c>
      <c r="BQ697" s="97">
        <v>946.68200000000002</v>
      </c>
      <c r="BR697" s="97">
        <v>946.68200000000002</v>
      </c>
      <c r="BS697" s="97">
        <v>946.68200000000002</v>
      </c>
      <c r="BT697" s="97">
        <v>946.68200000000002</v>
      </c>
      <c r="BY697" s="108"/>
      <c r="CA697" s="162" t="b">
        <v>1</v>
      </c>
      <c r="CB697" s="162" t="b">
        <v>1</v>
      </c>
      <c r="CC697" s="162" t="b">
        <v>1</v>
      </c>
      <c r="CD697" s="162" t="b">
        <v>1</v>
      </c>
    </row>
    <row r="698" spans="1:82" x14ac:dyDescent="0.2">
      <c r="A698" s="101">
        <v>693</v>
      </c>
      <c r="B698" s="97" t="s">
        <v>2201</v>
      </c>
      <c r="C698" s="97" t="s">
        <v>2222</v>
      </c>
      <c r="D698" s="97">
        <v>21</v>
      </c>
      <c r="E698" s="97" t="s">
        <v>1127</v>
      </c>
      <c r="G698" s="97" t="s">
        <v>2189</v>
      </c>
      <c r="H698" s="97" t="s">
        <v>0</v>
      </c>
      <c r="I698" s="97" t="s">
        <v>1201</v>
      </c>
      <c r="J698" s="97" t="b">
        <v>1</v>
      </c>
      <c r="N698" s="97"/>
      <c r="O698" s="97">
        <v>5.07</v>
      </c>
      <c r="P698" s="97">
        <v>0.9</v>
      </c>
      <c r="Q698" s="97">
        <v>0</v>
      </c>
      <c r="R698" s="97">
        <v>0</v>
      </c>
      <c r="S698" s="97">
        <v>0</v>
      </c>
      <c r="T698" s="97">
        <v>4.17</v>
      </c>
      <c r="U698" s="97">
        <v>25.8</v>
      </c>
      <c r="W698" s="97" t="s">
        <v>2190</v>
      </c>
      <c r="X698" s="97">
        <v>2.5799999999999998E-3</v>
      </c>
      <c r="Y698" s="97">
        <v>-0.45100000000000001</v>
      </c>
      <c r="Z698" s="97" t="s">
        <v>0</v>
      </c>
      <c r="AB698" s="97" t="s">
        <v>2191</v>
      </c>
      <c r="AF698" s="97">
        <v>25.8</v>
      </c>
      <c r="AG698" s="97">
        <v>2.5799999999999998E-3</v>
      </c>
      <c r="AH698" s="97">
        <v>-0.45100000000000001</v>
      </c>
      <c r="AI698" s="97" t="s">
        <v>2192</v>
      </c>
      <c r="AJ698" s="97">
        <v>5.3</v>
      </c>
      <c r="AK698" s="97">
        <v>0.54</v>
      </c>
      <c r="AP698" s="97">
        <v>0.77</v>
      </c>
      <c r="AX698" s="97">
        <v>0</v>
      </c>
      <c r="AY698" s="97">
        <v>0</v>
      </c>
      <c r="AZ698" s="97">
        <v>0</v>
      </c>
      <c r="BA698" s="97">
        <v>96026.584000000003</v>
      </c>
      <c r="BB698" s="97">
        <v>92260.790000000008</v>
      </c>
      <c r="BC698" s="97">
        <v>0</v>
      </c>
      <c r="BD698" s="97">
        <v>0</v>
      </c>
      <c r="BE698" s="97">
        <v>0</v>
      </c>
      <c r="BF698" s="97">
        <v>0</v>
      </c>
      <c r="BG698" s="97">
        <v>0</v>
      </c>
      <c r="BH698" s="97">
        <v>0</v>
      </c>
      <c r="BI698" s="97">
        <v>0</v>
      </c>
      <c r="BJ698" s="97">
        <v>0</v>
      </c>
      <c r="BK698" s="97">
        <v>0</v>
      </c>
      <c r="BM698" s="97">
        <v>24006.646000000001</v>
      </c>
      <c r="BN698" s="97">
        <v>24006.646000000001</v>
      </c>
      <c r="BO698" s="97">
        <v>24006.646000000001</v>
      </c>
      <c r="BP698" s="97">
        <v>24006.646000000001</v>
      </c>
      <c r="BQ698" s="97">
        <v>23065.197500000002</v>
      </c>
      <c r="BR698" s="97">
        <v>23065.197500000002</v>
      </c>
      <c r="BS698" s="97">
        <v>23065.197500000002</v>
      </c>
      <c r="BT698" s="97">
        <v>23065.197500000002</v>
      </c>
      <c r="BY698" s="108"/>
      <c r="CA698" s="162" t="b">
        <v>1</v>
      </c>
      <c r="CB698" s="162" t="b">
        <v>1</v>
      </c>
      <c r="CC698" s="162" t="b">
        <v>1</v>
      </c>
      <c r="CD698" s="162" t="b">
        <v>1</v>
      </c>
    </row>
    <row r="699" spans="1:82" x14ac:dyDescent="0.2">
      <c r="A699" s="101">
        <v>694</v>
      </c>
      <c r="B699" s="97" t="s">
        <v>2201</v>
      </c>
      <c r="C699" s="97" t="s">
        <v>2222</v>
      </c>
      <c r="D699" s="97">
        <v>21</v>
      </c>
      <c r="E699" s="97" t="s">
        <v>1129</v>
      </c>
      <c r="G699" s="97" t="s">
        <v>2189</v>
      </c>
      <c r="H699" s="97" t="s">
        <v>0</v>
      </c>
      <c r="I699" s="97" t="s">
        <v>1201</v>
      </c>
      <c r="J699" s="97" t="b">
        <v>1</v>
      </c>
      <c r="N699" s="97"/>
      <c r="O699" s="97">
        <v>4.9000000000000004</v>
      </c>
      <c r="P699" s="97">
        <v>1.2</v>
      </c>
      <c r="Q699" s="97">
        <v>0</v>
      </c>
      <c r="R699" s="97">
        <v>0</v>
      </c>
      <c r="S699" s="97">
        <v>0</v>
      </c>
      <c r="T699" s="97">
        <v>3.7</v>
      </c>
      <c r="U699" s="97">
        <v>20.6</v>
      </c>
      <c r="W699" s="97" t="s">
        <v>2190</v>
      </c>
      <c r="X699" s="97">
        <v>2.0600000000000002E-3</v>
      </c>
      <c r="Y699" s="97">
        <v>-0.36099999999999999</v>
      </c>
      <c r="Z699" s="97" t="s">
        <v>0</v>
      </c>
      <c r="AB699" s="97" t="s">
        <v>2191</v>
      </c>
      <c r="AF699" s="97">
        <v>20.6</v>
      </c>
      <c r="AG699" s="97">
        <v>2.0600000000000002E-3</v>
      </c>
      <c r="AH699" s="97">
        <v>-0.36099999999999999</v>
      </c>
      <c r="AI699" s="97" t="s">
        <v>2197</v>
      </c>
      <c r="AJ699" s="97">
        <v>5.3</v>
      </c>
      <c r="AK699" s="97">
        <v>0.54</v>
      </c>
      <c r="AP699" s="97">
        <v>0.77</v>
      </c>
      <c r="AX699" s="97">
        <v>0</v>
      </c>
      <c r="AY699" s="97">
        <v>0</v>
      </c>
      <c r="AZ699" s="97">
        <v>0</v>
      </c>
      <c r="BA699" s="97">
        <v>4578.7309999999998</v>
      </c>
      <c r="BB699" s="97">
        <v>4398.4660000000003</v>
      </c>
      <c r="BC699" s="97">
        <v>0</v>
      </c>
      <c r="BD699" s="97">
        <v>0</v>
      </c>
      <c r="BE699" s="97">
        <v>0</v>
      </c>
      <c r="BF699" s="97">
        <v>0</v>
      </c>
      <c r="BG699" s="97">
        <v>0</v>
      </c>
      <c r="BH699" s="97">
        <v>0</v>
      </c>
      <c r="BI699" s="97">
        <v>0</v>
      </c>
      <c r="BJ699" s="97">
        <v>0</v>
      </c>
      <c r="BK699" s="97">
        <v>0</v>
      </c>
      <c r="BM699" s="97">
        <v>1144.6827499999999</v>
      </c>
      <c r="BN699" s="97">
        <v>1144.6827499999999</v>
      </c>
      <c r="BO699" s="97">
        <v>1144.6827499999999</v>
      </c>
      <c r="BP699" s="97">
        <v>1144.6827499999999</v>
      </c>
      <c r="BQ699" s="97">
        <v>1099.6165000000001</v>
      </c>
      <c r="BR699" s="97">
        <v>1099.6165000000001</v>
      </c>
      <c r="BS699" s="97">
        <v>1099.6165000000001</v>
      </c>
      <c r="BT699" s="97">
        <v>1099.6165000000001</v>
      </c>
      <c r="BY699" s="108"/>
      <c r="CA699" s="162" t="b">
        <v>1</v>
      </c>
      <c r="CB699" s="162" t="b">
        <v>1</v>
      </c>
      <c r="CC699" s="162" t="b">
        <v>1</v>
      </c>
      <c r="CD699" s="162" t="b">
        <v>1</v>
      </c>
    </row>
    <row r="700" spans="1:82" x14ac:dyDescent="0.2">
      <c r="A700" s="101">
        <v>695</v>
      </c>
      <c r="B700" s="97" t="s">
        <v>2201</v>
      </c>
      <c r="C700" s="97" t="s">
        <v>2222</v>
      </c>
      <c r="D700" s="97">
        <v>21</v>
      </c>
      <c r="E700" s="97" t="s">
        <v>1130</v>
      </c>
      <c r="G700" s="97" t="s">
        <v>2189</v>
      </c>
      <c r="H700" s="97" t="s">
        <v>0</v>
      </c>
      <c r="I700" s="97" t="s">
        <v>1201</v>
      </c>
      <c r="J700" s="97" t="b">
        <v>1</v>
      </c>
      <c r="N700" s="97"/>
      <c r="O700" s="97">
        <v>5.94</v>
      </c>
      <c r="P700" s="97">
        <v>1.2</v>
      </c>
      <c r="Q700" s="97">
        <v>0</v>
      </c>
      <c r="R700" s="97">
        <v>0</v>
      </c>
      <c r="S700" s="97">
        <v>0</v>
      </c>
      <c r="T700" s="97">
        <v>4.74</v>
      </c>
      <c r="U700" s="97">
        <v>31</v>
      </c>
      <c r="W700" s="97" t="s">
        <v>2190</v>
      </c>
      <c r="X700" s="97">
        <v>3.0999999999999999E-3</v>
      </c>
      <c r="Y700" s="97">
        <v>-0.54200000000000004</v>
      </c>
      <c r="Z700" s="97" t="s">
        <v>0</v>
      </c>
      <c r="AB700" s="97" t="s">
        <v>2191</v>
      </c>
      <c r="AF700" s="97">
        <v>31</v>
      </c>
      <c r="AG700" s="97">
        <v>3.0999999999999999E-3</v>
      </c>
      <c r="AH700" s="97">
        <v>-0.54200000000000004</v>
      </c>
      <c r="AI700" s="97" t="s">
        <v>2192</v>
      </c>
      <c r="AJ700" s="97">
        <v>5.3</v>
      </c>
      <c r="AK700" s="97">
        <v>0.54</v>
      </c>
      <c r="AP700" s="97">
        <v>0.77</v>
      </c>
      <c r="AX700" s="97">
        <v>0</v>
      </c>
      <c r="AY700" s="97">
        <v>0</v>
      </c>
      <c r="AZ700" s="97">
        <v>0</v>
      </c>
      <c r="BA700" s="97">
        <v>89916.182000000001</v>
      </c>
      <c r="BB700" s="97">
        <v>86391.129000000001</v>
      </c>
      <c r="BC700" s="97">
        <v>0</v>
      </c>
      <c r="BD700" s="97">
        <v>0</v>
      </c>
      <c r="BE700" s="97">
        <v>0</v>
      </c>
      <c r="BF700" s="97">
        <v>0</v>
      </c>
      <c r="BG700" s="97">
        <v>0</v>
      </c>
      <c r="BH700" s="97">
        <v>0</v>
      </c>
      <c r="BI700" s="97">
        <v>0</v>
      </c>
      <c r="BJ700" s="97">
        <v>0</v>
      </c>
      <c r="BK700" s="97">
        <v>0</v>
      </c>
      <c r="BM700" s="97">
        <v>22479.0455</v>
      </c>
      <c r="BN700" s="97">
        <v>22479.0455</v>
      </c>
      <c r="BO700" s="97">
        <v>22479.0455</v>
      </c>
      <c r="BP700" s="97">
        <v>22479.0455</v>
      </c>
      <c r="BQ700" s="97">
        <v>21597.78225</v>
      </c>
      <c r="BR700" s="97">
        <v>21597.78225</v>
      </c>
      <c r="BS700" s="97">
        <v>21597.78225</v>
      </c>
      <c r="BT700" s="97">
        <v>21597.78225</v>
      </c>
      <c r="BY700" s="108"/>
      <c r="CA700" s="162" t="b">
        <v>1</v>
      </c>
      <c r="CB700" s="162" t="b">
        <v>1</v>
      </c>
      <c r="CC700" s="162" t="b">
        <v>1</v>
      </c>
      <c r="CD700" s="162" t="b">
        <v>1</v>
      </c>
    </row>
    <row r="701" spans="1:82" x14ac:dyDescent="0.2">
      <c r="A701" s="101">
        <v>696</v>
      </c>
      <c r="B701" s="97" t="s">
        <v>2201</v>
      </c>
      <c r="C701" s="97" t="s">
        <v>2222</v>
      </c>
      <c r="D701" s="97">
        <v>21</v>
      </c>
      <c r="E701" s="97" t="s">
        <v>1131</v>
      </c>
      <c r="G701" s="97" t="s">
        <v>2189</v>
      </c>
      <c r="H701" s="97" t="s">
        <v>0</v>
      </c>
      <c r="I701" s="97" t="s">
        <v>1201</v>
      </c>
      <c r="J701" s="97" t="b">
        <v>1</v>
      </c>
      <c r="N701" s="97"/>
      <c r="O701" s="97">
        <v>4.18</v>
      </c>
      <c r="P701" s="97">
        <v>0.9</v>
      </c>
      <c r="Q701" s="97">
        <v>0</v>
      </c>
      <c r="R701" s="97">
        <v>0</v>
      </c>
      <c r="S701" s="97">
        <v>0</v>
      </c>
      <c r="T701" s="97">
        <v>3.28</v>
      </c>
      <c r="U701" s="97">
        <v>17.899999999999999</v>
      </c>
      <c r="W701" s="97" t="s">
        <v>2190</v>
      </c>
      <c r="X701" s="97">
        <v>1.7899999999999999E-3</v>
      </c>
      <c r="Y701" s="97">
        <v>-0.313</v>
      </c>
      <c r="Z701" s="97" t="s">
        <v>0</v>
      </c>
      <c r="AB701" s="97" t="s">
        <v>2191</v>
      </c>
      <c r="AF701" s="97">
        <v>17.899999999999999</v>
      </c>
      <c r="AG701" s="97">
        <v>1.7899999999999999E-3</v>
      </c>
      <c r="AH701" s="97">
        <v>-0.313</v>
      </c>
      <c r="AI701" s="97" t="s">
        <v>2192</v>
      </c>
      <c r="AJ701" s="97">
        <v>5.3</v>
      </c>
      <c r="AK701" s="97">
        <v>0.54</v>
      </c>
      <c r="AX701" s="97">
        <v>0</v>
      </c>
      <c r="AY701" s="97">
        <v>0</v>
      </c>
      <c r="AZ701" s="97">
        <v>0</v>
      </c>
      <c r="BA701" s="97">
        <v>29520.429</v>
      </c>
      <c r="BB701" s="97">
        <v>28362.081000000002</v>
      </c>
      <c r="BC701" s="97">
        <v>0</v>
      </c>
      <c r="BD701" s="97">
        <v>0</v>
      </c>
      <c r="BE701" s="97">
        <v>0</v>
      </c>
      <c r="BF701" s="97">
        <v>0</v>
      </c>
      <c r="BG701" s="97">
        <v>0</v>
      </c>
      <c r="BH701" s="97">
        <v>0</v>
      </c>
      <c r="BI701" s="97">
        <v>0</v>
      </c>
      <c r="BJ701" s="97">
        <v>0</v>
      </c>
      <c r="BK701" s="97">
        <v>0</v>
      </c>
      <c r="BM701" s="97">
        <v>7380.10725</v>
      </c>
      <c r="BN701" s="97">
        <v>7380.10725</v>
      </c>
      <c r="BO701" s="97">
        <v>7380.10725</v>
      </c>
      <c r="BP701" s="97">
        <v>7380.10725</v>
      </c>
      <c r="BQ701" s="97">
        <v>7090.5202500000005</v>
      </c>
      <c r="BR701" s="97">
        <v>7090.5202500000005</v>
      </c>
      <c r="BS701" s="97">
        <v>7090.5202500000005</v>
      </c>
      <c r="BT701" s="97">
        <v>7090.5202500000005</v>
      </c>
      <c r="BY701" s="108"/>
      <c r="CA701" s="162" t="b">
        <v>1</v>
      </c>
      <c r="CB701" s="162" t="b">
        <v>1</v>
      </c>
      <c r="CC701" s="162" t="b">
        <v>1</v>
      </c>
      <c r="CD701" s="162" t="b">
        <v>1</v>
      </c>
    </row>
    <row r="702" spans="1:82" x14ac:dyDescent="0.2">
      <c r="A702" s="101">
        <v>697</v>
      </c>
      <c r="B702" s="97" t="s">
        <v>2201</v>
      </c>
      <c r="C702" s="97" t="s">
        <v>2222</v>
      </c>
      <c r="D702" s="97">
        <v>21</v>
      </c>
      <c r="E702" s="97" t="s">
        <v>1132</v>
      </c>
      <c r="G702" s="97" t="s">
        <v>2189</v>
      </c>
      <c r="H702" s="97" t="s">
        <v>0</v>
      </c>
      <c r="I702" s="97" t="s">
        <v>1201</v>
      </c>
      <c r="J702" s="97" t="b">
        <v>1</v>
      </c>
      <c r="N702" s="97"/>
      <c r="O702" s="97">
        <v>1.63</v>
      </c>
      <c r="P702" s="97">
        <v>1.2</v>
      </c>
      <c r="Q702" s="97">
        <v>0</v>
      </c>
      <c r="R702" s="97">
        <v>0</v>
      </c>
      <c r="S702" s="97">
        <v>0</v>
      </c>
      <c r="T702" s="97">
        <v>0.42999999999999994</v>
      </c>
      <c r="U702" s="97">
        <v>20.6</v>
      </c>
      <c r="W702" s="97" t="s">
        <v>2190</v>
      </c>
      <c r="X702" s="97">
        <v>2.0600000000000002E-3</v>
      </c>
      <c r="Y702" s="97">
        <v>-0.36099999999999999</v>
      </c>
      <c r="Z702" s="97" t="s">
        <v>0</v>
      </c>
      <c r="AB702" s="97" t="s">
        <v>2191</v>
      </c>
      <c r="AF702" s="97">
        <v>20.6</v>
      </c>
      <c r="AG702" s="97">
        <v>2.0600000000000002E-3</v>
      </c>
      <c r="AH702" s="97">
        <v>-0.36099999999999999</v>
      </c>
      <c r="AI702" s="97" t="s">
        <v>2192</v>
      </c>
      <c r="AJ702" s="97">
        <v>5.3</v>
      </c>
      <c r="AK702" s="97">
        <v>0.54</v>
      </c>
      <c r="AP702" s="97">
        <v>0.77</v>
      </c>
      <c r="AX702" s="97">
        <v>0</v>
      </c>
      <c r="AY702" s="97">
        <v>0</v>
      </c>
      <c r="AZ702" s="97">
        <v>0</v>
      </c>
      <c r="BA702" s="97">
        <v>157110.83300000001</v>
      </c>
      <c r="BB702" s="97">
        <v>150949.25899999999</v>
      </c>
      <c r="BC702" s="97">
        <v>0</v>
      </c>
      <c r="BD702" s="97">
        <v>0</v>
      </c>
      <c r="BE702" s="97">
        <v>0</v>
      </c>
      <c r="BF702" s="97">
        <v>0</v>
      </c>
      <c r="BG702" s="97">
        <v>0</v>
      </c>
      <c r="BH702" s="97">
        <v>0</v>
      </c>
      <c r="BI702" s="97">
        <v>0</v>
      </c>
      <c r="BJ702" s="97">
        <v>0</v>
      </c>
      <c r="BK702" s="97">
        <v>0</v>
      </c>
      <c r="BM702" s="97">
        <v>39277.708250000003</v>
      </c>
      <c r="BN702" s="97">
        <v>39277.708250000003</v>
      </c>
      <c r="BO702" s="97">
        <v>39277.708250000003</v>
      </c>
      <c r="BP702" s="97">
        <v>39277.708250000003</v>
      </c>
      <c r="BQ702" s="97">
        <v>37737.314749999998</v>
      </c>
      <c r="BR702" s="97">
        <v>37737.314749999998</v>
      </c>
      <c r="BS702" s="97">
        <v>37737.314749999998</v>
      </c>
      <c r="BT702" s="97">
        <v>37737.314749999998</v>
      </c>
      <c r="BY702" s="108"/>
      <c r="CA702" s="162" t="b">
        <v>1</v>
      </c>
      <c r="CB702" s="162" t="b">
        <v>1</v>
      </c>
      <c r="CC702" s="162" t="b">
        <v>1</v>
      </c>
      <c r="CD702" s="162" t="b">
        <v>1</v>
      </c>
    </row>
    <row r="703" spans="1:82" x14ac:dyDescent="0.2">
      <c r="A703" s="101">
        <v>698</v>
      </c>
      <c r="B703" s="97" t="s">
        <v>2201</v>
      </c>
      <c r="C703" s="97" t="s">
        <v>2222</v>
      </c>
      <c r="D703" s="97">
        <v>21</v>
      </c>
      <c r="E703" s="97" t="s">
        <v>1133</v>
      </c>
      <c r="G703" s="97" t="s">
        <v>2189</v>
      </c>
      <c r="H703" s="97" t="s">
        <v>0</v>
      </c>
      <c r="I703" s="97" t="s">
        <v>1201</v>
      </c>
      <c r="J703" s="97" t="b">
        <v>1</v>
      </c>
      <c r="N703" s="97"/>
      <c r="O703" s="97">
        <v>4.18</v>
      </c>
      <c r="P703" s="97">
        <v>1.2</v>
      </c>
      <c r="Q703" s="97">
        <v>0</v>
      </c>
      <c r="R703" s="97">
        <v>0</v>
      </c>
      <c r="S703" s="97">
        <v>0</v>
      </c>
      <c r="T703" s="97">
        <v>2.9799999999999995</v>
      </c>
      <c r="U703" s="97">
        <v>24.8</v>
      </c>
      <c r="W703" s="97" t="s">
        <v>2190</v>
      </c>
      <c r="X703" s="97">
        <v>2.48E-3</v>
      </c>
      <c r="Y703" s="97">
        <v>-0.433</v>
      </c>
      <c r="Z703" s="97" t="s">
        <v>0</v>
      </c>
      <c r="AB703" s="97" t="s">
        <v>2191</v>
      </c>
      <c r="AF703" s="97">
        <v>24.8</v>
      </c>
      <c r="AG703" s="97">
        <v>2.48E-3</v>
      </c>
      <c r="AH703" s="97">
        <v>-0.433</v>
      </c>
      <c r="AI703" s="97" t="s">
        <v>2192</v>
      </c>
      <c r="AJ703" s="97">
        <v>5.3</v>
      </c>
      <c r="AK703" s="97">
        <v>0.54</v>
      </c>
      <c r="AP703" s="97">
        <v>0.77</v>
      </c>
      <c r="AX703" s="97">
        <v>0</v>
      </c>
      <c r="AY703" s="97">
        <v>0</v>
      </c>
      <c r="AZ703" s="97">
        <v>0</v>
      </c>
      <c r="BA703" s="97">
        <v>6779.1270000000004</v>
      </c>
      <c r="BB703" s="97">
        <v>6513.9629999999997</v>
      </c>
      <c r="BC703" s="97">
        <v>0</v>
      </c>
      <c r="BD703" s="97">
        <v>0</v>
      </c>
      <c r="BE703" s="97">
        <v>0</v>
      </c>
      <c r="BF703" s="97">
        <v>0</v>
      </c>
      <c r="BG703" s="97">
        <v>0</v>
      </c>
      <c r="BH703" s="97">
        <v>0</v>
      </c>
      <c r="BI703" s="97">
        <v>0</v>
      </c>
      <c r="BJ703" s="97">
        <v>0</v>
      </c>
      <c r="BK703" s="97">
        <v>0</v>
      </c>
      <c r="BM703" s="97">
        <v>1694.7817500000001</v>
      </c>
      <c r="BN703" s="97">
        <v>1694.7817500000001</v>
      </c>
      <c r="BO703" s="97">
        <v>1694.7817500000001</v>
      </c>
      <c r="BP703" s="97">
        <v>1694.7817500000001</v>
      </c>
      <c r="BQ703" s="97">
        <v>1628.4907499999999</v>
      </c>
      <c r="BR703" s="97">
        <v>1628.4907499999999</v>
      </c>
      <c r="BS703" s="97">
        <v>1628.4907499999999</v>
      </c>
      <c r="BT703" s="97">
        <v>1628.4907499999999</v>
      </c>
      <c r="BY703" s="108"/>
      <c r="CA703" s="162" t="b">
        <v>1</v>
      </c>
      <c r="CB703" s="162" t="b">
        <v>1</v>
      </c>
      <c r="CC703" s="162" t="b">
        <v>1</v>
      </c>
      <c r="CD703" s="162" t="b">
        <v>1</v>
      </c>
    </row>
    <row r="704" spans="1:82" x14ac:dyDescent="0.2">
      <c r="A704" s="101">
        <v>699</v>
      </c>
      <c r="B704" s="97" t="s">
        <v>2201</v>
      </c>
      <c r="C704" s="97" t="s">
        <v>2222</v>
      </c>
      <c r="D704" s="97">
        <v>21</v>
      </c>
      <c r="E704" s="97" t="s">
        <v>1134</v>
      </c>
      <c r="G704" s="97" t="s">
        <v>2189</v>
      </c>
      <c r="H704" s="97" t="s">
        <v>0</v>
      </c>
      <c r="I704" s="97" t="s">
        <v>1201</v>
      </c>
      <c r="J704" s="97" t="b">
        <v>1</v>
      </c>
      <c r="N704" s="97"/>
      <c r="O704" s="97">
        <v>5.94</v>
      </c>
      <c r="P704" s="97">
        <v>1.2</v>
      </c>
      <c r="Q704" s="97">
        <v>0</v>
      </c>
      <c r="R704" s="97">
        <v>0</v>
      </c>
      <c r="S704" s="97">
        <v>0</v>
      </c>
      <c r="T704" s="97">
        <v>4.74</v>
      </c>
      <c r="U704" s="97">
        <v>34.4</v>
      </c>
      <c r="W704" s="97" t="s">
        <v>2190</v>
      </c>
      <c r="X704" s="97">
        <v>3.4399999999999999E-3</v>
      </c>
      <c r="Y704" s="97">
        <v>-0.60199999999999998</v>
      </c>
      <c r="Z704" s="97" t="s">
        <v>0</v>
      </c>
      <c r="AB704" s="97" t="s">
        <v>2191</v>
      </c>
      <c r="AF704" s="97">
        <v>34.4</v>
      </c>
      <c r="AG704" s="97">
        <v>3.4399999999999999E-3</v>
      </c>
      <c r="AH704" s="97">
        <v>-0.60199999999999998</v>
      </c>
      <c r="AI704" s="97" t="s">
        <v>2192</v>
      </c>
      <c r="AJ704" s="97">
        <v>5.3</v>
      </c>
      <c r="AK704" s="97">
        <v>0.54</v>
      </c>
      <c r="AP704" s="97">
        <v>0.77</v>
      </c>
      <c r="AX704" s="97">
        <v>0</v>
      </c>
      <c r="AY704" s="97">
        <v>0</v>
      </c>
      <c r="AZ704" s="97">
        <v>0</v>
      </c>
      <c r="BA704" s="97">
        <v>31234.691000000003</v>
      </c>
      <c r="BB704" s="97">
        <v>30008.888999999999</v>
      </c>
      <c r="BC704" s="97">
        <v>0</v>
      </c>
      <c r="BD704" s="97">
        <v>0</v>
      </c>
      <c r="BE704" s="97">
        <v>0</v>
      </c>
      <c r="BF704" s="97">
        <v>0</v>
      </c>
      <c r="BG704" s="97">
        <v>0</v>
      </c>
      <c r="BH704" s="97">
        <v>0</v>
      </c>
      <c r="BI704" s="97">
        <v>0</v>
      </c>
      <c r="BJ704" s="97">
        <v>0</v>
      </c>
      <c r="BK704" s="97">
        <v>0</v>
      </c>
      <c r="BM704" s="97">
        <v>7808.6727500000006</v>
      </c>
      <c r="BN704" s="97">
        <v>7808.6727500000006</v>
      </c>
      <c r="BO704" s="97">
        <v>7808.6727500000006</v>
      </c>
      <c r="BP704" s="97">
        <v>7808.6727500000006</v>
      </c>
      <c r="BQ704" s="97">
        <v>7502.2222499999998</v>
      </c>
      <c r="BR704" s="97">
        <v>7502.2222499999998</v>
      </c>
      <c r="BS704" s="97">
        <v>7502.2222499999998</v>
      </c>
      <c r="BT704" s="97">
        <v>7502.2222499999998</v>
      </c>
      <c r="BY704" s="108"/>
      <c r="CA704" s="162" t="b">
        <v>1</v>
      </c>
      <c r="CB704" s="162" t="b">
        <v>1</v>
      </c>
      <c r="CC704" s="162" t="b">
        <v>1</v>
      </c>
      <c r="CD704" s="162" t="b">
        <v>1</v>
      </c>
    </row>
    <row r="705" spans="1:82" x14ac:dyDescent="0.2">
      <c r="A705" s="101">
        <v>700</v>
      </c>
      <c r="B705" s="97" t="s">
        <v>2201</v>
      </c>
      <c r="C705" s="97" t="s">
        <v>2222</v>
      </c>
      <c r="D705" s="97">
        <v>21</v>
      </c>
      <c r="E705" s="97" t="s">
        <v>1136</v>
      </c>
      <c r="G705" s="97" t="s">
        <v>2189</v>
      </c>
      <c r="H705" s="97" t="s">
        <v>0</v>
      </c>
      <c r="I705" s="97" t="s">
        <v>1201</v>
      </c>
      <c r="J705" s="97" t="b">
        <v>1</v>
      </c>
      <c r="N705" s="97"/>
      <c r="O705" s="97">
        <v>8.4700000000000006</v>
      </c>
      <c r="P705" s="97">
        <v>1.65</v>
      </c>
      <c r="Q705" s="97">
        <v>0</v>
      </c>
      <c r="R705" s="97">
        <v>0</v>
      </c>
      <c r="S705" s="97">
        <v>0</v>
      </c>
      <c r="T705" s="97">
        <v>6.82</v>
      </c>
      <c r="U705" s="97">
        <v>39.6</v>
      </c>
      <c r="W705" s="97" t="s">
        <v>2190</v>
      </c>
      <c r="X705" s="97">
        <v>3.96E-3</v>
      </c>
      <c r="Y705" s="97">
        <v>-0.69199999999999995</v>
      </c>
      <c r="Z705" s="97" t="s">
        <v>0</v>
      </c>
      <c r="AB705" s="97" t="s">
        <v>2191</v>
      </c>
      <c r="AF705" s="97">
        <v>39.6</v>
      </c>
      <c r="AG705" s="97">
        <v>3.96E-3</v>
      </c>
      <c r="AH705" s="97">
        <v>-0.69199999999999995</v>
      </c>
      <c r="AI705" s="97" t="s">
        <v>2192</v>
      </c>
      <c r="AJ705" s="97">
        <v>5.3</v>
      </c>
      <c r="AK705" s="97">
        <v>0.54</v>
      </c>
      <c r="AP705" s="97">
        <v>0.77</v>
      </c>
      <c r="AX705" s="97">
        <v>0</v>
      </c>
      <c r="AY705" s="97">
        <v>0</v>
      </c>
      <c r="AZ705" s="97">
        <v>0</v>
      </c>
      <c r="BA705" s="97">
        <v>13759.453</v>
      </c>
      <c r="BB705" s="97">
        <v>13219.821</v>
      </c>
      <c r="BC705" s="97">
        <v>0</v>
      </c>
      <c r="BD705" s="97">
        <v>0</v>
      </c>
      <c r="BE705" s="97">
        <v>0</v>
      </c>
      <c r="BF705" s="97">
        <v>0</v>
      </c>
      <c r="BG705" s="97">
        <v>0</v>
      </c>
      <c r="BH705" s="97">
        <v>0</v>
      </c>
      <c r="BI705" s="97">
        <v>0</v>
      </c>
      <c r="BJ705" s="97">
        <v>0</v>
      </c>
      <c r="BK705" s="97">
        <v>0</v>
      </c>
      <c r="BM705" s="97">
        <v>3439.8632499999999</v>
      </c>
      <c r="BN705" s="97">
        <v>3439.8632499999999</v>
      </c>
      <c r="BO705" s="97">
        <v>3439.8632499999999</v>
      </c>
      <c r="BP705" s="97">
        <v>3439.8632499999999</v>
      </c>
      <c r="BQ705" s="97">
        <v>3304.95525</v>
      </c>
      <c r="BR705" s="97">
        <v>3304.95525</v>
      </c>
      <c r="BS705" s="97">
        <v>3304.95525</v>
      </c>
      <c r="BT705" s="97">
        <v>3304.95525</v>
      </c>
      <c r="BY705" s="108"/>
      <c r="CA705" s="162" t="b">
        <v>1</v>
      </c>
      <c r="CB705" s="162" t="b">
        <v>1</v>
      </c>
      <c r="CC705" s="162" t="b">
        <v>1</v>
      </c>
      <c r="CD705" s="162" t="b">
        <v>1</v>
      </c>
    </row>
    <row r="706" spans="1:82" x14ac:dyDescent="0.2">
      <c r="A706" s="101">
        <v>701</v>
      </c>
      <c r="B706" s="97" t="s">
        <v>2201</v>
      </c>
      <c r="C706" s="97" t="s">
        <v>2222</v>
      </c>
      <c r="D706" s="97">
        <v>21</v>
      </c>
      <c r="E706" s="97" t="s">
        <v>1138</v>
      </c>
      <c r="G706" s="97" t="s">
        <v>2189</v>
      </c>
      <c r="H706" s="97" t="s">
        <v>0</v>
      </c>
      <c r="I706" s="97" t="s">
        <v>1201</v>
      </c>
      <c r="J706" s="97" t="b">
        <v>1</v>
      </c>
      <c r="N706" s="97"/>
      <c r="O706" s="97">
        <v>5.04</v>
      </c>
      <c r="P706" s="97">
        <v>1.65</v>
      </c>
      <c r="Q706" s="97">
        <v>0</v>
      </c>
      <c r="R706" s="97">
        <v>0</v>
      </c>
      <c r="S706" s="97">
        <v>0</v>
      </c>
      <c r="T706" s="97">
        <v>3.39</v>
      </c>
      <c r="U706" s="97">
        <v>39.6</v>
      </c>
      <c r="W706" s="97" t="s">
        <v>2190</v>
      </c>
      <c r="X706" s="97">
        <v>3.96E-3</v>
      </c>
      <c r="Y706" s="97">
        <v>-0.69199999999999995</v>
      </c>
      <c r="Z706" s="97" t="s">
        <v>0</v>
      </c>
      <c r="AB706" s="97" t="s">
        <v>2191</v>
      </c>
      <c r="AF706" s="97">
        <v>39.6</v>
      </c>
      <c r="AG706" s="97">
        <v>3.96E-3</v>
      </c>
      <c r="AH706" s="97">
        <v>-0.69199999999999995</v>
      </c>
      <c r="AI706" s="97" t="s">
        <v>2192</v>
      </c>
      <c r="AJ706" s="97">
        <v>5.3</v>
      </c>
      <c r="AK706" s="97">
        <v>0.54</v>
      </c>
      <c r="AP706" s="97">
        <v>0.77</v>
      </c>
      <c r="AX706" s="97">
        <v>0</v>
      </c>
      <c r="AY706" s="97">
        <v>0</v>
      </c>
      <c r="AZ706" s="97">
        <v>0</v>
      </c>
      <c r="BA706" s="97">
        <v>68354.161999999997</v>
      </c>
      <c r="BB706" s="97">
        <v>65673.447</v>
      </c>
      <c r="BC706" s="97">
        <v>0</v>
      </c>
      <c r="BD706" s="97">
        <v>0</v>
      </c>
      <c r="BE706" s="97">
        <v>0</v>
      </c>
      <c r="BF706" s="97">
        <v>0</v>
      </c>
      <c r="BG706" s="97">
        <v>0</v>
      </c>
      <c r="BH706" s="97">
        <v>0</v>
      </c>
      <c r="BI706" s="97">
        <v>0</v>
      </c>
      <c r="BJ706" s="97">
        <v>0</v>
      </c>
      <c r="BK706" s="97">
        <v>0</v>
      </c>
      <c r="BM706" s="97">
        <v>17088.540499999999</v>
      </c>
      <c r="BN706" s="97">
        <v>17088.540499999999</v>
      </c>
      <c r="BO706" s="97">
        <v>17088.540499999999</v>
      </c>
      <c r="BP706" s="97">
        <v>17088.540499999999</v>
      </c>
      <c r="BQ706" s="97">
        <v>16418.36175</v>
      </c>
      <c r="BR706" s="97">
        <v>16418.36175</v>
      </c>
      <c r="BS706" s="97">
        <v>16418.36175</v>
      </c>
      <c r="BT706" s="97">
        <v>16418.36175</v>
      </c>
      <c r="BY706" s="108"/>
      <c r="CA706" s="162" t="b">
        <v>1</v>
      </c>
      <c r="CB706" s="162" t="b">
        <v>1</v>
      </c>
      <c r="CC706" s="162" t="b">
        <v>1</v>
      </c>
      <c r="CD706" s="162" t="b">
        <v>1</v>
      </c>
    </row>
    <row r="707" spans="1:82" x14ac:dyDescent="0.2">
      <c r="A707" s="101">
        <v>702</v>
      </c>
      <c r="B707" s="97" t="s">
        <v>2201</v>
      </c>
      <c r="C707" s="97" t="s">
        <v>2222</v>
      </c>
      <c r="D707" s="97">
        <v>21</v>
      </c>
      <c r="E707" s="97" t="s">
        <v>1139</v>
      </c>
      <c r="G707" s="97" t="s">
        <v>2189</v>
      </c>
      <c r="H707" s="97" t="s">
        <v>0</v>
      </c>
      <c r="I707" s="97" t="s">
        <v>1209</v>
      </c>
      <c r="J707" s="97" t="b">
        <v>1</v>
      </c>
      <c r="N707" s="97"/>
      <c r="O707" s="97">
        <v>18.870799999999999</v>
      </c>
      <c r="P707" s="97">
        <v>5</v>
      </c>
      <c r="Q707" s="97">
        <v>0</v>
      </c>
      <c r="R707" s="97">
        <v>0</v>
      </c>
      <c r="S707" s="97">
        <v>0</v>
      </c>
      <c r="T707" s="97">
        <v>13.870799999999999</v>
      </c>
      <c r="U707" s="97">
        <v>57.5</v>
      </c>
      <c r="W707" s="97" t="s">
        <v>2190</v>
      </c>
      <c r="X707" s="97">
        <v>0</v>
      </c>
      <c r="Y707" s="97">
        <v>0</v>
      </c>
      <c r="Z707" s="97" t="s">
        <v>0</v>
      </c>
      <c r="AB707" s="97" t="s">
        <v>2191</v>
      </c>
      <c r="AJ707" s="97">
        <v>16</v>
      </c>
      <c r="AK707" s="97">
        <v>0.55000000000000004</v>
      </c>
      <c r="AX707" s="97">
        <v>0</v>
      </c>
      <c r="AY707" s="97">
        <v>0</v>
      </c>
      <c r="AZ707" s="97">
        <v>0</v>
      </c>
      <c r="BA707" s="97">
        <v>3187.7829999999999</v>
      </c>
      <c r="BB707" s="97">
        <v>3063.3420000000001</v>
      </c>
      <c r="BC707" s="97">
        <v>0</v>
      </c>
      <c r="BD707" s="97">
        <v>0</v>
      </c>
      <c r="BE707" s="97">
        <v>0</v>
      </c>
      <c r="BF707" s="97">
        <v>0</v>
      </c>
      <c r="BG707" s="97">
        <v>0</v>
      </c>
      <c r="BH707" s="97">
        <v>0</v>
      </c>
      <c r="BI707" s="97">
        <v>0</v>
      </c>
      <c r="BJ707" s="97">
        <v>0</v>
      </c>
      <c r="BK707" s="97">
        <v>0</v>
      </c>
      <c r="BM707" s="97">
        <v>796.94574999999998</v>
      </c>
      <c r="BN707" s="97">
        <v>796.94574999999998</v>
      </c>
      <c r="BO707" s="97">
        <v>796.94574999999998</v>
      </c>
      <c r="BP707" s="97">
        <v>796.94574999999998</v>
      </c>
      <c r="BQ707" s="97">
        <v>765.83550000000002</v>
      </c>
      <c r="BR707" s="97">
        <v>765.83550000000002</v>
      </c>
      <c r="BS707" s="97">
        <v>765.83550000000002</v>
      </c>
      <c r="BT707" s="97">
        <v>765.83550000000002</v>
      </c>
      <c r="BY707" s="108"/>
      <c r="CA707" s="162" t="b">
        <v>1</v>
      </c>
      <c r="CB707" s="162" t="b">
        <v>1</v>
      </c>
      <c r="CC707" s="162" t="b">
        <v>1</v>
      </c>
      <c r="CD707" s="162" t="b">
        <v>1</v>
      </c>
    </row>
    <row r="708" spans="1:82" x14ac:dyDescent="0.2">
      <c r="A708" s="101">
        <v>703</v>
      </c>
      <c r="B708" s="97" t="s">
        <v>2201</v>
      </c>
      <c r="C708" s="97" t="s">
        <v>2222</v>
      </c>
      <c r="D708" s="97">
        <v>21</v>
      </c>
      <c r="E708" s="97" t="s">
        <v>1140</v>
      </c>
      <c r="G708" s="97" t="s">
        <v>2189</v>
      </c>
      <c r="H708" s="97" t="s">
        <v>0</v>
      </c>
      <c r="I708" s="97" t="s">
        <v>1201</v>
      </c>
      <c r="J708" s="97" t="b">
        <v>1</v>
      </c>
      <c r="N708" s="97"/>
      <c r="O708" s="97">
        <v>4.9000000000000004</v>
      </c>
      <c r="P708" s="97">
        <v>0.9</v>
      </c>
      <c r="Q708" s="97">
        <v>0</v>
      </c>
      <c r="R708" s="97">
        <v>0</v>
      </c>
      <c r="S708" s="97">
        <v>0</v>
      </c>
      <c r="T708" s="97">
        <v>4</v>
      </c>
      <c r="U708" s="97">
        <v>15.1</v>
      </c>
      <c r="W708" s="97" t="s">
        <v>2190</v>
      </c>
      <c r="X708" s="97">
        <v>1.5100000000000001E-3</v>
      </c>
      <c r="Y708" s="97">
        <v>-0.26500000000000001</v>
      </c>
      <c r="Z708" s="97" t="s">
        <v>0</v>
      </c>
      <c r="AB708" s="97" t="s">
        <v>2191</v>
      </c>
      <c r="AF708" s="97">
        <v>15.1</v>
      </c>
      <c r="AG708" s="97">
        <v>1.5100000000000001E-3</v>
      </c>
      <c r="AH708" s="97">
        <v>-0.26500000000000001</v>
      </c>
      <c r="AI708" s="97" t="s">
        <v>2192</v>
      </c>
      <c r="AJ708" s="97">
        <v>5.3</v>
      </c>
      <c r="AK708" s="97">
        <v>0.54</v>
      </c>
      <c r="AP708" s="97">
        <v>0.77</v>
      </c>
      <c r="AX708" s="97">
        <v>0</v>
      </c>
      <c r="AY708" s="97">
        <v>0</v>
      </c>
      <c r="AZ708" s="97">
        <v>0</v>
      </c>
      <c r="BA708" s="97">
        <v>79335.207999999999</v>
      </c>
      <c r="BB708" s="97">
        <v>76224.183000000005</v>
      </c>
      <c r="BC708" s="97">
        <v>0</v>
      </c>
      <c r="BD708" s="97">
        <v>0</v>
      </c>
      <c r="BE708" s="97">
        <v>0</v>
      </c>
      <c r="BF708" s="97">
        <v>0</v>
      </c>
      <c r="BG708" s="97">
        <v>0</v>
      </c>
      <c r="BH708" s="97">
        <v>0</v>
      </c>
      <c r="BI708" s="97">
        <v>0</v>
      </c>
      <c r="BJ708" s="97">
        <v>0</v>
      </c>
      <c r="BK708" s="97">
        <v>0</v>
      </c>
      <c r="BM708" s="97">
        <v>19833.802</v>
      </c>
      <c r="BN708" s="97">
        <v>19833.802</v>
      </c>
      <c r="BO708" s="97">
        <v>19833.802</v>
      </c>
      <c r="BP708" s="97">
        <v>19833.802</v>
      </c>
      <c r="BQ708" s="97">
        <v>19056.045750000001</v>
      </c>
      <c r="BR708" s="97">
        <v>19056.045750000001</v>
      </c>
      <c r="BS708" s="97">
        <v>19056.045750000001</v>
      </c>
      <c r="BT708" s="97">
        <v>19056.045750000001</v>
      </c>
      <c r="BY708" s="108"/>
      <c r="CA708" s="162" t="b">
        <v>1</v>
      </c>
      <c r="CB708" s="162" t="b">
        <v>1</v>
      </c>
      <c r="CC708" s="162" t="b">
        <v>1</v>
      </c>
      <c r="CD708" s="162" t="b">
        <v>1</v>
      </c>
    </row>
    <row r="709" spans="1:82" x14ac:dyDescent="0.2">
      <c r="A709" s="101">
        <v>704</v>
      </c>
      <c r="B709" s="97" t="s">
        <v>2201</v>
      </c>
      <c r="C709" s="97" t="s">
        <v>2222</v>
      </c>
      <c r="D709" s="97">
        <v>21</v>
      </c>
      <c r="E709" s="97" t="s">
        <v>1141</v>
      </c>
      <c r="G709" s="97" t="s">
        <v>2189</v>
      </c>
      <c r="H709" s="97" t="s">
        <v>0</v>
      </c>
      <c r="I709" s="97" t="s">
        <v>1201</v>
      </c>
      <c r="J709" s="97" t="b">
        <v>1</v>
      </c>
      <c r="N709" s="97"/>
      <c r="O709" s="97">
        <v>2.46</v>
      </c>
      <c r="P709" s="97">
        <v>1.25</v>
      </c>
      <c r="Q709" s="97">
        <v>0</v>
      </c>
      <c r="R709" s="97">
        <v>0</v>
      </c>
      <c r="S709" s="97">
        <v>0</v>
      </c>
      <c r="T709" s="97">
        <v>1.21</v>
      </c>
      <c r="U709" s="97">
        <v>19.3</v>
      </c>
      <c r="W709" s="97" t="s">
        <v>2190</v>
      </c>
      <c r="X709" s="97">
        <v>1.9300000000000001E-3</v>
      </c>
      <c r="Y709" s="97">
        <v>-0.33700000000000002</v>
      </c>
      <c r="Z709" s="97" t="s">
        <v>0</v>
      </c>
      <c r="AB709" s="97" t="s">
        <v>2191</v>
      </c>
      <c r="AF709" s="97">
        <v>19.3</v>
      </c>
      <c r="AG709" s="97">
        <v>1.9300000000000001E-3</v>
      </c>
      <c r="AH709" s="97">
        <v>-0.33700000000000002</v>
      </c>
      <c r="AI709" s="97" t="s">
        <v>2192</v>
      </c>
      <c r="AJ709" s="97">
        <v>5.3</v>
      </c>
      <c r="AK709" s="97">
        <v>0.54</v>
      </c>
      <c r="AP709" s="97">
        <v>0.77</v>
      </c>
      <c r="AX709" s="97">
        <v>0</v>
      </c>
      <c r="AY709" s="97">
        <v>0</v>
      </c>
      <c r="AZ709" s="97">
        <v>0</v>
      </c>
      <c r="BA709" s="97">
        <v>381986.18700000003</v>
      </c>
      <c r="BB709" s="97">
        <v>367006.74700000003</v>
      </c>
      <c r="BC709" s="97">
        <v>0</v>
      </c>
      <c r="BD709" s="97">
        <v>0</v>
      </c>
      <c r="BE709" s="97">
        <v>0</v>
      </c>
      <c r="BF709" s="97">
        <v>0</v>
      </c>
      <c r="BG709" s="97">
        <v>0</v>
      </c>
      <c r="BH709" s="97">
        <v>0</v>
      </c>
      <c r="BI709" s="97">
        <v>0</v>
      </c>
      <c r="BJ709" s="97">
        <v>0</v>
      </c>
      <c r="BK709" s="97">
        <v>0</v>
      </c>
      <c r="BM709" s="97">
        <v>95496.546750000009</v>
      </c>
      <c r="BN709" s="97">
        <v>95496.546750000009</v>
      </c>
      <c r="BO709" s="97">
        <v>95496.546750000009</v>
      </c>
      <c r="BP709" s="97">
        <v>95496.546750000009</v>
      </c>
      <c r="BQ709" s="97">
        <v>91751.686750000008</v>
      </c>
      <c r="BR709" s="97">
        <v>91751.686750000008</v>
      </c>
      <c r="BS709" s="97">
        <v>91751.686750000008</v>
      </c>
      <c r="BT709" s="97">
        <v>91751.686750000008</v>
      </c>
      <c r="BY709" s="108"/>
      <c r="CA709" s="162" t="b">
        <v>1</v>
      </c>
      <c r="CB709" s="162" t="b">
        <v>1</v>
      </c>
      <c r="CC709" s="162" t="b">
        <v>1</v>
      </c>
      <c r="CD709" s="162" t="b">
        <v>1</v>
      </c>
    </row>
    <row r="710" spans="1:82" x14ac:dyDescent="0.2">
      <c r="A710" s="101">
        <v>705</v>
      </c>
      <c r="B710" s="97" t="s">
        <v>2201</v>
      </c>
      <c r="C710" s="97" t="s">
        <v>2222</v>
      </c>
      <c r="D710" s="97">
        <v>21</v>
      </c>
      <c r="E710" s="97" t="s">
        <v>1142</v>
      </c>
      <c r="G710" s="97" t="s">
        <v>2189</v>
      </c>
      <c r="H710" s="97" t="s">
        <v>0</v>
      </c>
      <c r="I710" s="97" t="s">
        <v>1201</v>
      </c>
      <c r="J710" s="97" t="b">
        <v>1</v>
      </c>
      <c r="N710" s="97"/>
      <c r="O710" s="97">
        <v>4.9000000000000004</v>
      </c>
      <c r="P710" s="97">
        <v>1.2</v>
      </c>
      <c r="Q710" s="97">
        <v>0</v>
      </c>
      <c r="R710" s="97">
        <v>0</v>
      </c>
      <c r="S710" s="97">
        <v>0</v>
      </c>
      <c r="T710" s="97">
        <v>3.7</v>
      </c>
      <c r="U710" s="97">
        <v>25.8</v>
      </c>
      <c r="W710" s="97" t="s">
        <v>2190</v>
      </c>
      <c r="X710" s="97">
        <v>2.5799999999999998E-3</v>
      </c>
      <c r="Y710" s="97">
        <v>-0.45100000000000001</v>
      </c>
      <c r="Z710" s="97" t="s">
        <v>0</v>
      </c>
      <c r="AB710" s="97" t="s">
        <v>2191</v>
      </c>
      <c r="AF710" s="97">
        <v>25.8</v>
      </c>
      <c r="AG710" s="97">
        <v>2.5799999999999998E-3</v>
      </c>
      <c r="AH710" s="97">
        <v>-0.45100000000000001</v>
      </c>
      <c r="AI710" s="97" t="s">
        <v>2192</v>
      </c>
      <c r="AJ710" s="97">
        <v>5.3</v>
      </c>
      <c r="AK710" s="97">
        <v>0.54</v>
      </c>
      <c r="AP710" s="97">
        <v>0.77</v>
      </c>
      <c r="AX710" s="97">
        <v>0</v>
      </c>
      <c r="AY710" s="97">
        <v>0</v>
      </c>
      <c r="AZ710" s="97">
        <v>0</v>
      </c>
      <c r="BA710" s="97">
        <v>46447.894</v>
      </c>
      <c r="BB710" s="97">
        <v>44626.635999999999</v>
      </c>
      <c r="BC710" s="97">
        <v>0</v>
      </c>
      <c r="BD710" s="97">
        <v>0</v>
      </c>
      <c r="BE710" s="97">
        <v>0</v>
      </c>
      <c r="BF710" s="97">
        <v>0</v>
      </c>
      <c r="BG710" s="97">
        <v>0</v>
      </c>
      <c r="BH710" s="97">
        <v>0</v>
      </c>
      <c r="BI710" s="97">
        <v>0</v>
      </c>
      <c r="BJ710" s="97">
        <v>0</v>
      </c>
      <c r="BK710" s="97">
        <v>0</v>
      </c>
      <c r="BM710" s="97">
        <v>11611.9735</v>
      </c>
      <c r="BN710" s="97">
        <v>11611.9735</v>
      </c>
      <c r="BO710" s="97">
        <v>11611.9735</v>
      </c>
      <c r="BP710" s="97">
        <v>11611.9735</v>
      </c>
      <c r="BQ710" s="97">
        <v>11156.659</v>
      </c>
      <c r="BR710" s="97">
        <v>11156.659</v>
      </c>
      <c r="BS710" s="97">
        <v>11156.659</v>
      </c>
      <c r="BT710" s="97">
        <v>11156.659</v>
      </c>
      <c r="BY710" s="108"/>
      <c r="CA710" s="162" t="b">
        <v>1</v>
      </c>
      <c r="CB710" s="162" t="b">
        <v>1</v>
      </c>
      <c r="CC710" s="162" t="b">
        <v>1</v>
      </c>
      <c r="CD710" s="162" t="b">
        <v>1</v>
      </c>
    </row>
    <row r="711" spans="1:82" x14ac:dyDescent="0.2">
      <c r="A711" s="101">
        <v>706</v>
      </c>
      <c r="B711" s="97" t="s">
        <v>2201</v>
      </c>
      <c r="C711" s="97" t="s">
        <v>2222</v>
      </c>
      <c r="D711" s="97">
        <v>21</v>
      </c>
      <c r="E711" s="97" t="s">
        <v>1143</v>
      </c>
      <c r="G711" s="97" t="s">
        <v>2189</v>
      </c>
      <c r="H711" s="97" t="s">
        <v>0</v>
      </c>
      <c r="I711" s="97" t="s">
        <v>1201</v>
      </c>
      <c r="J711" s="97" t="b">
        <v>1</v>
      </c>
      <c r="N711" s="97"/>
      <c r="O711" s="97">
        <v>5.94</v>
      </c>
      <c r="P711" s="97">
        <v>1.25</v>
      </c>
      <c r="Q711" s="97">
        <v>0</v>
      </c>
      <c r="R711" s="97">
        <v>0</v>
      </c>
      <c r="S711" s="97">
        <v>0</v>
      </c>
      <c r="T711" s="97">
        <v>4.6900000000000004</v>
      </c>
      <c r="U711" s="97">
        <v>25.8</v>
      </c>
      <c r="W711" s="97" t="s">
        <v>2190</v>
      </c>
      <c r="X711" s="97">
        <v>2.5799999999999998E-3</v>
      </c>
      <c r="Y711" s="97">
        <v>-0.45100000000000001</v>
      </c>
      <c r="Z711" s="97" t="s">
        <v>0</v>
      </c>
      <c r="AB711" s="97" t="s">
        <v>2191</v>
      </c>
      <c r="AF711" s="97">
        <v>25.8</v>
      </c>
      <c r="AG711" s="97">
        <v>2.5799999999999998E-3</v>
      </c>
      <c r="AH711" s="97">
        <v>-0.45100000000000001</v>
      </c>
      <c r="AI711" s="97" t="s">
        <v>2192</v>
      </c>
      <c r="AJ711" s="97">
        <v>5.3</v>
      </c>
      <c r="AK711" s="97">
        <v>0.54</v>
      </c>
      <c r="AP711" s="97">
        <v>0.77</v>
      </c>
      <c r="AX711" s="97">
        <v>0</v>
      </c>
      <c r="AY711" s="97">
        <v>0</v>
      </c>
      <c r="AZ711" s="97">
        <v>0</v>
      </c>
      <c r="BA711" s="97">
        <v>9833.1650000000009</v>
      </c>
      <c r="BB711" s="97">
        <v>9447.0490000000009</v>
      </c>
      <c r="BC711" s="97">
        <v>0</v>
      </c>
      <c r="BD711" s="97">
        <v>0</v>
      </c>
      <c r="BE711" s="97">
        <v>0</v>
      </c>
      <c r="BF711" s="97">
        <v>0</v>
      </c>
      <c r="BG711" s="97">
        <v>0</v>
      </c>
      <c r="BH711" s="97">
        <v>0</v>
      </c>
      <c r="BI711" s="97">
        <v>0</v>
      </c>
      <c r="BJ711" s="97">
        <v>0</v>
      </c>
      <c r="BK711" s="97">
        <v>0</v>
      </c>
      <c r="BM711" s="97">
        <v>2458.2912500000002</v>
      </c>
      <c r="BN711" s="97">
        <v>2458.2912500000002</v>
      </c>
      <c r="BO711" s="97">
        <v>2458.2912500000002</v>
      </c>
      <c r="BP711" s="97">
        <v>2458.2912500000002</v>
      </c>
      <c r="BQ711" s="97">
        <v>2361.7622500000002</v>
      </c>
      <c r="BR711" s="97">
        <v>2361.7622500000002</v>
      </c>
      <c r="BS711" s="97">
        <v>2361.7622500000002</v>
      </c>
      <c r="BT711" s="97">
        <v>2361.7622500000002</v>
      </c>
      <c r="BY711" s="108"/>
      <c r="CA711" s="162" t="b">
        <v>1</v>
      </c>
      <c r="CB711" s="162" t="b">
        <v>1</v>
      </c>
      <c r="CC711" s="162" t="b">
        <v>1</v>
      </c>
      <c r="CD711" s="162" t="b">
        <v>1</v>
      </c>
    </row>
    <row r="712" spans="1:82" x14ac:dyDescent="0.2">
      <c r="A712" s="101">
        <v>707</v>
      </c>
      <c r="B712" s="97" t="s">
        <v>2201</v>
      </c>
      <c r="C712" s="97" t="s">
        <v>2222</v>
      </c>
      <c r="D712" s="97">
        <v>21</v>
      </c>
      <c r="E712" s="97" t="s">
        <v>1144</v>
      </c>
      <c r="G712" s="97" t="s">
        <v>2189</v>
      </c>
      <c r="H712" s="97" t="s">
        <v>0</v>
      </c>
      <c r="I712" s="97" t="s">
        <v>1201</v>
      </c>
      <c r="J712" s="97" t="b">
        <v>1</v>
      </c>
      <c r="N712" s="97"/>
      <c r="O712" s="97">
        <v>1.8</v>
      </c>
      <c r="P712" s="97">
        <v>0.9</v>
      </c>
      <c r="Q712" s="97">
        <v>0</v>
      </c>
      <c r="R712" s="97">
        <v>0</v>
      </c>
      <c r="S712" s="97">
        <v>0</v>
      </c>
      <c r="T712" s="97">
        <v>0.9</v>
      </c>
      <c r="U712" s="97">
        <v>15.1</v>
      </c>
      <c r="W712" s="97" t="s">
        <v>2190</v>
      </c>
      <c r="X712" s="97">
        <v>1.5100000000000001E-3</v>
      </c>
      <c r="Y712" s="97">
        <v>-0.26500000000000001</v>
      </c>
      <c r="Z712" s="97" t="s">
        <v>0</v>
      </c>
      <c r="AB712" s="97" t="s">
        <v>2191</v>
      </c>
      <c r="AF712" s="97">
        <v>15.1</v>
      </c>
      <c r="AG712" s="97">
        <v>1.5100000000000001E-3</v>
      </c>
      <c r="AH712" s="97">
        <v>-0.26500000000000001</v>
      </c>
      <c r="AI712" s="97" t="s">
        <v>2192</v>
      </c>
      <c r="AJ712" s="97">
        <v>5.3</v>
      </c>
      <c r="AK712" s="97">
        <v>0.54</v>
      </c>
      <c r="AP712" s="97">
        <v>0.77</v>
      </c>
      <c r="AX712" s="97">
        <v>0</v>
      </c>
      <c r="AY712" s="97">
        <v>0</v>
      </c>
      <c r="AZ712" s="97">
        <v>0</v>
      </c>
      <c r="BA712" s="97">
        <v>19729.132000000001</v>
      </c>
      <c r="BB712" s="97">
        <v>18955.737000000001</v>
      </c>
      <c r="BC712" s="97">
        <v>0</v>
      </c>
      <c r="BD712" s="97">
        <v>0</v>
      </c>
      <c r="BE712" s="97">
        <v>0</v>
      </c>
      <c r="BF712" s="97">
        <v>0</v>
      </c>
      <c r="BG712" s="97">
        <v>0</v>
      </c>
      <c r="BH712" s="97">
        <v>0</v>
      </c>
      <c r="BI712" s="97">
        <v>0</v>
      </c>
      <c r="BJ712" s="97">
        <v>0</v>
      </c>
      <c r="BK712" s="97">
        <v>0</v>
      </c>
      <c r="BM712" s="97">
        <v>4932.2830000000004</v>
      </c>
      <c r="BN712" s="97">
        <v>4932.2830000000004</v>
      </c>
      <c r="BO712" s="97">
        <v>4932.2830000000004</v>
      </c>
      <c r="BP712" s="97">
        <v>4932.2830000000004</v>
      </c>
      <c r="BQ712" s="97">
        <v>4738.9342500000002</v>
      </c>
      <c r="BR712" s="97">
        <v>4738.9342500000002</v>
      </c>
      <c r="BS712" s="97">
        <v>4738.9342500000002</v>
      </c>
      <c r="BT712" s="97">
        <v>4738.9342500000002</v>
      </c>
      <c r="BY712" s="108"/>
      <c r="CA712" s="162" t="b">
        <v>1</v>
      </c>
      <c r="CB712" s="162" t="b">
        <v>1</v>
      </c>
      <c r="CC712" s="162" t="b">
        <v>1</v>
      </c>
      <c r="CD712" s="162" t="b">
        <v>1</v>
      </c>
    </row>
    <row r="713" spans="1:82" x14ac:dyDescent="0.2">
      <c r="A713" s="101">
        <v>708</v>
      </c>
      <c r="B713" s="97" t="s">
        <v>2201</v>
      </c>
      <c r="C713" s="97" t="s">
        <v>2222</v>
      </c>
      <c r="D713" s="97">
        <v>21</v>
      </c>
      <c r="E713" s="97" t="s">
        <v>1145</v>
      </c>
      <c r="G713" s="97" t="s">
        <v>2189</v>
      </c>
      <c r="H713" s="97" t="s">
        <v>1</v>
      </c>
      <c r="I713" s="97" t="s">
        <v>1215</v>
      </c>
      <c r="J713" s="97" t="b">
        <v>1</v>
      </c>
      <c r="N713" s="97"/>
      <c r="O713" s="97">
        <v>43.537999999999997</v>
      </c>
      <c r="P713" s="97">
        <v>10</v>
      </c>
      <c r="Q713" s="97">
        <v>0</v>
      </c>
      <c r="R713" s="97">
        <v>0</v>
      </c>
      <c r="S713" s="97">
        <v>0</v>
      </c>
      <c r="T713" s="97">
        <v>33.537999999999997</v>
      </c>
      <c r="U713" s="97">
        <v>106.848</v>
      </c>
      <c r="W713" s="97" t="s">
        <v>2190</v>
      </c>
      <c r="X713" s="97">
        <v>2.5387199999999999E-2</v>
      </c>
      <c r="Y713" s="97">
        <v>-0.28143000000000001</v>
      </c>
      <c r="Z713" s="97" t="s">
        <v>1</v>
      </c>
      <c r="AB713" s="97" t="s">
        <v>2191</v>
      </c>
      <c r="AI713" s="97" t="s">
        <v>2197</v>
      </c>
      <c r="AJ713" s="97">
        <v>15</v>
      </c>
      <c r="AK713" s="97">
        <v>0.6</v>
      </c>
      <c r="AP713" s="97">
        <v>0.81</v>
      </c>
      <c r="AX713" s="97">
        <v>0</v>
      </c>
      <c r="AY713" s="97">
        <v>0</v>
      </c>
      <c r="AZ713" s="97">
        <v>0</v>
      </c>
      <c r="BA713" s="97">
        <v>2357.4010000000003</v>
      </c>
      <c r="BB713" s="97">
        <v>2264.3609999999999</v>
      </c>
      <c r="BC713" s="97">
        <v>0</v>
      </c>
      <c r="BD713" s="97">
        <v>0</v>
      </c>
      <c r="BE713" s="97">
        <v>0</v>
      </c>
      <c r="BF713" s="97">
        <v>0</v>
      </c>
      <c r="BG713" s="97">
        <v>0</v>
      </c>
      <c r="BH713" s="97">
        <v>0</v>
      </c>
      <c r="BI713" s="97">
        <v>0</v>
      </c>
      <c r="BJ713" s="97">
        <v>0</v>
      </c>
      <c r="BK713" s="97">
        <v>0</v>
      </c>
      <c r="BM713" s="97">
        <v>589.35025000000007</v>
      </c>
      <c r="BN713" s="97">
        <v>589.35025000000007</v>
      </c>
      <c r="BO713" s="97">
        <v>589.35025000000007</v>
      </c>
      <c r="BP713" s="97">
        <v>589.35025000000007</v>
      </c>
      <c r="BQ713" s="97">
        <v>566.09024999999997</v>
      </c>
      <c r="BR713" s="97">
        <v>566.09024999999997</v>
      </c>
      <c r="BS713" s="97">
        <v>566.09024999999997</v>
      </c>
      <c r="BT713" s="97">
        <v>566.09024999999997</v>
      </c>
      <c r="BY713" s="108"/>
      <c r="CA713" s="162" t="b">
        <v>1</v>
      </c>
      <c r="CB713" s="162" t="b">
        <v>1</v>
      </c>
      <c r="CC713" s="162" t="b">
        <v>1</v>
      </c>
      <c r="CD713" s="162" t="b">
        <v>1</v>
      </c>
    </row>
    <row r="714" spans="1:82" x14ac:dyDescent="0.2">
      <c r="A714" s="101">
        <v>709</v>
      </c>
      <c r="B714" s="97" t="s">
        <v>2201</v>
      </c>
      <c r="C714" s="97" t="s">
        <v>2222</v>
      </c>
      <c r="D714" s="97">
        <v>21</v>
      </c>
      <c r="E714" s="97" t="s">
        <v>1147</v>
      </c>
      <c r="G714" s="97" t="s">
        <v>2189</v>
      </c>
      <c r="H714" s="97" t="s">
        <v>0</v>
      </c>
      <c r="I714" s="97" t="s">
        <v>1216</v>
      </c>
      <c r="J714" s="97" t="b">
        <v>1</v>
      </c>
      <c r="N714" s="97"/>
      <c r="O714" s="97">
        <v>5.94</v>
      </c>
      <c r="P714" s="97">
        <v>0.9</v>
      </c>
      <c r="Q714" s="97">
        <v>0</v>
      </c>
      <c r="R714" s="97">
        <v>0</v>
      </c>
      <c r="S714" s="97">
        <v>0</v>
      </c>
      <c r="T714" s="97">
        <v>5.04</v>
      </c>
      <c r="U714" s="97">
        <v>20.6</v>
      </c>
      <c r="W714" s="97" t="s">
        <v>2190</v>
      </c>
      <c r="X714" s="97">
        <v>2.0600000000000002E-3</v>
      </c>
      <c r="Y714" s="97">
        <v>-0.36099999999999999</v>
      </c>
      <c r="Z714" s="97" t="s">
        <v>0</v>
      </c>
      <c r="AB714" s="97" t="s">
        <v>2191</v>
      </c>
      <c r="AF714" s="97">
        <v>20.6</v>
      </c>
      <c r="AG714" s="97">
        <v>2.0600000000000002E-3</v>
      </c>
      <c r="AH714" s="97">
        <v>-0.36099999999999999</v>
      </c>
      <c r="AI714" s="97" t="s">
        <v>2199</v>
      </c>
      <c r="AJ714" s="97">
        <v>2.58</v>
      </c>
      <c r="AK714" s="97">
        <v>0.54</v>
      </c>
      <c r="AP714" s="97">
        <v>0.81</v>
      </c>
      <c r="AX714" s="97">
        <v>0</v>
      </c>
      <c r="AY714" s="97">
        <v>0</v>
      </c>
      <c r="AZ714" s="97">
        <v>0</v>
      </c>
      <c r="BA714" s="97">
        <v>5054.3980000000001</v>
      </c>
      <c r="BB714" s="97">
        <v>4855.5250000000005</v>
      </c>
      <c r="BC714" s="97">
        <v>0</v>
      </c>
      <c r="BD714" s="97">
        <v>0</v>
      </c>
      <c r="BE714" s="97">
        <v>0</v>
      </c>
      <c r="BF714" s="97">
        <v>0</v>
      </c>
      <c r="BG714" s="97">
        <v>0</v>
      </c>
      <c r="BH714" s="97">
        <v>0</v>
      </c>
      <c r="BI714" s="97">
        <v>0</v>
      </c>
      <c r="BJ714" s="97">
        <v>0</v>
      </c>
      <c r="BK714" s="97">
        <v>0</v>
      </c>
      <c r="BM714" s="97">
        <v>1263.5995</v>
      </c>
      <c r="BN714" s="97">
        <v>1263.5995</v>
      </c>
      <c r="BO714" s="97">
        <v>1263.5995</v>
      </c>
      <c r="BP714" s="97">
        <v>1263.5995</v>
      </c>
      <c r="BQ714" s="97">
        <v>1213.8812500000001</v>
      </c>
      <c r="BR714" s="97">
        <v>1213.8812500000001</v>
      </c>
      <c r="BS714" s="97">
        <v>1213.8812500000001</v>
      </c>
      <c r="BT714" s="97">
        <v>1213.8812500000001</v>
      </c>
      <c r="BY714" s="108"/>
      <c r="CA714" s="162" t="b">
        <v>1</v>
      </c>
      <c r="CB714" s="162" t="b">
        <v>1</v>
      </c>
      <c r="CC714" s="162" t="b">
        <v>1</v>
      </c>
      <c r="CD714" s="162" t="b">
        <v>1</v>
      </c>
    </row>
    <row r="715" spans="1:82" x14ac:dyDescent="0.2">
      <c r="A715" s="101">
        <v>710</v>
      </c>
      <c r="B715" s="97" t="s">
        <v>2201</v>
      </c>
      <c r="C715" s="97" t="s">
        <v>2222</v>
      </c>
      <c r="D715" s="97">
        <v>21</v>
      </c>
      <c r="E715" s="97" t="s">
        <v>1148</v>
      </c>
      <c r="G715" s="97" t="s">
        <v>2189</v>
      </c>
      <c r="H715" s="97" t="s">
        <v>0</v>
      </c>
      <c r="I715" s="97" t="s">
        <v>1216</v>
      </c>
      <c r="J715" s="97" t="b">
        <v>1</v>
      </c>
      <c r="N715" s="97"/>
      <c r="O715" s="97">
        <v>4.9000000000000004</v>
      </c>
      <c r="P715" s="97">
        <v>1.2</v>
      </c>
      <c r="Q715" s="97">
        <v>0</v>
      </c>
      <c r="R715" s="97">
        <v>0</v>
      </c>
      <c r="S715" s="97">
        <v>0</v>
      </c>
      <c r="T715" s="97">
        <v>3.7</v>
      </c>
      <c r="U715" s="97">
        <v>133</v>
      </c>
      <c r="W715" s="97" t="s">
        <v>2190</v>
      </c>
      <c r="X715" s="97">
        <v>2.81E-2</v>
      </c>
      <c r="Y715" s="97">
        <v>-0.33200000000000002</v>
      </c>
      <c r="Z715" s="97" t="s">
        <v>0</v>
      </c>
      <c r="AB715" s="97" t="s">
        <v>2191</v>
      </c>
      <c r="AF715" s="97">
        <v>133</v>
      </c>
      <c r="AG715" s="97">
        <v>2.81E-2</v>
      </c>
      <c r="AH715" s="97">
        <v>-0.33200000000000002</v>
      </c>
      <c r="AI715" s="97" t="s">
        <v>2194</v>
      </c>
      <c r="AJ715" s="97">
        <v>2.58</v>
      </c>
      <c r="AK715" s="97">
        <v>0.54</v>
      </c>
      <c r="AP715" s="97">
        <v>0.81</v>
      </c>
      <c r="AX715" s="97">
        <v>0</v>
      </c>
      <c r="AY715" s="97">
        <v>0</v>
      </c>
      <c r="AZ715" s="97">
        <v>0</v>
      </c>
      <c r="BA715" s="97">
        <v>240.74100000000001</v>
      </c>
      <c r="BB715" s="97">
        <v>231.43700000000001</v>
      </c>
      <c r="BC715" s="97">
        <v>0</v>
      </c>
      <c r="BD715" s="97">
        <v>0</v>
      </c>
      <c r="BE715" s="97">
        <v>0</v>
      </c>
      <c r="BF715" s="97">
        <v>0</v>
      </c>
      <c r="BG715" s="97">
        <v>0</v>
      </c>
      <c r="BH715" s="97">
        <v>0</v>
      </c>
      <c r="BI715" s="97">
        <v>0</v>
      </c>
      <c r="BJ715" s="97">
        <v>0</v>
      </c>
      <c r="BK715" s="97">
        <v>0</v>
      </c>
      <c r="BM715" s="97">
        <v>60.185250000000003</v>
      </c>
      <c r="BN715" s="97">
        <v>60.185250000000003</v>
      </c>
      <c r="BO715" s="97">
        <v>60.185250000000003</v>
      </c>
      <c r="BP715" s="97">
        <v>60.185250000000003</v>
      </c>
      <c r="BQ715" s="97">
        <v>57.859250000000003</v>
      </c>
      <c r="BR715" s="97">
        <v>57.859250000000003</v>
      </c>
      <c r="BS715" s="97">
        <v>57.859250000000003</v>
      </c>
      <c r="BT715" s="97">
        <v>57.859250000000003</v>
      </c>
      <c r="BY715" s="108"/>
      <c r="CA715" s="162" t="b">
        <v>1</v>
      </c>
      <c r="CB715" s="162" t="b">
        <v>1</v>
      </c>
      <c r="CC715" s="162" t="b">
        <v>1</v>
      </c>
      <c r="CD715" s="162" t="b">
        <v>1</v>
      </c>
    </row>
    <row r="716" spans="1:82" x14ac:dyDescent="0.2">
      <c r="A716" s="101">
        <v>711</v>
      </c>
      <c r="B716" s="97" t="s">
        <v>2201</v>
      </c>
      <c r="C716" s="97" t="s">
        <v>2222</v>
      </c>
      <c r="D716" s="97">
        <v>21</v>
      </c>
      <c r="E716" s="97" t="s">
        <v>1149</v>
      </c>
      <c r="G716" s="97" t="s">
        <v>2189</v>
      </c>
      <c r="H716" s="97" t="s">
        <v>0</v>
      </c>
      <c r="I716" s="97" t="s">
        <v>1216</v>
      </c>
      <c r="J716" s="97" t="b">
        <v>1</v>
      </c>
      <c r="N716" s="97"/>
      <c r="O716" s="97">
        <v>5.94</v>
      </c>
      <c r="P716" s="97">
        <v>1.2</v>
      </c>
      <c r="Q716" s="97">
        <v>0</v>
      </c>
      <c r="R716" s="97">
        <v>0</v>
      </c>
      <c r="S716" s="97">
        <v>0</v>
      </c>
      <c r="T716" s="97">
        <v>4.74</v>
      </c>
      <c r="U716" s="97">
        <v>24.8</v>
      </c>
      <c r="W716" s="97" t="s">
        <v>2190</v>
      </c>
      <c r="X716" s="97">
        <v>2.48E-3</v>
      </c>
      <c r="Y716" s="97">
        <v>-0.433</v>
      </c>
      <c r="Z716" s="97" t="s">
        <v>0</v>
      </c>
      <c r="AB716" s="97" t="s">
        <v>2191</v>
      </c>
      <c r="AF716" s="97">
        <v>24.8</v>
      </c>
      <c r="AG716" s="97">
        <v>2.48E-3</v>
      </c>
      <c r="AH716" s="97">
        <v>-0.433</v>
      </c>
      <c r="AI716" s="97" t="s">
        <v>2199</v>
      </c>
      <c r="AJ716" s="97">
        <v>2.58</v>
      </c>
      <c r="AK716" s="97">
        <v>0.54</v>
      </c>
      <c r="AP716" s="97">
        <v>0.81</v>
      </c>
      <c r="AX716" s="97">
        <v>0</v>
      </c>
      <c r="AY716" s="97">
        <v>0</v>
      </c>
      <c r="AZ716" s="97">
        <v>0</v>
      </c>
      <c r="BA716" s="97">
        <v>4732.2470000000003</v>
      </c>
      <c r="BB716" s="97">
        <v>4547.33</v>
      </c>
      <c r="BC716" s="97">
        <v>0</v>
      </c>
      <c r="BD716" s="97">
        <v>0</v>
      </c>
      <c r="BE716" s="97">
        <v>0</v>
      </c>
      <c r="BF716" s="97">
        <v>0</v>
      </c>
      <c r="BG716" s="97">
        <v>0</v>
      </c>
      <c r="BH716" s="97">
        <v>0</v>
      </c>
      <c r="BI716" s="97">
        <v>0</v>
      </c>
      <c r="BJ716" s="97">
        <v>0</v>
      </c>
      <c r="BK716" s="97">
        <v>0</v>
      </c>
      <c r="BM716" s="97">
        <v>1183.0617500000001</v>
      </c>
      <c r="BN716" s="97">
        <v>1183.0617500000001</v>
      </c>
      <c r="BO716" s="97">
        <v>1183.0617500000001</v>
      </c>
      <c r="BP716" s="97">
        <v>1183.0617500000001</v>
      </c>
      <c r="BQ716" s="97">
        <v>1136.8325</v>
      </c>
      <c r="BR716" s="97">
        <v>1136.8325</v>
      </c>
      <c r="BS716" s="97">
        <v>1136.8325</v>
      </c>
      <c r="BT716" s="97">
        <v>1136.8325</v>
      </c>
      <c r="BY716" s="108"/>
      <c r="CA716" s="162" t="b">
        <v>1</v>
      </c>
      <c r="CB716" s="162" t="b">
        <v>1</v>
      </c>
      <c r="CC716" s="162" t="b">
        <v>1</v>
      </c>
      <c r="CD716" s="162" t="b">
        <v>1</v>
      </c>
    </row>
    <row r="717" spans="1:82" x14ac:dyDescent="0.2">
      <c r="A717" s="101">
        <v>712</v>
      </c>
      <c r="B717" s="97" t="s">
        <v>2201</v>
      </c>
      <c r="C717" s="97" t="s">
        <v>2222</v>
      </c>
      <c r="D717" s="97">
        <v>21</v>
      </c>
      <c r="E717" s="97" t="s">
        <v>1150</v>
      </c>
      <c r="G717" s="97" t="s">
        <v>2189</v>
      </c>
      <c r="H717" s="97" t="s">
        <v>0</v>
      </c>
      <c r="I717" s="97" t="s">
        <v>1216</v>
      </c>
      <c r="J717" s="97" t="b">
        <v>1</v>
      </c>
      <c r="N717" s="97"/>
      <c r="O717" s="97">
        <v>1.63</v>
      </c>
      <c r="P717" s="97">
        <v>1.2</v>
      </c>
      <c r="Q717" s="97">
        <v>0</v>
      </c>
      <c r="R717" s="97">
        <v>0</v>
      </c>
      <c r="S717" s="97">
        <v>0</v>
      </c>
      <c r="T717" s="97">
        <v>0.42999999999999994</v>
      </c>
      <c r="U717" s="97">
        <v>133</v>
      </c>
      <c r="W717" s="97" t="s">
        <v>2190</v>
      </c>
      <c r="X717" s="97">
        <v>2.81E-2</v>
      </c>
      <c r="Y717" s="97">
        <v>-0.33200000000000002</v>
      </c>
      <c r="Z717" s="97" t="s">
        <v>0</v>
      </c>
      <c r="AB717" s="97" t="s">
        <v>2191</v>
      </c>
      <c r="AF717" s="97">
        <v>133</v>
      </c>
      <c r="AG717" s="97">
        <v>2.81E-2</v>
      </c>
      <c r="AH717" s="97">
        <v>-0.33200000000000002</v>
      </c>
      <c r="AI717" s="97" t="s">
        <v>2194</v>
      </c>
      <c r="AJ717" s="97">
        <v>2.58</v>
      </c>
      <c r="AK717" s="97">
        <v>0.54</v>
      </c>
      <c r="AP717" s="97">
        <v>0.81</v>
      </c>
      <c r="AX717" s="97">
        <v>0</v>
      </c>
      <c r="AY717" s="97">
        <v>0</v>
      </c>
      <c r="AZ717" s="97">
        <v>0</v>
      </c>
      <c r="BA717" s="97">
        <v>8268.93</v>
      </c>
      <c r="BB717" s="97">
        <v>7944.4530000000004</v>
      </c>
      <c r="BC717" s="97">
        <v>0</v>
      </c>
      <c r="BD717" s="97">
        <v>0</v>
      </c>
      <c r="BE717" s="97">
        <v>0</v>
      </c>
      <c r="BF717" s="97">
        <v>0</v>
      </c>
      <c r="BG717" s="97">
        <v>0</v>
      </c>
      <c r="BH717" s="97">
        <v>0</v>
      </c>
      <c r="BI717" s="97">
        <v>0</v>
      </c>
      <c r="BJ717" s="97">
        <v>0</v>
      </c>
      <c r="BK717" s="97">
        <v>0</v>
      </c>
      <c r="BM717" s="97">
        <v>2067.2325000000001</v>
      </c>
      <c r="BN717" s="97">
        <v>2067.2325000000001</v>
      </c>
      <c r="BO717" s="97">
        <v>2067.2325000000001</v>
      </c>
      <c r="BP717" s="97">
        <v>2067.2325000000001</v>
      </c>
      <c r="BQ717" s="97">
        <v>1986.1132500000001</v>
      </c>
      <c r="BR717" s="97">
        <v>1986.1132500000001</v>
      </c>
      <c r="BS717" s="97">
        <v>1986.1132500000001</v>
      </c>
      <c r="BT717" s="97">
        <v>1986.1132500000001</v>
      </c>
      <c r="BY717" s="108"/>
      <c r="CA717" s="162" t="b">
        <v>1</v>
      </c>
      <c r="CB717" s="162" t="b">
        <v>1</v>
      </c>
      <c r="CC717" s="162" t="b">
        <v>1</v>
      </c>
      <c r="CD717" s="162" t="b">
        <v>1</v>
      </c>
    </row>
    <row r="718" spans="1:82" x14ac:dyDescent="0.2">
      <c r="A718" s="101">
        <v>713</v>
      </c>
      <c r="B718" s="97" t="s">
        <v>2201</v>
      </c>
      <c r="C718" s="97" t="s">
        <v>2222</v>
      </c>
      <c r="D718" s="97">
        <v>21</v>
      </c>
      <c r="E718" s="97" t="s">
        <v>1151</v>
      </c>
      <c r="G718" s="97" t="s">
        <v>2189</v>
      </c>
      <c r="H718" s="97" t="s">
        <v>0</v>
      </c>
      <c r="I718" s="97" t="s">
        <v>1216</v>
      </c>
      <c r="J718" s="97" t="b">
        <v>1</v>
      </c>
      <c r="N718" s="97"/>
      <c r="O718" s="97">
        <v>1.63</v>
      </c>
      <c r="P718" s="97">
        <v>1.2</v>
      </c>
      <c r="Q718" s="97">
        <v>0</v>
      </c>
      <c r="R718" s="97">
        <v>0</v>
      </c>
      <c r="S718" s="97">
        <v>0</v>
      </c>
      <c r="T718" s="97">
        <v>0.42999999999999994</v>
      </c>
      <c r="U718" s="97">
        <v>159</v>
      </c>
      <c r="W718" s="97" t="s">
        <v>2190</v>
      </c>
      <c r="X718" s="97">
        <v>3.3799999999999997E-2</v>
      </c>
      <c r="Y718" s="97">
        <v>-0.39800000000000002</v>
      </c>
      <c r="Z718" s="97" t="s">
        <v>0</v>
      </c>
      <c r="AB718" s="97" t="s">
        <v>2191</v>
      </c>
      <c r="AF718" s="97">
        <v>159</v>
      </c>
      <c r="AG718" s="97">
        <v>3.3799999999999997E-2</v>
      </c>
      <c r="AH718" s="97">
        <v>-0.39800000000000002</v>
      </c>
      <c r="AI718" s="97" t="s">
        <v>2194</v>
      </c>
      <c r="AJ718" s="97">
        <v>2.58</v>
      </c>
      <c r="AK718" s="97">
        <v>0.54</v>
      </c>
      <c r="AP718" s="97">
        <v>0.81</v>
      </c>
      <c r="AX718" s="97">
        <v>0</v>
      </c>
      <c r="AY718" s="97">
        <v>0</v>
      </c>
      <c r="AZ718" s="97">
        <v>0</v>
      </c>
      <c r="BA718" s="97">
        <v>357.041</v>
      </c>
      <c r="BB718" s="97">
        <v>343.08500000000004</v>
      </c>
      <c r="BC718" s="97">
        <v>0</v>
      </c>
      <c r="BD718" s="97">
        <v>0</v>
      </c>
      <c r="BE718" s="97">
        <v>0</v>
      </c>
      <c r="BF718" s="97">
        <v>0</v>
      </c>
      <c r="BG718" s="97">
        <v>0</v>
      </c>
      <c r="BH718" s="97">
        <v>0</v>
      </c>
      <c r="BI718" s="97">
        <v>0</v>
      </c>
      <c r="BJ718" s="97">
        <v>0</v>
      </c>
      <c r="BK718" s="97">
        <v>0</v>
      </c>
      <c r="BM718" s="97">
        <v>89.260249999999999</v>
      </c>
      <c r="BN718" s="97">
        <v>89.260249999999999</v>
      </c>
      <c r="BO718" s="97">
        <v>89.260249999999999</v>
      </c>
      <c r="BP718" s="97">
        <v>89.260249999999999</v>
      </c>
      <c r="BQ718" s="97">
        <v>85.771250000000009</v>
      </c>
      <c r="BR718" s="97">
        <v>85.771250000000009</v>
      </c>
      <c r="BS718" s="97">
        <v>85.771250000000009</v>
      </c>
      <c r="BT718" s="97">
        <v>85.771250000000009</v>
      </c>
      <c r="BY718" s="108"/>
      <c r="CA718" s="162" t="b">
        <v>1</v>
      </c>
      <c r="CB718" s="162" t="b">
        <v>1</v>
      </c>
      <c r="CC718" s="162" t="b">
        <v>1</v>
      </c>
      <c r="CD718" s="162" t="b">
        <v>1</v>
      </c>
    </row>
    <row r="719" spans="1:82" x14ac:dyDescent="0.2">
      <c r="A719" s="101">
        <v>714</v>
      </c>
      <c r="B719" s="97" t="s">
        <v>2201</v>
      </c>
      <c r="C719" s="97" t="s">
        <v>2222</v>
      </c>
      <c r="D719" s="97">
        <v>21</v>
      </c>
      <c r="E719" s="97" t="s">
        <v>1152</v>
      </c>
      <c r="G719" s="97" t="s">
        <v>2189</v>
      </c>
      <c r="H719" s="97" t="s">
        <v>0</v>
      </c>
      <c r="I719" s="97" t="s">
        <v>1216</v>
      </c>
      <c r="J719" s="97" t="b">
        <v>1</v>
      </c>
      <c r="N719" s="97"/>
      <c r="O719" s="97">
        <v>5.94</v>
      </c>
      <c r="P719" s="97">
        <v>1.2</v>
      </c>
      <c r="Q719" s="97">
        <v>0</v>
      </c>
      <c r="R719" s="97">
        <v>0</v>
      </c>
      <c r="S719" s="97">
        <v>0</v>
      </c>
      <c r="T719" s="97">
        <v>4.74</v>
      </c>
      <c r="U719" s="97">
        <v>27.5</v>
      </c>
      <c r="W719" s="97" t="s">
        <v>2190</v>
      </c>
      <c r="X719" s="97">
        <v>2.7499999999999998E-3</v>
      </c>
      <c r="Y719" s="97">
        <v>-0.48099999999999998</v>
      </c>
      <c r="Z719" s="97" t="s">
        <v>0</v>
      </c>
      <c r="AB719" s="97" t="s">
        <v>2191</v>
      </c>
      <c r="AF719" s="97">
        <v>27.5</v>
      </c>
      <c r="AG719" s="97">
        <v>2.7499999999999998E-3</v>
      </c>
      <c r="AH719" s="97">
        <v>-0.48099999999999998</v>
      </c>
      <c r="AI719" s="97" t="s">
        <v>2194</v>
      </c>
      <c r="AJ719" s="97">
        <v>2.58</v>
      </c>
      <c r="AK719" s="97">
        <v>0.54</v>
      </c>
      <c r="AP719" s="97">
        <v>0.81</v>
      </c>
      <c r="AX719" s="97">
        <v>0</v>
      </c>
      <c r="AY719" s="97">
        <v>0</v>
      </c>
      <c r="AZ719" s="97">
        <v>0</v>
      </c>
      <c r="BA719" s="97">
        <v>1644.482</v>
      </c>
      <c r="BB719" s="97">
        <v>1579.354</v>
      </c>
      <c r="BC719" s="97">
        <v>0</v>
      </c>
      <c r="BD719" s="97">
        <v>0</v>
      </c>
      <c r="BE719" s="97">
        <v>0</v>
      </c>
      <c r="BF719" s="97">
        <v>0</v>
      </c>
      <c r="BG719" s="97">
        <v>0</v>
      </c>
      <c r="BH719" s="97">
        <v>0</v>
      </c>
      <c r="BI719" s="97">
        <v>0</v>
      </c>
      <c r="BJ719" s="97">
        <v>0</v>
      </c>
      <c r="BK719" s="97">
        <v>0</v>
      </c>
      <c r="BM719" s="97">
        <v>411.12049999999999</v>
      </c>
      <c r="BN719" s="97">
        <v>411.12049999999999</v>
      </c>
      <c r="BO719" s="97">
        <v>411.12049999999999</v>
      </c>
      <c r="BP719" s="97">
        <v>411.12049999999999</v>
      </c>
      <c r="BQ719" s="97">
        <v>394.83850000000001</v>
      </c>
      <c r="BR719" s="97">
        <v>394.83850000000001</v>
      </c>
      <c r="BS719" s="97">
        <v>394.83850000000001</v>
      </c>
      <c r="BT719" s="97">
        <v>394.83850000000001</v>
      </c>
      <c r="BY719" s="108"/>
      <c r="CA719" s="162" t="b">
        <v>1</v>
      </c>
      <c r="CB719" s="162" t="b">
        <v>1</v>
      </c>
      <c r="CC719" s="162" t="b">
        <v>1</v>
      </c>
      <c r="CD719" s="162" t="b">
        <v>1</v>
      </c>
    </row>
    <row r="720" spans="1:82" x14ac:dyDescent="0.2">
      <c r="A720" s="101">
        <v>715</v>
      </c>
      <c r="B720" s="97" t="s">
        <v>2201</v>
      </c>
      <c r="C720" s="97" t="s">
        <v>2222</v>
      </c>
      <c r="D720" s="97">
        <v>21</v>
      </c>
      <c r="E720" s="97" t="s">
        <v>1153</v>
      </c>
      <c r="G720" s="97" t="s">
        <v>2189</v>
      </c>
      <c r="H720" s="97" t="s">
        <v>0</v>
      </c>
      <c r="I720" s="97" t="s">
        <v>1216</v>
      </c>
      <c r="J720" s="97" t="b">
        <v>1</v>
      </c>
      <c r="N720" s="97"/>
      <c r="O720" s="97">
        <v>8.4700000000000006</v>
      </c>
      <c r="P720" s="97">
        <v>1.65</v>
      </c>
      <c r="Q720" s="97">
        <v>0</v>
      </c>
      <c r="R720" s="97">
        <v>0</v>
      </c>
      <c r="S720" s="97">
        <v>0</v>
      </c>
      <c r="T720" s="97">
        <v>6.82</v>
      </c>
      <c r="U720" s="97">
        <v>31.7</v>
      </c>
      <c r="W720" s="97" t="s">
        <v>2190</v>
      </c>
      <c r="X720" s="97">
        <v>3.1700000000000001E-3</v>
      </c>
      <c r="Y720" s="97">
        <v>-0.55300000000000005</v>
      </c>
      <c r="Z720" s="97" t="s">
        <v>0</v>
      </c>
      <c r="AB720" s="97" t="s">
        <v>2191</v>
      </c>
      <c r="AF720" s="97">
        <v>31.7</v>
      </c>
      <c r="AG720" s="97">
        <v>3.1700000000000001E-3</v>
      </c>
      <c r="AH720" s="97">
        <v>-0.55300000000000005</v>
      </c>
      <c r="AI720" s="97" t="s">
        <v>2194</v>
      </c>
      <c r="AJ720" s="97">
        <v>2.58</v>
      </c>
      <c r="AK720" s="97">
        <v>0.54</v>
      </c>
      <c r="AP720" s="97">
        <v>0.81</v>
      </c>
      <c r="AX720" s="97">
        <v>0</v>
      </c>
      <c r="AY720" s="97">
        <v>0</v>
      </c>
      <c r="AZ720" s="97">
        <v>0</v>
      </c>
      <c r="BA720" s="97">
        <v>724.54899999999998</v>
      </c>
      <c r="BB720" s="97">
        <v>695.47400000000005</v>
      </c>
      <c r="BC720" s="97">
        <v>0</v>
      </c>
      <c r="BD720" s="97">
        <v>0</v>
      </c>
      <c r="BE720" s="97">
        <v>0</v>
      </c>
      <c r="BF720" s="97">
        <v>0</v>
      </c>
      <c r="BG720" s="97">
        <v>0</v>
      </c>
      <c r="BH720" s="97">
        <v>0</v>
      </c>
      <c r="BI720" s="97">
        <v>0</v>
      </c>
      <c r="BJ720" s="97">
        <v>0</v>
      </c>
      <c r="BK720" s="97">
        <v>0</v>
      </c>
      <c r="BM720" s="97">
        <v>181.13724999999999</v>
      </c>
      <c r="BN720" s="97">
        <v>181.13724999999999</v>
      </c>
      <c r="BO720" s="97">
        <v>181.13724999999999</v>
      </c>
      <c r="BP720" s="97">
        <v>181.13724999999999</v>
      </c>
      <c r="BQ720" s="97">
        <v>173.86850000000001</v>
      </c>
      <c r="BR720" s="97">
        <v>173.86850000000001</v>
      </c>
      <c r="BS720" s="97">
        <v>173.86850000000001</v>
      </c>
      <c r="BT720" s="97">
        <v>173.86850000000001</v>
      </c>
      <c r="BY720" s="108"/>
      <c r="CA720" s="162" t="b">
        <v>1</v>
      </c>
      <c r="CB720" s="162" t="b">
        <v>1</v>
      </c>
      <c r="CC720" s="162" t="b">
        <v>1</v>
      </c>
      <c r="CD720" s="162" t="b">
        <v>1</v>
      </c>
    </row>
    <row r="721" spans="1:82" x14ac:dyDescent="0.2">
      <c r="A721" s="101">
        <v>716</v>
      </c>
      <c r="B721" s="97" t="s">
        <v>2201</v>
      </c>
      <c r="C721" s="97" t="s">
        <v>2222</v>
      </c>
      <c r="D721" s="97">
        <v>21</v>
      </c>
      <c r="E721" s="97" t="s">
        <v>1154</v>
      </c>
      <c r="G721" s="97" t="s">
        <v>2189</v>
      </c>
      <c r="H721" s="97" t="s">
        <v>0</v>
      </c>
      <c r="I721" s="97" t="s">
        <v>1216</v>
      </c>
      <c r="J721" s="97" t="b">
        <v>1</v>
      </c>
      <c r="N721" s="97"/>
      <c r="O721" s="97">
        <v>2.6516000000000002</v>
      </c>
      <c r="P721" s="97">
        <v>1.25</v>
      </c>
      <c r="Q721" s="97">
        <v>0</v>
      </c>
      <c r="R721" s="97">
        <v>0</v>
      </c>
      <c r="S721" s="97">
        <v>0</v>
      </c>
      <c r="T721" s="97">
        <v>1.4016000000000002</v>
      </c>
      <c r="U721" s="97">
        <v>124</v>
      </c>
      <c r="W721" s="97" t="s">
        <v>2190</v>
      </c>
      <c r="X721" s="97">
        <v>2.63E-2</v>
      </c>
      <c r="Y721" s="97">
        <v>-0.31</v>
      </c>
      <c r="Z721" s="97" t="s">
        <v>0</v>
      </c>
      <c r="AB721" s="97" t="s">
        <v>2191</v>
      </c>
      <c r="AF721" s="97">
        <v>124</v>
      </c>
      <c r="AG721" s="97">
        <v>2.63E-2</v>
      </c>
      <c r="AH721" s="97">
        <v>-0.31</v>
      </c>
      <c r="AI721" s="97" t="s">
        <v>2194</v>
      </c>
      <c r="AJ721" s="97">
        <v>2.58</v>
      </c>
      <c r="AK721" s="97">
        <v>0.54</v>
      </c>
      <c r="AP721" s="97">
        <v>0.81</v>
      </c>
      <c r="AX721" s="97">
        <v>0</v>
      </c>
      <c r="AY721" s="97">
        <v>0</v>
      </c>
      <c r="AZ721" s="97">
        <v>0</v>
      </c>
      <c r="BA721" s="97">
        <v>20104.780999999999</v>
      </c>
      <c r="BB721" s="97">
        <v>19316.267</v>
      </c>
      <c r="BC721" s="97">
        <v>0</v>
      </c>
      <c r="BD721" s="97">
        <v>0</v>
      </c>
      <c r="BE721" s="97">
        <v>0</v>
      </c>
      <c r="BF721" s="97">
        <v>0</v>
      </c>
      <c r="BG721" s="97">
        <v>0</v>
      </c>
      <c r="BH721" s="97">
        <v>0</v>
      </c>
      <c r="BI721" s="97">
        <v>0</v>
      </c>
      <c r="BJ721" s="97">
        <v>0</v>
      </c>
      <c r="BK721" s="97">
        <v>0</v>
      </c>
      <c r="BM721" s="97">
        <v>5026.1952499999998</v>
      </c>
      <c r="BN721" s="97">
        <v>5026.1952499999998</v>
      </c>
      <c r="BO721" s="97">
        <v>5026.1952499999998</v>
      </c>
      <c r="BP721" s="97">
        <v>5026.1952499999998</v>
      </c>
      <c r="BQ721" s="97">
        <v>4829.06675</v>
      </c>
      <c r="BR721" s="97">
        <v>4829.06675</v>
      </c>
      <c r="BS721" s="97">
        <v>4829.06675</v>
      </c>
      <c r="BT721" s="97">
        <v>4829.06675</v>
      </c>
      <c r="BY721" s="108"/>
      <c r="CA721" s="162" t="b">
        <v>1</v>
      </c>
      <c r="CB721" s="162" t="b">
        <v>1</v>
      </c>
      <c r="CC721" s="162" t="b">
        <v>1</v>
      </c>
      <c r="CD721" s="162" t="b">
        <v>1</v>
      </c>
    </row>
    <row r="722" spans="1:82" x14ac:dyDescent="0.2">
      <c r="A722" s="101">
        <v>717</v>
      </c>
      <c r="B722" s="97" t="s">
        <v>2201</v>
      </c>
      <c r="C722" s="97" t="s">
        <v>2222</v>
      </c>
      <c r="D722" s="97">
        <v>21</v>
      </c>
      <c r="E722" s="97" t="s">
        <v>1155</v>
      </c>
      <c r="G722" s="97" t="s">
        <v>2189</v>
      </c>
      <c r="H722" s="97" t="s">
        <v>0</v>
      </c>
      <c r="I722" s="97" t="s">
        <v>1216</v>
      </c>
      <c r="J722" s="97" t="b">
        <v>1</v>
      </c>
      <c r="N722" s="97"/>
      <c r="O722" s="97">
        <v>4.9000000000000004</v>
      </c>
      <c r="P722" s="97">
        <v>1.2</v>
      </c>
      <c r="Q722" s="97">
        <v>0</v>
      </c>
      <c r="R722" s="97">
        <v>0</v>
      </c>
      <c r="S722" s="97">
        <v>0</v>
      </c>
      <c r="T722" s="97">
        <v>3.7</v>
      </c>
      <c r="U722" s="97">
        <v>20.6</v>
      </c>
      <c r="W722" s="97" t="s">
        <v>2190</v>
      </c>
      <c r="X722" s="97">
        <v>2.0600000000000002E-3</v>
      </c>
      <c r="Y722" s="97">
        <v>-0.36099999999999999</v>
      </c>
      <c r="Z722" s="97" t="s">
        <v>0</v>
      </c>
      <c r="AB722" s="97" t="s">
        <v>2191</v>
      </c>
      <c r="AF722" s="97">
        <v>20.6</v>
      </c>
      <c r="AG722" s="97">
        <v>2.0600000000000002E-3</v>
      </c>
      <c r="AH722" s="97">
        <v>-0.36099999999999999</v>
      </c>
      <c r="AI722" s="97" t="s">
        <v>2194</v>
      </c>
      <c r="AJ722" s="97">
        <v>2.58</v>
      </c>
      <c r="AK722" s="97">
        <v>0.54</v>
      </c>
      <c r="AP722" s="97">
        <v>0.81</v>
      </c>
      <c r="AX722" s="97">
        <v>0</v>
      </c>
      <c r="AY722" s="97">
        <v>0</v>
      </c>
      <c r="AZ722" s="97">
        <v>0</v>
      </c>
      <c r="BA722" s="97">
        <v>2444.6260000000002</v>
      </c>
      <c r="BB722" s="97">
        <v>2349.2600000000002</v>
      </c>
      <c r="BC722" s="97">
        <v>0</v>
      </c>
      <c r="BD722" s="97">
        <v>0</v>
      </c>
      <c r="BE722" s="97">
        <v>0</v>
      </c>
      <c r="BF722" s="97">
        <v>0</v>
      </c>
      <c r="BG722" s="97">
        <v>0</v>
      </c>
      <c r="BH722" s="97">
        <v>0</v>
      </c>
      <c r="BI722" s="97">
        <v>0</v>
      </c>
      <c r="BJ722" s="97">
        <v>0</v>
      </c>
      <c r="BK722" s="97">
        <v>0</v>
      </c>
      <c r="BM722" s="97">
        <v>611.15650000000005</v>
      </c>
      <c r="BN722" s="97">
        <v>611.15650000000005</v>
      </c>
      <c r="BO722" s="97">
        <v>611.15650000000005</v>
      </c>
      <c r="BP722" s="97">
        <v>611.15650000000005</v>
      </c>
      <c r="BQ722" s="97">
        <v>587.31500000000005</v>
      </c>
      <c r="BR722" s="97">
        <v>587.31500000000005</v>
      </c>
      <c r="BS722" s="97">
        <v>587.31500000000005</v>
      </c>
      <c r="BT722" s="97">
        <v>587.31500000000005</v>
      </c>
      <c r="BY722" s="108"/>
      <c r="CA722" s="162" t="b">
        <v>1</v>
      </c>
      <c r="CB722" s="162" t="b">
        <v>1</v>
      </c>
      <c r="CC722" s="162" t="b">
        <v>1</v>
      </c>
      <c r="CD722" s="162" t="b">
        <v>1</v>
      </c>
    </row>
    <row r="723" spans="1:82" x14ac:dyDescent="0.2">
      <c r="A723" s="101">
        <v>718</v>
      </c>
      <c r="B723" s="97" t="s">
        <v>2201</v>
      </c>
      <c r="C723" s="97" t="s">
        <v>2222</v>
      </c>
      <c r="D723" s="97">
        <v>21</v>
      </c>
      <c r="E723" s="97" t="s">
        <v>1156</v>
      </c>
      <c r="G723" s="97" t="s">
        <v>2189</v>
      </c>
      <c r="H723" s="97" t="s">
        <v>0</v>
      </c>
      <c r="I723" s="97" t="s">
        <v>1216</v>
      </c>
      <c r="J723" s="97" t="b">
        <v>1</v>
      </c>
      <c r="N723" s="97"/>
      <c r="O723" s="97">
        <v>1.8</v>
      </c>
      <c r="P723" s="97">
        <v>0.9</v>
      </c>
      <c r="Q723" s="97">
        <v>0</v>
      </c>
      <c r="R723" s="97">
        <v>0</v>
      </c>
      <c r="S723" s="97">
        <v>0</v>
      </c>
      <c r="T723" s="97">
        <v>0.9</v>
      </c>
      <c r="U723" s="97">
        <v>97.4</v>
      </c>
      <c r="W723" s="97" t="s">
        <v>2190</v>
      </c>
      <c r="X723" s="97">
        <v>2.06E-2</v>
      </c>
      <c r="Y723" s="97">
        <v>-0.24299999999999999</v>
      </c>
      <c r="Z723" s="97" t="s">
        <v>0</v>
      </c>
      <c r="AB723" s="97" t="s">
        <v>2191</v>
      </c>
      <c r="AF723" s="97">
        <v>97.4</v>
      </c>
      <c r="AG723" s="97">
        <v>2.06E-2</v>
      </c>
      <c r="AH723" s="97">
        <v>-0.24299999999999999</v>
      </c>
      <c r="AI723" s="97" t="s">
        <v>2194</v>
      </c>
      <c r="AJ723" s="97">
        <v>2.58</v>
      </c>
      <c r="AK723" s="97">
        <v>0.54</v>
      </c>
      <c r="AP723" s="97">
        <v>0.81</v>
      </c>
      <c r="AX723" s="97">
        <v>0</v>
      </c>
      <c r="AY723" s="97">
        <v>0</v>
      </c>
      <c r="AZ723" s="97">
        <v>0</v>
      </c>
      <c r="BA723" s="97">
        <v>1038.559</v>
      </c>
      <c r="BB723" s="97">
        <v>997.85400000000004</v>
      </c>
      <c r="BC723" s="97">
        <v>0</v>
      </c>
      <c r="BD723" s="97">
        <v>0</v>
      </c>
      <c r="BE723" s="97">
        <v>0</v>
      </c>
      <c r="BF723" s="97">
        <v>0</v>
      </c>
      <c r="BG723" s="97">
        <v>0</v>
      </c>
      <c r="BH723" s="97">
        <v>0</v>
      </c>
      <c r="BI723" s="97">
        <v>0</v>
      </c>
      <c r="BJ723" s="97">
        <v>0</v>
      </c>
      <c r="BK723" s="97">
        <v>0</v>
      </c>
      <c r="BM723" s="97">
        <v>259.63974999999999</v>
      </c>
      <c r="BN723" s="97">
        <v>259.63974999999999</v>
      </c>
      <c r="BO723" s="97">
        <v>259.63974999999999</v>
      </c>
      <c r="BP723" s="97">
        <v>259.63974999999999</v>
      </c>
      <c r="BQ723" s="97">
        <v>249.46350000000001</v>
      </c>
      <c r="BR723" s="97">
        <v>249.46350000000001</v>
      </c>
      <c r="BS723" s="97">
        <v>249.46350000000001</v>
      </c>
      <c r="BT723" s="97">
        <v>249.46350000000001</v>
      </c>
      <c r="BY723" s="108"/>
      <c r="CA723" s="162" t="b">
        <v>1</v>
      </c>
      <c r="CB723" s="162" t="b">
        <v>1</v>
      </c>
      <c r="CC723" s="162" t="b">
        <v>1</v>
      </c>
      <c r="CD723" s="162" t="b">
        <v>1</v>
      </c>
    </row>
    <row r="724" spans="1:82" x14ac:dyDescent="0.2">
      <c r="A724" s="101">
        <v>719</v>
      </c>
      <c r="B724" s="97" t="s">
        <v>2201</v>
      </c>
      <c r="C724" s="97" t="s">
        <v>2222</v>
      </c>
      <c r="D724" s="97">
        <v>21</v>
      </c>
      <c r="E724" s="97" t="s">
        <v>1157</v>
      </c>
      <c r="G724" s="97" t="s">
        <v>2189</v>
      </c>
      <c r="H724" s="97" t="s">
        <v>0</v>
      </c>
      <c r="I724" s="97" t="s">
        <v>1201</v>
      </c>
      <c r="J724" s="97" t="b">
        <v>1</v>
      </c>
      <c r="N724" s="97"/>
      <c r="O724" s="97">
        <v>4.9000000000000004</v>
      </c>
      <c r="P724" s="97">
        <v>1.2</v>
      </c>
      <c r="Q724" s="97">
        <v>0</v>
      </c>
      <c r="R724" s="97">
        <v>0</v>
      </c>
      <c r="S724" s="97">
        <v>0</v>
      </c>
      <c r="T724" s="97">
        <v>3.7</v>
      </c>
      <c r="U724" s="97">
        <v>19.3</v>
      </c>
      <c r="W724" s="97" t="s">
        <v>2190</v>
      </c>
      <c r="X724" s="97">
        <v>1.9300000000000001E-3</v>
      </c>
      <c r="Y724" s="97">
        <v>-0.33700000000000002</v>
      </c>
      <c r="Z724" s="97" t="s">
        <v>0</v>
      </c>
      <c r="AB724" s="97" t="s">
        <v>2191</v>
      </c>
      <c r="AF724" s="97">
        <v>19.3</v>
      </c>
      <c r="AG724" s="97">
        <v>1.9300000000000001E-3</v>
      </c>
      <c r="AH724" s="97">
        <v>-0.33700000000000002</v>
      </c>
      <c r="AI724" s="97" t="s">
        <v>2197</v>
      </c>
      <c r="AJ724" s="97">
        <v>5.3</v>
      </c>
      <c r="AK724" s="97">
        <v>0.54</v>
      </c>
      <c r="AP724" s="97">
        <v>0.77</v>
      </c>
      <c r="AX724" s="97">
        <v>0</v>
      </c>
      <c r="AY724" s="97">
        <v>0</v>
      </c>
      <c r="AZ724" s="97">
        <v>0</v>
      </c>
      <c r="BA724" s="97">
        <v>3357.5810000000001</v>
      </c>
      <c r="BB724" s="97">
        <v>3226.1620000000003</v>
      </c>
      <c r="BC724" s="97">
        <v>0</v>
      </c>
      <c r="BD724" s="97">
        <v>0</v>
      </c>
      <c r="BE724" s="97">
        <v>0</v>
      </c>
      <c r="BF724" s="97">
        <v>0</v>
      </c>
      <c r="BG724" s="97">
        <v>0</v>
      </c>
      <c r="BH724" s="97">
        <v>0</v>
      </c>
      <c r="BI724" s="97">
        <v>0</v>
      </c>
      <c r="BJ724" s="97">
        <v>0</v>
      </c>
      <c r="BK724" s="97">
        <v>0</v>
      </c>
      <c r="BM724" s="97">
        <v>839.39525000000003</v>
      </c>
      <c r="BN724" s="97">
        <v>839.39525000000003</v>
      </c>
      <c r="BO724" s="97">
        <v>839.39525000000003</v>
      </c>
      <c r="BP724" s="97">
        <v>839.39525000000003</v>
      </c>
      <c r="BQ724" s="97">
        <v>806.54050000000007</v>
      </c>
      <c r="BR724" s="97">
        <v>806.54050000000007</v>
      </c>
      <c r="BS724" s="97">
        <v>806.54050000000007</v>
      </c>
      <c r="BT724" s="97">
        <v>806.54050000000007</v>
      </c>
      <c r="BY724" s="108"/>
      <c r="CA724" s="162" t="b">
        <v>1</v>
      </c>
      <c r="CB724" s="162" t="b">
        <v>1</v>
      </c>
      <c r="CC724" s="162" t="b">
        <v>1</v>
      </c>
      <c r="CD724" s="162" t="b">
        <v>1</v>
      </c>
    </row>
    <row r="725" spans="1:82" x14ac:dyDescent="0.2">
      <c r="A725" s="101">
        <v>720</v>
      </c>
      <c r="B725" s="97" t="s">
        <v>2201</v>
      </c>
      <c r="C725" s="97" t="s">
        <v>2222</v>
      </c>
      <c r="D725" s="97">
        <v>21</v>
      </c>
      <c r="E725" s="97" t="s">
        <v>1158</v>
      </c>
      <c r="G725" s="97" t="s">
        <v>2189</v>
      </c>
      <c r="H725" s="97" t="s">
        <v>0</v>
      </c>
      <c r="I725" s="97" t="s">
        <v>1201</v>
      </c>
      <c r="J725" s="97" t="b">
        <v>1</v>
      </c>
      <c r="N725" s="97"/>
      <c r="O725" s="97">
        <v>5.94</v>
      </c>
      <c r="P725" s="97">
        <v>1.2</v>
      </c>
      <c r="Q725" s="97">
        <v>0</v>
      </c>
      <c r="R725" s="97">
        <v>0</v>
      </c>
      <c r="S725" s="97">
        <v>0</v>
      </c>
      <c r="T725" s="97">
        <v>4.74</v>
      </c>
      <c r="U725" s="97">
        <v>27.5</v>
      </c>
      <c r="W725" s="97" t="s">
        <v>2190</v>
      </c>
      <c r="X725" s="97">
        <v>2.7599999999999999E-3</v>
      </c>
      <c r="Y725" s="97">
        <v>-0.48099999999999998</v>
      </c>
      <c r="Z725" s="97" t="s">
        <v>0</v>
      </c>
      <c r="AB725" s="97" t="s">
        <v>2191</v>
      </c>
      <c r="AF725" s="97">
        <v>27.5</v>
      </c>
      <c r="AG725" s="97">
        <v>2.7599999999999999E-3</v>
      </c>
      <c r="AH725" s="97">
        <v>-0.48099999999999998</v>
      </c>
      <c r="AI725" s="97" t="s">
        <v>2192</v>
      </c>
      <c r="AJ725" s="97">
        <v>5.3</v>
      </c>
      <c r="AK725" s="97">
        <v>0.54</v>
      </c>
      <c r="AP725" s="97">
        <v>0.77</v>
      </c>
      <c r="AX725" s="97">
        <v>0</v>
      </c>
      <c r="AY725" s="97">
        <v>0</v>
      </c>
      <c r="AZ725" s="97">
        <v>0</v>
      </c>
      <c r="BA725" s="97">
        <v>73.269000000000005</v>
      </c>
      <c r="BB725" s="97">
        <v>70.942999999999998</v>
      </c>
      <c r="BC725" s="97">
        <v>0</v>
      </c>
      <c r="BD725" s="97">
        <v>0</v>
      </c>
      <c r="BE725" s="97">
        <v>0</v>
      </c>
      <c r="BF725" s="97">
        <v>0</v>
      </c>
      <c r="BG725" s="97">
        <v>0</v>
      </c>
      <c r="BH725" s="97">
        <v>0</v>
      </c>
      <c r="BI725" s="97">
        <v>0</v>
      </c>
      <c r="BJ725" s="97">
        <v>0</v>
      </c>
      <c r="BK725" s="97">
        <v>0</v>
      </c>
      <c r="BM725" s="97">
        <v>18.317250000000001</v>
      </c>
      <c r="BN725" s="97">
        <v>18.317250000000001</v>
      </c>
      <c r="BO725" s="97">
        <v>18.317250000000001</v>
      </c>
      <c r="BP725" s="97">
        <v>18.317250000000001</v>
      </c>
      <c r="BQ725" s="97">
        <v>17.735749999999999</v>
      </c>
      <c r="BR725" s="97">
        <v>17.735749999999999</v>
      </c>
      <c r="BS725" s="97">
        <v>17.735749999999999</v>
      </c>
      <c r="BT725" s="97">
        <v>17.735749999999999</v>
      </c>
      <c r="BY725" s="108"/>
      <c r="CA725" s="162" t="b">
        <v>1</v>
      </c>
      <c r="CB725" s="162" t="b">
        <v>1</v>
      </c>
      <c r="CC725" s="162" t="b">
        <v>1</v>
      </c>
      <c r="CD725" s="162" t="b">
        <v>1</v>
      </c>
    </row>
    <row r="726" spans="1:82" x14ac:dyDescent="0.2">
      <c r="A726" s="101">
        <v>721</v>
      </c>
      <c r="B726" s="97" t="s">
        <v>2201</v>
      </c>
      <c r="C726" s="97" t="s">
        <v>2222</v>
      </c>
      <c r="D726" s="97">
        <v>21</v>
      </c>
      <c r="E726" s="97" t="s">
        <v>1160</v>
      </c>
      <c r="G726" s="97" t="s">
        <v>2189</v>
      </c>
      <c r="H726" s="97" t="s">
        <v>0</v>
      </c>
      <c r="I726" s="97" t="s">
        <v>1209</v>
      </c>
      <c r="J726" s="97" t="b">
        <v>1</v>
      </c>
      <c r="N726" s="97"/>
      <c r="O726" s="97">
        <v>22.817599999999999</v>
      </c>
      <c r="P726" s="97">
        <v>10</v>
      </c>
      <c r="Q726" s="97">
        <v>0</v>
      </c>
      <c r="R726" s="97">
        <v>0</v>
      </c>
      <c r="S726" s="97">
        <v>0</v>
      </c>
      <c r="T726" s="97">
        <v>12.817599999999999</v>
      </c>
      <c r="U726" s="97">
        <v>92</v>
      </c>
      <c r="W726" s="97" t="s">
        <v>2190</v>
      </c>
      <c r="X726" s="97">
        <v>0</v>
      </c>
      <c r="Y726" s="97">
        <v>0</v>
      </c>
      <c r="Z726" s="97" t="s">
        <v>0</v>
      </c>
      <c r="AB726" s="97" t="s">
        <v>2191</v>
      </c>
      <c r="AI726" s="97" t="s">
        <v>2192</v>
      </c>
      <c r="AJ726" s="97">
        <v>15</v>
      </c>
      <c r="AK726" s="97">
        <v>0.55000000000000004</v>
      </c>
      <c r="AP726" s="97">
        <v>0.77</v>
      </c>
      <c r="AX726" s="97">
        <v>0</v>
      </c>
      <c r="AY726" s="97">
        <v>0</v>
      </c>
      <c r="AZ726" s="97">
        <v>0</v>
      </c>
      <c r="BA726" s="97">
        <v>251.208</v>
      </c>
      <c r="BB726" s="97">
        <v>240.74100000000001</v>
      </c>
      <c r="BC726" s="97">
        <v>0</v>
      </c>
      <c r="BD726" s="97">
        <v>0</v>
      </c>
      <c r="BE726" s="97">
        <v>0</v>
      </c>
      <c r="BF726" s="97">
        <v>0</v>
      </c>
      <c r="BG726" s="97">
        <v>0</v>
      </c>
      <c r="BH726" s="97">
        <v>0</v>
      </c>
      <c r="BI726" s="97">
        <v>0</v>
      </c>
      <c r="BJ726" s="97">
        <v>0</v>
      </c>
      <c r="BK726" s="97">
        <v>0</v>
      </c>
      <c r="BM726" s="97">
        <v>62.802</v>
      </c>
      <c r="BN726" s="97">
        <v>62.802</v>
      </c>
      <c r="BO726" s="97">
        <v>62.802</v>
      </c>
      <c r="BP726" s="97">
        <v>62.802</v>
      </c>
      <c r="BQ726" s="97">
        <v>60.185250000000003</v>
      </c>
      <c r="BR726" s="97">
        <v>60.185250000000003</v>
      </c>
      <c r="BS726" s="97">
        <v>60.185250000000003</v>
      </c>
      <c r="BT726" s="97">
        <v>60.185250000000003</v>
      </c>
      <c r="BY726" s="108"/>
      <c r="CA726" s="162" t="b">
        <v>1</v>
      </c>
      <c r="CB726" s="162" t="b">
        <v>1</v>
      </c>
      <c r="CC726" s="162" t="b">
        <v>1</v>
      </c>
      <c r="CD726" s="162" t="b">
        <v>1</v>
      </c>
    </row>
    <row r="727" spans="1:82" x14ac:dyDescent="0.2">
      <c r="A727" s="101">
        <v>722</v>
      </c>
      <c r="B727" s="97" t="s">
        <v>2201</v>
      </c>
      <c r="C727" s="97" t="s">
        <v>2222</v>
      </c>
      <c r="D727" s="97">
        <v>21</v>
      </c>
      <c r="E727" s="97" t="s">
        <v>1161</v>
      </c>
      <c r="G727" s="97" t="s">
        <v>2189</v>
      </c>
      <c r="H727" s="97" t="s">
        <v>0</v>
      </c>
      <c r="I727" s="97" t="s">
        <v>1201</v>
      </c>
      <c r="J727" s="97" t="b">
        <v>1</v>
      </c>
      <c r="N727" s="97"/>
      <c r="O727" s="97">
        <v>8.74</v>
      </c>
      <c r="P727" s="97">
        <v>1.9</v>
      </c>
      <c r="Q727" s="97">
        <v>0</v>
      </c>
      <c r="R727" s="97">
        <v>0</v>
      </c>
      <c r="S727" s="97">
        <v>0</v>
      </c>
      <c r="T727" s="97">
        <v>6.84</v>
      </c>
      <c r="U727" s="97">
        <v>44</v>
      </c>
      <c r="W727" s="97" t="s">
        <v>2190</v>
      </c>
      <c r="X727" s="97">
        <v>4.4000000000000003E-3</v>
      </c>
      <c r="Y727" s="97">
        <v>-0.77</v>
      </c>
      <c r="Z727" s="97" t="s">
        <v>0</v>
      </c>
      <c r="AB727" s="97" t="s">
        <v>2191</v>
      </c>
      <c r="AF727" s="97">
        <v>44</v>
      </c>
      <c r="AG727" s="97">
        <v>4.4000000000000003E-3</v>
      </c>
      <c r="AH727" s="97">
        <v>-0.77</v>
      </c>
      <c r="AI727" s="97" t="s">
        <v>2192</v>
      </c>
      <c r="AJ727" s="97">
        <v>5.3</v>
      </c>
      <c r="AK727" s="97">
        <v>0.54</v>
      </c>
      <c r="AP727" s="97">
        <v>0.77</v>
      </c>
      <c r="AX727" s="97">
        <v>0</v>
      </c>
      <c r="AY727" s="97">
        <v>0</v>
      </c>
      <c r="AZ727" s="97">
        <v>0</v>
      </c>
      <c r="BA727" s="97">
        <v>52803.688999999998</v>
      </c>
      <c r="BB727" s="97">
        <v>50733.548999999999</v>
      </c>
      <c r="BC727" s="97">
        <v>0</v>
      </c>
      <c r="BD727" s="97">
        <v>0</v>
      </c>
      <c r="BE727" s="97">
        <v>0</v>
      </c>
      <c r="BF727" s="97">
        <v>0</v>
      </c>
      <c r="BG727" s="97">
        <v>0</v>
      </c>
      <c r="BH727" s="97">
        <v>0</v>
      </c>
      <c r="BI727" s="97">
        <v>0</v>
      </c>
      <c r="BJ727" s="97">
        <v>0</v>
      </c>
      <c r="BK727" s="97">
        <v>0</v>
      </c>
      <c r="BM727" s="97">
        <v>13200.92225</v>
      </c>
      <c r="BN727" s="97">
        <v>13200.92225</v>
      </c>
      <c r="BO727" s="97">
        <v>13200.92225</v>
      </c>
      <c r="BP727" s="97">
        <v>13200.92225</v>
      </c>
      <c r="BQ727" s="97">
        <v>12683.38725</v>
      </c>
      <c r="BR727" s="97">
        <v>12683.38725</v>
      </c>
      <c r="BS727" s="97">
        <v>12683.38725</v>
      </c>
      <c r="BT727" s="97">
        <v>12683.38725</v>
      </c>
      <c r="BY727" s="108"/>
      <c r="CA727" s="162" t="b">
        <v>1</v>
      </c>
      <c r="CB727" s="162" t="b">
        <v>1</v>
      </c>
      <c r="CC727" s="162" t="b">
        <v>1</v>
      </c>
      <c r="CD727" s="162" t="b">
        <v>1</v>
      </c>
    </row>
    <row r="728" spans="1:82" x14ac:dyDescent="0.2">
      <c r="A728" s="101">
        <v>723</v>
      </c>
      <c r="B728" s="97" t="s">
        <v>2201</v>
      </c>
      <c r="C728" s="97" t="s">
        <v>2222</v>
      </c>
      <c r="D728" s="97">
        <v>21</v>
      </c>
      <c r="E728" s="97" t="s">
        <v>1163</v>
      </c>
      <c r="G728" s="97" t="s">
        <v>2189</v>
      </c>
      <c r="H728" s="97" t="s">
        <v>0</v>
      </c>
      <c r="I728" s="97" t="s">
        <v>1201</v>
      </c>
      <c r="J728" s="97" t="b">
        <v>1</v>
      </c>
      <c r="N728" s="97"/>
      <c r="O728" s="97">
        <v>22.82</v>
      </c>
      <c r="P728" s="97">
        <v>10</v>
      </c>
      <c r="Q728" s="97">
        <v>0</v>
      </c>
      <c r="R728" s="97">
        <v>0</v>
      </c>
      <c r="S728" s="97">
        <v>0</v>
      </c>
      <c r="T728" s="97">
        <v>12.82</v>
      </c>
      <c r="U728" s="97">
        <v>33.799999999999997</v>
      </c>
      <c r="W728" s="97" t="s">
        <v>2190</v>
      </c>
      <c r="X728" s="97">
        <v>3.3800000000000002E-3</v>
      </c>
      <c r="Y728" s="97">
        <v>-0.59099999999999997</v>
      </c>
      <c r="Z728" s="97" t="s">
        <v>0</v>
      </c>
      <c r="AB728" s="97" t="s">
        <v>2191</v>
      </c>
      <c r="AF728" s="97">
        <v>33.799999999999997</v>
      </c>
      <c r="AG728" s="97">
        <v>3.3800000000000002E-3</v>
      </c>
      <c r="AH728" s="97">
        <v>-0.59099999999999997</v>
      </c>
      <c r="AI728" s="97" t="s">
        <v>2192</v>
      </c>
      <c r="AJ728" s="97">
        <v>15</v>
      </c>
      <c r="AK728" s="97">
        <v>0.55000000000000004</v>
      </c>
      <c r="AP728" s="97">
        <v>0.77</v>
      </c>
      <c r="AX728" s="97">
        <v>0</v>
      </c>
      <c r="AY728" s="97">
        <v>0</v>
      </c>
      <c r="AZ728" s="97">
        <v>0</v>
      </c>
      <c r="BA728" s="97">
        <v>132.58199999999999</v>
      </c>
      <c r="BB728" s="97">
        <v>127.93</v>
      </c>
      <c r="BC728" s="97">
        <v>0</v>
      </c>
      <c r="BD728" s="97">
        <v>0</v>
      </c>
      <c r="BE728" s="97">
        <v>0</v>
      </c>
      <c r="BF728" s="97">
        <v>0</v>
      </c>
      <c r="BG728" s="97">
        <v>0</v>
      </c>
      <c r="BH728" s="97">
        <v>0</v>
      </c>
      <c r="BI728" s="97">
        <v>0</v>
      </c>
      <c r="BJ728" s="97">
        <v>0</v>
      </c>
      <c r="BK728" s="97">
        <v>0</v>
      </c>
      <c r="BM728" s="97">
        <v>33.145499999999998</v>
      </c>
      <c r="BN728" s="97">
        <v>33.145499999999998</v>
      </c>
      <c r="BO728" s="97">
        <v>33.145499999999998</v>
      </c>
      <c r="BP728" s="97">
        <v>33.145499999999998</v>
      </c>
      <c r="BQ728" s="97">
        <v>31.982500000000002</v>
      </c>
      <c r="BR728" s="97">
        <v>31.982500000000002</v>
      </c>
      <c r="BS728" s="97">
        <v>31.982500000000002</v>
      </c>
      <c r="BT728" s="97">
        <v>31.982500000000002</v>
      </c>
      <c r="BY728" s="108"/>
      <c r="CA728" s="162" t="b">
        <v>1</v>
      </c>
      <c r="CB728" s="162" t="b">
        <v>1</v>
      </c>
      <c r="CC728" s="162" t="b">
        <v>1</v>
      </c>
      <c r="CD728" s="162" t="b">
        <v>1</v>
      </c>
    </row>
    <row r="729" spans="1:82" x14ac:dyDescent="0.2">
      <c r="A729" s="101">
        <v>724</v>
      </c>
      <c r="B729" s="97" t="s">
        <v>2201</v>
      </c>
      <c r="C729" s="97" t="s">
        <v>2222</v>
      </c>
      <c r="D729" s="97">
        <v>21</v>
      </c>
      <c r="E729" s="97" t="s">
        <v>1165</v>
      </c>
      <c r="G729" s="97" t="s">
        <v>2189</v>
      </c>
      <c r="H729" s="97" t="s">
        <v>0</v>
      </c>
      <c r="I729" s="97" t="s">
        <v>1201</v>
      </c>
      <c r="J729" s="97" t="b">
        <v>1</v>
      </c>
      <c r="N729" s="97"/>
      <c r="O729" s="97">
        <v>4.59</v>
      </c>
      <c r="P729" s="97">
        <v>1.2</v>
      </c>
      <c r="Q729" s="97">
        <v>0</v>
      </c>
      <c r="R729" s="97">
        <v>0</v>
      </c>
      <c r="S729" s="97">
        <v>0</v>
      </c>
      <c r="T729" s="97">
        <v>3.3899999999999997</v>
      </c>
      <c r="U729" s="97">
        <v>39.6</v>
      </c>
      <c r="W729" s="97" t="s">
        <v>2190</v>
      </c>
      <c r="X729" s="97">
        <v>3.96E-3</v>
      </c>
      <c r="Y729" s="97">
        <v>-0.69199999999999995</v>
      </c>
      <c r="Z729" s="97" t="s">
        <v>0</v>
      </c>
      <c r="AB729" s="97" t="s">
        <v>2191</v>
      </c>
      <c r="AF729" s="97">
        <v>39.6</v>
      </c>
      <c r="AG729" s="97">
        <v>3.96E-3</v>
      </c>
      <c r="AH729" s="97">
        <v>-0.69199999999999995</v>
      </c>
      <c r="AI729" s="97" t="s">
        <v>2192</v>
      </c>
      <c r="AJ729" s="97">
        <v>5.3</v>
      </c>
      <c r="AK729" s="97">
        <v>0.54</v>
      </c>
      <c r="AP729" s="97">
        <v>0.77</v>
      </c>
      <c r="AX729" s="97">
        <v>0</v>
      </c>
      <c r="AY729" s="97">
        <v>0</v>
      </c>
      <c r="AZ729" s="97">
        <v>0</v>
      </c>
      <c r="BA729" s="97">
        <v>13283.786</v>
      </c>
      <c r="BB729" s="97">
        <v>12763.925000000001</v>
      </c>
      <c r="BC729" s="97">
        <v>0</v>
      </c>
      <c r="BD729" s="97">
        <v>0</v>
      </c>
      <c r="BE729" s="97">
        <v>0</v>
      </c>
      <c r="BF729" s="97">
        <v>0</v>
      </c>
      <c r="BG729" s="97">
        <v>0</v>
      </c>
      <c r="BH729" s="97">
        <v>0</v>
      </c>
      <c r="BI729" s="97">
        <v>0</v>
      </c>
      <c r="BJ729" s="97">
        <v>0</v>
      </c>
      <c r="BK729" s="97">
        <v>0</v>
      </c>
      <c r="BM729" s="97">
        <v>3320.9465</v>
      </c>
      <c r="BN729" s="97">
        <v>3320.9465</v>
      </c>
      <c r="BO729" s="97">
        <v>3320.9465</v>
      </c>
      <c r="BP729" s="97">
        <v>3320.9465</v>
      </c>
      <c r="BQ729" s="97">
        <v>3190.9812500000003</v>
      </c>
      <c r="BR729" s="97">
        <v>3190.9812500000003</v>
      </c>
      <c r="BS729" s="97">
        <v>3190.9812500000003</v>
      </c>
      <c r="BT729" s="97">
        <v>3190.9812500000003</v>
      </c>
      <c r="BY729" s="108"/>
      <c r="CA729" s="162" t="b">
        <v>1</v>
      </c>
      <c r="CB729" s="162" t="b">
        <v>1</v>
      </c>
      <c r="CC729" s="162" t="b">
        <v>1</v>
      </c>
      <c r="CD729" s="162" t="b">
        <v>1</v>
      </c>
    </row>
    <row r="730" spans="1:82" x14ac:dyDescent="0.2">
      <c r="A730" s="101">
        <v>725</v>
      </c>
      <c r="B730" s="97" t="s">
        <v>2201</v>
      </c>
      <c r="C730" s="97" t="s">
        <v>2223</v>
      </c>
      <c r="D730" s="97">
        <v>22</v>
      </c>
      <c r="E730" s="97" t="s">
        <v>3</v>
      </c>
      <c r="G730" s="97" t="s">
        <v>2080</v>
      </c>
      <c r="H730" s="97" t="s">
        <v>1198</v>
      </c>
      <c r="I730" s="97" t="s">
        <v>1199</v>
      </c>
      <c r="J730" s="97" t="b">
        <v>1</v>
      </c>
      <c r="K730" s="97">
        <v>13.152123032334565</v>
      </c>
      <c r="L730" s="97">
        <v>0.23907226839800783</v>
      </c>
      <c r="N730" s="97"/>
      <c r="O730" s="97">
        <v>387.56037415020359</v>
      </c>
      <c r="T730" s="97">
        <v>387.56037415020359</v>
      </c>
      <c r="U730" s="97">
        <v>1000</v>
      </c>
      <c r="V730" s="97" t="s">
        <v>2200</v>
      </c>
      <c r="W730" s="97" t="s">
        <v>2190</v>
      </c>
      <c r="X730" s="97">
        <v>0.33644498595196992</v>
      </c>
      <c r="Y730" s="97">
        <v>14.722183154077699</v>
      </c>
      <c r="Z730" s="97" t="s">
        <v>1</v>
      </c>
      <c r="AA730" s="97" t="s">
        <v>2200</v>
      </c>
      <c r="AB730" s="97" t="s">
        <v>2191</v>
      </c>
      <c r="AI730" s="97" t="s">
        <v>2194</v>
      </c>
      <c r="AJ730" s="97">
        <v>11.869186468292044</v>
      </c>
      <c r="AK730" s="97">
        <v>0.23907226839800783</v>
      </c>
      <c r="AL730" s="97">
        <v>0.23907226839800783</v>
      </c>
      <c r="AM730" s="97">
        <v>0.36924294331639451</v>
      </c>
      <c r="AN730" s="97">
        <v>0.52454961039345538</v>
      </c>
      <c r="AX730" s="97">
        <v>0</v>
      </c>
      <c r="AY730" s="97">
        <v>0</v>
      </c>
      <c r="AZ730" s="97">
        <v>0</v>
      </c>
      <c r="BA730" s="97">
        <v>6819.2863237559668</v>
      </c>
      <c r="BB730" s="97">
        <v>6047.6225215262275</v>
      </c>
      <c r="BC730" s="97">
        <v>0</v>
      </c>
      <c r="BD730" s="97">
        <v>0</v>
      </c>
      <c r="BE730" s="97">
        <v>0</v>
      </c>
      <c r="BF730" s="97">
        <v>0</v>
      </c>
      <c r="BG730" s="97">
        <v>0</v>
      </c>
      <c r="BH730" s="97">
        <v>0</v>
      </c>
      <c r="BI730" s="97">
        <v>0</v>
      </c>
      <c r="BJ730" s="97">
        <v>0</v>
      </c>
      <c r="BK730" s="97">
        <v>0</v>
      </c>
      <c r="BM730" s="97">
        <v>1704.8215809389917</v>
      </c>
      <c r="BN730" s="97">
        <v>1704.8215809389917</v>
      </c>
      <c r="BO730" s="97">
        <v>1704.8215809389917</v>
      </c>
      <c r="BP730" s="97">
        <v>1704.8215809389917</v>
      </c>
      <c r="BQ730" s="97">
        <v>1511.9056303815569</v>
      </c>
      <c r="BR730" s="97">
        <v>1511.9056303815569</v>
      </c>
      <c r="BS730" s="97">
        <v>1511.9056303815569</v>
      </c>
      <c r="BT730" s="97">
        <v>1511.9056303815569</v>
      </c>
      <c r="BY730" s="108"/>
      <c r="CA730" s="162" t="b">
        <v>1</v>
      </c>
      <c r="CB730" s="162" t="b">
        <v>1</v>
      </c>
      <c r="CC730" s="162" t="b">
        <v>1</v>
      </c>
      <c r="CD730" s="162" t="b">
        <v>1</v>
      </c>
    </row>
    <row r="731" spans="1:82" x14ac:dyDescent="0.2">
      <c r="A731" s="101">
        <v>726</v>
      </c>
      <c r="B731" s="97" t="s">
        <v>2201</v>
      </c>
      <c r="C731" s="97" t="s">
        <v>2223</v>
      </c>
      <c r="D731" s="97">
        <v>22</v>
      </c>
      <c r="E731" s="97" t="s">
        <v>2</v>
      </c>
      <c r="G731" s="97" t="s">
        <v>2080</v>
      </c>
      <c r="H731" s="97" t="s">
        <v>29</v>
      </c>
      <c r="I731" s="97" t="s">
        <v>1200</v>
      </c>
      <c r="J731" s="97" t="b">
        <v>1</v>
      </c>
      <c r="K731" s="97">
        <v>10.726723161838844</v>
      </c>
      <c r="L731" s="97">
        <v>0.36917470124962243</v>
      </c>
      <c r="N731" s="97"/>
      <c r="O731" s="97">
        <v>167.81910167741407</v>
      </c>
      <c r="T731" s="97">
        <v>167.81910167741407</v>
      </c>
      <c r="U731" s="97">
        <v>1000</v>
      </c>
      <c r="V731" s="97" t="s">
        <v>0</v>
      </c>
      <c r="W731" s="97" t="s">
        <v>2190</v>
      </c>
      <c r="X731" s="97">
        <v>0.15632050275611278</v>
      </c>
      <c r="Y731" s="97">
        <v>-1.0909881671963859</v>
      </c>
      <c r="Z731" s="97" t="s">
        <v>0</v>
      </c>
      <c r="AA731" s="97" t="s">
        <v>0</v>
      </c>
      <c r="AB731" s="97" t="s">
        <v>2191</v>
      </c>
      <c r="AI731" s="97" t="s">
        <v>2192</v>
      </c>
      <c r="AJ731" s="97">
        <v>10.096899972470963</v>
      </c>
      <c r="AK731" s="97">
        <v>0.36917470124962243</v>
      </c>
      <c r="AL731" s="97">
        <v>0.36917470124962243</v>
      </c>
      <c r="AM731" s="97">
        <v>0.3736363905992498</v>
      </c>
      <c r="AN731" s="97">
        <v>-0.43247255320170219</v>
      </c>
      <c r="AX731" s="97">
        <v>0</v>
      </c>
      <c r="AY731" s="97">
        <v>0</v>
      </c>
      <c r="AZ731" s="97">
        <v>0</v>
      </c>
      <c r="BA731" s="97">
        <v>31757.068935183357</v>
      </c>
      <c r="BB731" s="97">
        <v>25079.47261652441</v>
      </c>
      <c r="BC731" s="97">
        <v>0</v>
      </c>
      <c r="BD731" s="97">
        <v>0</v>
      </c>
      <c r="BE731" s="97">
        <v>0</v>
      </c>
      <c r="BF731" s="97">
        <v>0</v>
      </c>
      <c r="BG731" s="97">
        <v>0</v>
      </c>
      <c r="BH731" s="97">
        <v>0</v>
      </c>
      <c r="BI731" s="97">
        <v>0</v>
      </c>
      <c r="BJ731" s="97">
        <v>0</v>
      </c>
      <c r="BK731" s="97">
        <v>0</v>
      </c>
      <c r="BM731" s="97">
        <v>7939.2672337958393</v>
      </c>
      <c r="BN731" s="97">
        <v>7939.2672337958393</v>
      </c>
      <c r="BO731" s="97">
        <v>7939.2672337958393</v>
      </c>
      <c r="BP731" s="97">
        <v>7939.2672337958393</v>
      </c>
      <c r="BQ731" s="97">
        <v>6269.8681541311025</v>
      </c>
      <c r="BR731" s="97">
        <v>6269.8681541311025</v>
      </c>
      <c r="BS731" s="97">
        <v>6269.8681541311025</v>
      </c>
      <c r="BT731" s="97">
        <v>6269.8681541311025</v>
      </c>
      <c r="BY731" s="108"/>
      <c r="CA731" s="162" t="b">
        <v>1</v>
      </c>
      <c r="CB731" s="162" t="b">
        <v>1</v>
      </c>
      <c r="CC731" s="162" t="b">
        <v>1</v>
      </c>
      <c r="CD731" s="162" t="b">
        <v>1</v>
      </c>
    </row>
    <row r="732" spans="1:82" x14ac:dyDescent="0.2">
      <c r="A732" s="101">
        <v>727</v>
      </c>
      <c r="B732" s="97" t="s">
        <v>2201</v>
      </c>
      <c r="C732" s="97" t="s">
        <v>2223</v>
      </c>
      <c r="D732" s="97">
        <v>22</v>
      </c>
      <c r="E732" s="97" t="s">
        <v>4</v>
      </c>
      <c r="G732" s="97" t="s">
        <v>2080</v>
      </c>
      <c r="H732" s="97" t="s">
        <v>29</v>
      </c>
      <c r="I732" s="97" t="s">
        <v>1201</v>
      </c>
      <c r="J732" s="97" t="b">
        <v>1</v>
      </c>
      <c r="K732" s="97">
        <v>9.6307806762738828</v>
      </c>
      <c r="L732" s="97">
        <v>0.71685896977742403</v>
      </c>
      <c r="N732" s="97"/>
      <c r="O732" s="97">
        <v>770.08750879326999</v>
      </c>
      <c r="T732" s="97">
        <v>770.08750879326999</v>
      </c>
      <c r="U732" s="97">
        <v>1000</v>
      </c>
      <c r="V732" s="97" t="s">
        <v>0</v>
      </c>
      <c r="W732" s="97" t="s">
        <v>2190</v>
      </c>
      <c r="X732" s="97">
        <v>0.19779071657703706</v>
      </c>
      <c r="Y732" s="97">
        <v>-0.18712233525643865</v>
      </c>
      <c r="Z732" s="97" t="s">
        <v>0</v>
      </c>
      <c r="AA732" s="97" t="s">
        <v>0</v>
      </c>
      <c r="AB732" s="97" t="s">
        <v>2191</v>
      </c>
      <c r="AI732" s="97" t="s">
        <v>2192</v>
      </c>
      <c r="AJ732" s="97">
        <v>7.0731226170825918</v>
      </c>
      <c r="AK732" s="97">
        <v>0.71685896977742403</v>
      </c>
      <c r="AL732" s="97">
        <v>0.71685896977742403</v>
      </c>
      <c r="AM732" s="97">
        <v>0.71751055926629759</v>
      </c>
      <c r="AN732" s="97">
        <v>0.68582435942202136</v>
      </c>
      <c r="AX732" s="97">
        <v>0</v>
      </c>
      <c r="AY732" s="97">
        <v>0</v>
      </c>
      <c r="AZ732" s="97">
        <v>0</v>
      </c>
      <c r="BA732" s="97">
        <v>6429.2967978067818</v>
      </c>
      <c r="BB732" s="97">
        <v>6403.8075176132706</v>
      </c>
      <c r="BC732" s="97">
        <v>0</v>
      </c>
      <c r="BD732" s="97">
        <v>0</v>
      </c>
      <c r="BE732" s="97">
        <v>0</v>
      </c>
      <c r="BF732" s="97">
        <v>0</v>
      </c>
      <c r="BG732" s="97">
        <v>0</v>
      </c>
      <c r="BH732" s="97">
        <v>0</v>
      </c>
      <c r="BI732" s="97">
        <v>0</v>
      </c>
      <c r="BJ732" s="97">
        <v>0</v>
      </c>
      <c r="BK732" s="97">
        <v>0</v>
      </c>
      <c r="BM732" s="97">
        <v>1607.3241994516954</v>
      </c>
      <c r="BN732" s="97">
        <v>1607.3241994516954</v>
      </c>
      <c r="BO732" s="97">
        <v>1607.3241994516954</v>
      </c>
      <c r="BP732" s="97">
        <v>1607.3241994516954</v>
      </c>
      <c r="BQ732" s="97">
        <v>1600.9518794033177</v>
      </c>
      <c r="BR732" s="97">
        <v>1600.9518794033177</v>
      </c>
      <c r="BS732" s="97">
        <v>1600.9518794033177</v>
      </c>
      <c r="BT732" s="97">
        <v>1600.9518794033177</v>
      </c>
      <c r="BY732" s="108"/>
      <c r="CA732" s="162" t="b">
        <v>1</v>
      </c>
      <c r="CB732" s="162" t="b">
        <v>1</v>
      </c>
      <c r="CC732" s="162" t="b">
        <v>1</v>
      </c>
      <c r="CD732" s="162" t="b">
        <v>1</v>
      </c>
    </row>
    <row r="733" spans="1:82" x14ac:dyDescent="0.2">
      <c r="A733" s="101">
        <v>728</v>
      </c>
      <c r="B733" s="97" t="s">
        <v>2201</v>
      </c>
      <c r="C733" s="97" t="s">
        <v>2223</v>
      </c>
      <c r="D733" s="97">
        <v>22</v>
      </c>
      <c r="E733" s="97" t="s">
        <v>6</v>
      </c>
      <c r="G733" s="97" t="s">
        <v>2080</v>
      </c>
      <c r="H733" s="97" t="s">
        <v>1198</v>
      </c>
      <c r="I733" s="97" t="s">
        <v>1202</v>
      </c>
      <c r="J733" s="97" t="b">
        <v>1</v>
      </c>
      <c r="K733" s="97">
        <v>20.170732047468817</v>
      </c>
      <c r="L733" s="97">
        <v>0.42139380070838878</v>
      </c>
      <c r="N733" s="97"/>
      <c r="O733" s="97">
        <v>165.06060416929026</v>
      </c>
      <c r="T733" s="97">
        <v>165.06060416929026</v>
      </c>
      <c r="U733" s="97">
        <v>1000</v>
      </c>
      <c r="V733" s="97" t="s">
        <v>2200</v>
      </c>
      <c r="W733" s="97" t="s">
        <v>2190</v>
      </c>
      <c r="X733" s="97">
        <v>0.15228539884658121</v>
      </c>
      <c r="Y733" s="97">
        <v>13.934554535942199</v>
      </c>
      <c r="Z733" s="97" t="s">
        <v>1</v>
      </c>
      <c r="AA733" s="97" t="s">
        <v>2200</v>
      </c>
      <c r="AB733" s="97" t="s">
        <v>2191</v>
      </c>
      <c r="AI733" s="97" t="s">
        <v>2194</v>
      </c>
      <c r="AJ733" s="97">
        <v>21.087740347278217</v>
      </c>
      <c r="AK733" s="97">
        <v>0.42139380070838878</v>
      </c>
      <c r="AL733" s="97">
        <v>0.42139380070838878</v>
      </c>
      <c r="AM733" s="97">
        <v>0.39110979688690195</v>
      </c>
      <c r="AN733" s="97">
        <v>0.53578893203792077</v>
      </c>
      <c r="AX733" s="97">
        <v>0</v>
      </c>
      <c r="AY733" s="97">
        <v>0</v>
      </c>
      <c r="AZ733" s="97">
        <v>0</v>
      </c>
      <c r="BA733" s="97">
        <v>9039.020361867877</v>
      </c>
      <c r="BB733" s="97">
        <v>8811.5159745885267</v>
      </c>
      <c r="BC733" s="97">
        <v>0</v>
      </c>
      <c r="BD733" s="97">
        <v>0</v>
      </c>
      <c r="BE733" s="97">
        <v>0</v>
      </c>
      <c r="BF733" s="97">
        <v>0</v>
      </c>
      <c r="BG733" s="97">
        <v>0</v>
      </c>
      <c r="BH733" s="97">
        <v>0</v>
      </c>
      <c r="BI733" s="97">
        <v>0</v>
      </c>
      <c r="BJ733" s="97">
        <v>0</v>
      </c>
      <c r="BK733" s="97">
        <v>0</v>
      </c>
      <c r="BM733" s="97">
        <v>2259.7550904669692</v>
      </c>
      <c r="BN733" s="97">
        <v>2259.7550904669692</v>
      </c>
      <c r="BO733" s="97">
        <v>2259.7550904669692</v>
      </c>
      <c r="BP733" s="97">
        <v>2259.7550904669692</v>
      </c>
      <c r="BQ733" s="97">
        <v>2202.8789936471317</v>
      </c>
      <c r="BR733" s="97">
        <v>2202.8789936471317</v>
      </c>
      <c r="BS733" s="97">
        <v>2202.8789936471317</v>
      </c>
      <c r="BT733" s="97">
        <v>2202.8789936471317</v>
      </c>
      <c r="BY733" s="108"/>
      <c r="CA733" s="162" t="b">
        <v>1</v>
      </c>
      <c r="CB733" s="162" t="b">
        <v>1</v>
      </c>
      <c r="CC733" s="162" t="b">
        <v>1</v>
      </c>
      <c r="CD733" s="162" t="b">
        <v>1</v>
      </c>
    </row>
    <row r="734" spans="1:82" x14ac:dyDescent="0.2">
      <c r="A734" s="101">
        <v>729</v>
      </c>
      <c r="B734" s="97" t="s">
        <v>2201</v>
      </c>
      <c r="C734" s="97" t="s">
        <v>2223</v>
      </c>
      <c r="D734" s="97">
        <v>22</v>
      </c>
      <c r="E734" s="97" t="s">
        <v>5</v>
      </c>
      <c r="G734" s="97" t="s">
        <v>2080</v>
      </c>
      <c r="H734" s="97" t="s">
        <v>29</v>
      </c>
      <c r="I734" s="97" t="s">
        <v>1201</v>
      </c>
      <c r="J734" s="97" t="b">
        <v>1</v>
      </c>
      <c r="K734" s="97">
        <v>5.3069961122249465</v>
      </c>
      <c r="L734" s="97">
        <v>0.68802693226895484</v>
      </c>
      <c r="N734" s="97"/>
      <c r="O734" s="97">
        <v>128.94619977700629</v>
      </c>
      <c r="T734" s="97">
        <v>128.94619977700629</v>
      </c>
      <c r="U734" s="97">
        <v>1000</v>
      </c>
      <c r="V734" s="97" t="s">
        <v>0</v>
      </c>
      <c r="W734" s="97" t="s">
        <v>2190</v>
      </c>
      <c r="X734" s="97">
        <v>7.7917853639588808E-2</v>
      </c>
      <c r="Y734" s="97">
        <v>-4.1392851260333208</v>
      </c>
      <c r="Z734" s="97" t="s">
        <v>0</v>
      </c>
      <c r="AA734" s="97" t="s">
        <v>0</v>
      </c>
      <c r="AB734" s="97" t="s">
        <v>2191</v>
      </c>
      <c r="AI734" s="97" t="s">
        <v>2192</v>
      </c>
      <c r="AJ734" s="97">
        <v>12.8156536449792</v>
      </c>
      <c r="AK734" s="97">
        <v>0.68802693226895484</v>
      </c>
      <c r="AL734" s="97">
        <v>0.68802693226895484</v>
      </c>
      <c r="AM734" s="97">
        <v>0.68784469668570969</v>
      </c>
      <c r="AN734" s="97">
        <v>0.6880680724947722</v>
      </c>
      <c r="AX734" s="97">
        <v>0</v>
      </c>
      <c r="AY734" s="97">
        <v>0</v>
      </c>
      <c r="AZ734" s="97">
        <v>0</v>
      </c>
      <c r="BA734" s="97">
        <v>28763.374468217164</v>
      </c>
      <c r="BB734" s="97">
        <v>5189.0610313226507</v>
      </c>
      <c r="BC734" s="97">
        <v>0</v>
      </c>
      <c r="BD734" s="97">
        <v>0</v>
      </c>
      <c r="BE734" s="97">
        <v>0</v>
      </c>
      <c r="BF734" s="97">
        <v>0</v>
      </c>
      <c r="BG734" s="97">
        <v>0</v>
      </c>
      <c r="BH734" s="97">
        <v>0</v>
      </c>
      <c r="BI734" s="97">
        <v>0</v>
      </c>
      <c r="BJ734" s="97">
        <v>0</v>
      </c>
      <c r="BK734" s="97">
        <v>0</v>
      </c>
      <c r="BM734" s="97">
        <v>7190.8436170542909</v>
      </c>
      <c r="BN734" s="97">
        <v>7190.8436170542909</v>
      </c>
      <c r="BO734" s="97">
        <v>7190.8436170542909</v>
      </c>
      <c r="BP734" s="97">
        <v>7190.8436170542909</v>
      </c>
      <c r="BQ734" s="97">
        <v>1297.2652578306627</v>
      </c>
      <c r="BR734" s="97">
        <v>1297.2652578306627</v>
      </c>
      <c r="BS734" s="97">
        <v>1297.2652578306627</v>
      </c>
      <c r="BT734" s="97">
        <v>1297.2652578306627</v>
      </c>
      <c r="BY734" s="108"/>
      <c r="CA734" s="162" t="b">
        <v>1</v>
      </c>
      <c r="CB734" s="162" t="b">
        <v>1</v>
      </c>
      <c r="CC734" s="162" t="b">
        <v>1</v>
      </c>
      <c r="CD734" s="162" t="b">
        <v>1</v>
      </c>
    </row>
    <row r="735" spans="1:82" x14ac:dyDescent="0.2">
      <c r="A735" s="101">
        <v>730</v>
      </c>
      <c r="B735" s="97" t="s">
        <v>2201</v>
      </c>
      <c r="C735" s="97" t="s">
        <v>2223</v>
      </c>
      <c r="D735" s="97">
        <v>22</v>
      </c>
      <c r="E735" s="97" t="s">
        <v>7</v>
      </c>
      <c r="G735" s="97" t="s">
        <v>2080</v>
      </c>
      <c r="H735" s="97" t="s">
        <v>29</v>
      </c>
      <c r="I735" s="97" t="s">
        <v>1201</v>
      </c>
      <c r="J735" s="97" t="b">
        <v>1</v>
      </c>
      <c r="K735" s="97">
        <v>9.9999999999999982</v>
      </c>
      <c r="L735" s="97">
        <v>0.298379359203717</v>
      </c>
      <c r="N735" s="97"/>
      <c r="O735" s="97">
        <v>0</v>
      </c>
      <c r="T735" s="97">
        <v>0</v>
      </c>
      <c r="U735" s="97">
        <v>1000</v>
      </c>
      <c r="V735" s="97" t="s">
        <v>0</v>
      </c>
      <c r="W735" s="97" t="s">
        <v>2190</v>
      </c>
      <c r="X735" s="97">
        <v>8.1090805173105004E-2</v>
      </c>
      <c r="Y735" s="97">
        <v>-2.9710027522818572</v>
      </c>
      <c r="Z735" s="97" t="s">
        <v>0</v>
      </c>
      <c r="AA735" s="97" t="s">
        <v>0</v>
      </c>
      <c r="AB735" s="97" t="s">
        <v>2191</v>
      </c>
      <c r="AI735" s="97" t="s">
        <v>2192</v>
      </c>
      <c r="AJ735" s="97">
        <v>10</v>
      </c>
      <c r="AK735" s="97">
        <v>0.298379359203717</v>
      </c>
      <c r="AL735" s="97">
        <v>0.298379359203717</v>
      </c>
      <c r="AM735" s="97">
        <v>0.29465854672016289</v>
      </c>
      <c r="AN735" s="97">
        <v>0.298379359203717</v>
      </c>
      <c r="AX735" s="97">
        <v>0</v>
      </c>
      <c r="AY735" s="97">
        <v>0</v>
      </c>
      <c r="AZ735" s="97">
        <v>0</v>
      </c>
      <c r="BA735" s="97">
        <v>50678.765789071353</v>
      </c>
      <c r="BB735" s="97">
        <v>41650.58554374049</v>
      </c>
      <c r="BC735" s="97">
        <v>0</v>
      </c>
      <c r="BD735" s="97">
        <v>0</v>
      </c>
      <c r="BE735" s="97">
        <v>0</v>
      </c>
      <c r="BF735" s="97">
        <v>0</v>
      </c>
      <c r="BG735" s="97">
        <v>0</v>
      </c>
      <c r="BH735" s="97">
        <v>0</v>
      </c>
      <c r="BI735" s="97">
        <v>0</v>
      </c>
      <c r="BJ735" s="97">
        <v>0</v>
      </c>
      <c r="BK735" s="97">
        <v>0</v>
      </c>
      <c r="BM735" s="97">
        <v>12669.691447267838</v>
      </c>
      <c r="BN735" s="97">
        <v>12669.691447267838</v>
      </c>
      <c r="BO735" s="97">
        <v>12669.691447267838</v>
      </c>
      <c r="BP735" s="97">
        <v>12669.691447267838</v>
      </c>
      <c r="BQ735" s="97">
        <v>10412.646385935122</v>
      </c>
      <c r="BR735" s="97">
        <v>10412.646385935122</v>
      </c>
      <c r="BS735" s="97">
        <v>10412.646385935122</v>
      </c>
      <c r="BT735" s="97">
        <v>10412.646385935122</v>
      </c>
      <c r="BY735" s="108"/>
      <c r="CA735" s="162" t="b">
        <v>1</v>
      </c>
      <c r="CB735" s="162" t="b">
        <v>1</v>
      </c>
      <c r="CC735" s="162" t="b">
        <v>1</v>
      </c>
      <c r="CD735" s="162" t="b">
        <v>1</v>
      </c>
    </row>
    <row r="736" spans="1:82" x14ac:dyDescent="0.2">
      <c r="A736" s="101">
        <v>731</v>
      </c>
      <c r="B736" s="97" t="s">
        <v>2201</v>
      </c>
      <c r="C736" s="97" t="s">
        <v>2223</v>
      </c>
      <c r="D736" s="97">
        <v>22</v>
      </c>
      <c r="E736" s="97" t="s">
        <v>8</v>
      </c>
      <c r="G736" s="97" t="s">
        <v>2080</v>
      </c>
      <c r="H736" s="97" t="s">
        <v>29</v>
      </c>
      <c r="I736" s="97" t="s">
        <v>1201</v>
      </c>
      <c r="J736" s="97" t="b">
        <v>1</v>
      </c>
      <c r="K736" s="97">
        <v>3.4532124724756219</v>
      </c>
      <c r="L736" s="97">
        <v>0.45670264817337186</v>
      </c>
      <c r="N736" s="97"/>
      <c r="O736" s="97">
        <v>27.963636363636361</v>
      </c>
      <c r="T736" s="97">
        <v>27.963636363636361</v>
      </c>
      <c r="U736" s="97">
        <v>1000</v>
      </c>
      <c r="V736" s="97" t="s">
        <v>0</v>
      </c>
      <c r="W736" s="97" t="s">
        <v>2190</v>
      </c>
      <c r="X736" s="97">
        <v>8.6526990349731228E-2</v>
      </c>
      <c r="Y736" s="97">
        <v>-3.8133903148942832</v>
      </c>
      <c r="Z736" s="97" t="s">
        <v>0</v>
      </c>
      <c r="AA736" s="97" t="s">
        <v>0</v>
      </c>
      <c r="AB736" s="97" t="s">
        <v>2191</v>
      </c>
      <c r="AI736" s="97" t="s">
        <v>2192</v>
      </c>
      <c r="AJ736" s="97">
        <v>0</v>
      </c>
      <c r="AK736" s="97">
        <v>0.45670264817337186</v>
      </c>
      <c r="AL736" s="97">
        <v>0.45670264817337186</v>
      </c>
      <c r="AM736" s="97">
        <v>0.45670264817337208</v>
      </c>
      <c r="AN736" s="97">
        <v>0.45670264817337192</v>
      </c>
      <c r="AX736" s="97">
        <v>0</v>
      </c>
      <c r="AY736" s="97">
        <v>0</v>
      </c>
      <c r="AZ736" s="97">
        <v>0</v>
      </c>
      <c r="BA736" s="97">
        <v>0</v>
      </c>
      <c r="BB736" s="97">
        <v>35264.682800726747</v>
      </c>
      <c r="BC736" s="97">
        <v>0</v>
      </c>
      <c r="BD736" s="97">
        <v>0</v>
      </c>
      <c r="BE736" s="97">
        <v>0</v>
      </c>
      <c r="BF736" s="97">
        <v>0</v>
      </c>
      <c r="BG736" s="97">
        <v>0</v>
      </c>
      <c r="BH736" s="97">
        <v>0</v>
      </c>
      <c r="BI736" s="97">
        <v>0</v>
      </c>
      <c r="BJ736" s="97">
        <v>0</v>
      </c>
      <c r="BK736" s="97">
        <v>0</v>
      </c>
      <c r="BM736" s="97">
        <v>0</v>
      </c>
      <c r="BN736" s="97">
        <v>0</v>
      </c>
      <c r="BO736" s="97">
        <v>0</v>
      </c>
      <c r="BP736" s="97">
        <v>0</v>
      </c>
      <c r="BQ736" s="97">
        <v>8816.1707001816867</v>
      </c>
      <c r="BR736" s="97">
        <v>8816.1707001816867</v>
      </c>
      <c r="BS736" s="97">
        <v>8816.1707001816867</v>
      </c>
      <c r="BT736" s="97">
        <v>8816.1707001816867</v>
      </c>
      <c r="BY736" s="108"/>
      <c r="CA736" s="162" t="b">
        <v>1</v>
      </c>
      <c r="CB736" s="162" t="b">
        <v>1</v>
      </c>
      <c r="CC736" s="162" t="b">
        <v>1</v>
      </c>
      <c r="CD736" s="162" t="b">
        <v>1</v>
      </c>
    </row>
    <row r="737" spans="1:82" x14ac:dyDescent="0.2">
      <c r="A737" s="101">
        <v>732</v>
      </c>
      <c r="B737" s="97" t="s">
        <v>2201</v>
      </c>
      <c r="C737" s="97" t="s">
        <v>2223</v>
      </c>
      <c r="D737" s="97">
        <v>22</v>
      </c>
      <c r="E737" s="97" t="s">
        <v>10</v>
      </c>
      <c r="G737" s="97" t="s">
        <v>2080</v>
      </c>
      <c r="H737" s="97" t="s">
        <v>1198</v>
      </c>
      <c r="I737" s="97" t="s">
        <v>1202</v>
      </c>
      <c r="J737" s="97" t="b">
        <v>1</v>
      </c>
      <c r="K737" s="97">
        <v>20.170732047468817</v>
      </c>
      <c r="L737" s="97">
        <v>0.71399999999999997</v>
      </c>
      <c r="N737" s="97"/>
      <c r="O737" s="97">
        <v>6777.5804910837487</v>
      </c>
      <c r="T737" s="97">
        <v>6777.5804910837487</v>
      </c>
      <c r="U737" s="97">
        <v>1000</v>
      </c>
      <c r="V737" s="97" t="s">
        <v>2200</v>
      </c>
      <c r="W737" s="97" t="s">
        <v>2190</v>
      </c>
      <c r="X737" s="97">
        <v>0</v>
      </c>
      <c r="Y737" s="97">
        <v>20.921031409242733</v>
      </c>
      <c r="Z737" s="97" t="s">
        <v>1</v>
      </c>
      <c r="AA737" s="97" t="s">
        <v>2200</v>
      </c>
      <c r="AB737" s="97" t="s">
        <v>2191</v>
      </c>
      <c r="AI737" s="97" t="s">
        <v>2194</v>
      </c>
      <c r="AJ737" s="97">
        <v>16.478463407785132</v>
      </c>
      <c r="AK737" s="97">
        <v>0.71399999999999997</v>
      </c>
      <c r="AL737" s="97">
        <v>0.71399999999999997</v>
      </c>
      <c r="AM737" s="97">
        <v>0</v>
      </c>
      <c r="AN737" s="97">
        <v>0.71399999999999997</v>
      </c>
      <c r="AX737" s="97">
        <v>0</v>
      </c>
      <c r="AY737" s="97">
        <v>0</v>
      </c>
      <c r="AZ737" s="97">
        <v>0</v>
      </c>
      <c r="BA737" s="97">
        <v>405.63783668572268</v>
      </c>
      <c r="BB737" s="97">
        <v>405.63783668572268</v>
      </c>
      <c r="BC737" s="97">
        <v>0</v>
      </c>
      <c r="BD737" s="97">
        <v>0</v>
      </c>
      <c r="BE737" s="97">
        <v>0</v>
      </c>
      <c r="BF737" s="97">
        <v>0</v>
      </c>
      <c r="BG737" s="97">
        <v>0</v>
      </c>
      <c r="BH737" s="97">
        <v>0</v>
      </c>
      <c r="BI737" s="97">
        <v>0</v>
      </c>
      <c r="BJ737" s="97">
        <v>0</v>
      </c>
      <c r="BK737" s="97">
        <v>0</v>
      </c>
      <c r="BM737" s="97">
        <v>101.40945917143067</v>
      </c>
      <c r="BN737" s="97">
        <v>101.40945917143067</v>
      </c>
      <c r="BO737" s="97">
        <v>101.40945917143067</v>
      </c>
      <c r="BP737" s="97">
        <v>101.40945917143067</v>
      </c>
      <c r="BQ737" s="97">
        <v>101.40945917143067</v>
      </c>
      <c r="BR737" s="97">
        <v>101.40945917143067</v>
      </c>
      <c r="BS737" s="97">
        <v>101.40945917143067</v>
      </c>
      <c r="BT737" s="97">
        <v>101.40945917143067</v>
      </c>
      <c r="BY737" s="108"/>
      <c r="CA737" s="162" t="b">
        <v>1</v>
      </c>
      <c r="CB737" s="162" t="b">
        <v>1</v>
      </c>
      <c r="CC737" s="162" t="b">
        <v>1</v>
      </c>
      <c r="CD737" s="162" t="b">
        <v>1</v>
      </c>
    </row>
    <row r="738" spans="1:82" x14ac:dyDescent="0.2">
      <c r="A738" s="101">
        <v>733</v>
      </c>
      <c r="B738" s="97" t="s">
        <v>2201</v>
      </c>
      <c r="C738" s="97" t="s">
        <v>2223</v>
      </c>
      <c r="D738" s="97">
        <v>22</v>
      </c>
      <c r="E738" s="97" t="s">
        <v>9</v>
      </c>
      <c r="G738" s="97" t="s">
        <v>2080</v>
      </c>
      <c r="H738" s="97" t="s">
        <v>29</v>
      </c>
      <c r="I738" s="97" t="s">
        <v>1201</v>
      </c>
      <c r="J738" s="97" t="b">
        <v>1</v>
      </c>
      <c r="K738" s="97">
        <v>3.7305855325971411</v>
      </c>
      <c r="L738" s="97">
        <v>5.7860294432180021E-2</v>
      </c>
      <c r="N738" s="97"/>
      <c r="O738" s="97">
        <v>137.80273530736082</v>
      </c>
      <c r="T738" s="97">
        <v>137.80273530736082</v>
      </c>
      <c r="U738" s="97">
        <v>1000</v>
      </c>
      <c r="V738" s="97" t="s">
        <v>0</v>
      </c>
      <c r="W738" s="97" t="s">
        <v>2190</v>
      </c>
      <c r="X738" s="97">
        <v>0.14844223821283162</v>
      </c>
      <c r="Y738" s="97">
        <v>-2.5006844364028948</v>
      </c>
      <c r="Z738" s="97" t="s">
        <v>0</v>
      </c>
      <c r="AA738" s="97" t="s">
        <v>0</v>
      </c>
      <c r="AB738" s="97" t="s">
        <v>2191</v>
      </c>
      <c r="AI738" s="97" t="s">
        <v>2192</v>
      </c>
      <c r="AJ738" s="97">
        <v>0</v>
      </c>
      <c r="AK738" s="97">
        <v>5.7860294432180021E-2</v>
      </c>
      <c r="AL738" s="97">
        <v>5.7860294432180021E-2</v>
      </c>
      <c r="AM738" s="97">
        <v>5.791639731624211E-2</v>
      </c>
      <c r="AN738" s="97">
        <v>6.0878810678928752E-2</v>
      </c>
      <c r="AX738" s="97">
        <v>0</v>
      </c>
      <c r="AY738" s="97">
        <v>0</v>
      </c>
      <c r="AZ738" s="97">
        <v>0</v>
      </c>
      <c r="BA738" s="97">
        <v>21364.145307690338</v>
      </c>
      <c r="BB738" s="97">
        <v>15189.233460138936</v>
      </c>
      <c r="BC738" s="97">
        <v>0</v>
      </c>
      <c r="BD738" s="97">
        <v>0</v>
      </c>
      <c r="BE738" s="97">
        <v>0</v>
      </c>
      <c r="BF738" s="97">
        <v>0</v>
      </c>
      <c r="BG738" s="97">
        <v>0</v>
      </c>
      <c r="BH738" s="97">
        <v>0</v>
      </c>
      <c r="BI738" s="97">
        <v>0</v>
      </c>
      <c r="BJ738" s="97">
        <v>0</v>
      </c>
      <c r="BK738" s="97">
        <v>0</v>
      </c>
      <c r="BM738" s="97">
        <v>5341.0363269225845</v>
      </c>
      <c r="BN738" s="97">
        <v>5341.0363269225845</v>
      </c>
      <c r="BO738" s="97">
        <v>5341.0363269225845</v>
      </c>
      <c r="BP738" s="97">
        <v>5341.0363269225845</v>
      </c>
      <c r="BQ738" s="97">
        <v>3797.3083650347339</v>
      </c>
      <c r="BR738" s="97">
        <v>3797.3083650347339</v>
      </c>
      <c r="BS738" s="97">
        <v>3797.3083650347339</v>
      </c>
      <c r="BT738" s="97">
        <v>3797.3083650347339</v>
      </c>
      <c r="BY738" s="108"/>
      <c r="CA738" s="162" t="b">
        <v>1</v>
      </c>
      <c r="CB738" s="162" t="b">
        <v>1</v>
      </c>
      <c r="CC738" s="162" t="b">
        <v>1</v>
      </c>
      <c r="CD738" s="162" t="b">
        <v>1</v>
      </c>
    </row>
    <row r="739" spans="1:82" x14ac:dyDescent="0.2">
      <c r="A739" s="101">
        <v>734</v>
      </c>
      <c r="B739" s="97" t="s">
        <v>2201</v>
      </c>
      <c r="C739" s="97" t="s">
        <v>2223</v>
      </c>
      <c r="D739" s="97">
        <v>22</v>
      </c>
      <c r="E739" s="97" t="s">
        <v>13</v>
      </c>
      <c r="G739" s="97" t="s">
        <v>2080</v>
      </c>
      <c r="H739" s="97" t="s">
        <v>29</v>
      </c>
      <c r="I739" s="97" t="s">
        <v>1201</v>
      </c>
      <c r="J739" s="97" t="b">
        <v>1</v>
      </c>
      <c r="K739" s="97">
        <v>0</v>
      </c>
      <c r="L739" s="97">
        <v>0</v>
      </c>
      <c r="N739" s="97"/>
      <c r="O739" s="97">
        <v>0</v>
      </c>
      <c r="T739" s="97">
        <v>0</v>
      </c>
      <c r="U739" s="97">
        <v>0</v>
      </c>
      <c r="V739" s="97" t="s">
        <v>0</v>
      </c>
      <c r="W739" s="97" t="s">
        <v>2190</v>
      </c>
      <c r="X739" s="97">
        <v>0</v>
      </c>
      <c r="Y739" s="97">
        <v>0</v>
      </c>
      <c r="Z739" s="97" t="s">
        <v>0</v>
      </c>
      <c r="AA739" s="97" t="s">
        <v>0</v>
      </c>
      <c r="AB739" s="97" t="s">
        <v>2191</v>
      </c>
      <c r="AI739" s="97" t="s">
        <v>2192</v>
      </c>
      <c r="AJ739" s="97">
        <v>0</v>
      </c>
      <c r="AK739" s="97">
        <v>0</v>
      </c>
      <c r="AL739" s="97">
        <v>0</v>
      </c>
      <c r="AM739" s="97">
        <v>0</v>
      </c>
      <c r="AN739" s="97">
        <v>0</v>
      </c>
      <c r="AX739" s="97">
        <v>0</v>
      </c>
      <c r="AY739" s="97">
        <v>0</v>
      </c>
      <c r="AZ739" s="97">
        <v>0</v>
      </c>
      <c r="BA739" s="97">
        <v>0</v>
      </c>
      <c r="BB739" s="97">
        <v>0</v>
      </c>
      <c r="BC739" s="97">
        <v>0</v>
      </c>
      <c r="BD739" s="97">
        <v>0</v>
      </c>
      <c r="BE739" s="97">
        <v>0</v>
      </c>
      <c r="BF739" s="97">
        <v>0</v>
      </c>
      <c r="BG739" s="97">
        <v>0</v>
      </c>
      <c r="BH739" s="97">
        <v>0</v>
      </c>
      <c r="BI739" s="97">
        <v>0</v>
      </c>
      <c r="BJ739" s="97">
        <v>0</v>
      </c>
      <c r="BK739" s="97">
        <v>0</v>
      </c>
      <c r="BM739" s="97">
        <v>0</v>
      </c>
      <c r="BN739" s="97">
        <v>0</v>
      </c>
      <c r="BO739" s="97">
        <v>0</v>
      </c>
      <c r="BP739" s="97">
        <v>0</v>
      </c>
      <c r="BQ739" s="97">
        <v>0</v>
      </c>
      <c r="BR739" s="97">
        <v>0</v>
      </c>
      <c r="BS739" s="97">
        <v>0</v>
      </c>
      <c r="BT739" s="97">
        <v>0</v>
      </c>
      <c r="BY739" s="108"/>
      <c r="CA739" s="162" t="b">
        <v>1</v>
      </c>
      <c r="CB739" s="162" t="b">
        <v>1</v>
      </c>
      <c r="CC739" s="162" t="b">
        <v>1</v>
      </c>
      <c r="CD739" s="162" t="b">
        <v>1</v>
      </c>
    </row>
    <row r="740" spans="1:82" x14ac:dyDescent="0.2">
      <c r="A740" s="101">
        <v>735</v>
      </c>
      <c r="B740" s="97" t="s">
        <v>2201</v>
      </c>
      <c r="C740" s="97" t="s">
        <v>2223</v>
      </c>
      <c r="D740" s="97">
        <v>22</v>
      </c>
      <c r="E740" s="97" t="s">
        <v>12</v>
      </c>
      <c r="G740" s="97" t="s">
        <v>2080</v>
      </c>
      <c r="H740" s="97" t="s">
        <v>29</v>
      </c>
      <c r="I740" s="97" t="s">
        <v>1201</v>
      </c>
      <c r="J740" s="97" t="b">
        <v>1</v>
      </c>
      <c r="K740" s="97">
        <v>12.453752135583894</v>
      </c>
      <c r="L740" s="97">
        <v>3.8825161798489952E-2</v>
      </c>
      <c r="N740" s="97"/>
      <c r="O740" s="97">
        <v>13.937541922641188</v>
      </c>
      <c r="T740" s="97">
        <v>13.937541922641188</v>
      </c>
      <c r="U740" s="97">
        <v>1000</v>
      </c>
      <c r="V740" s="97" t="s">
        <v>0</v>
      </c>
      <c r="W740" s="97" t="s">
        <v>2190</v>
      </c>
      <c r="X740" s="97">
        <v>0.28080944500054167</v>
      </c>
      <c r="Y740" s="97">
        <v>0.59568615426612981</v>
      </c>
      <c r="Z740" s="97" t="s">
        <v>0</v>
      </c>
      <c r="AA740" s="97" t="s">
        <v>0</v>
      </c>
      <c r="AB740" s="97" t="s">
        <v>2191</v>
      </c>
      <c r="AI740" s="97" t="s">
        <v>2192</v>
      </c>
      <c r="AJ740" s="97">
        <v>16.478463407785132</v>
      </c>
      <c r="AK740" s="97">
        <v>3.8825161798489952E-2</v>
      </c>
      <c r="AL740" s="97">
        <v>3.8825161798489952E-2</v>
      </c>
      <c r="AM740" s="97">
        <v>4.2829811949616332E-2</v>
      </c>
      <c r="AN740" s="97">
        <v>9.1386720494810808E-2</v>
      </c>
      <c r="AX740" s="97">
        <v>0</v>
      </c>
      <c r="AY740" s="97">
        <v>0</v>
      </c>
      <c r="AZ740" s="97">
        <v>0</v>
      </c>
      <c r="BA740" s="97">
        <v>885.92841938692061</v>
      </c>
      <c r="BB740" s="97">
        <v>15095.535908138711</v>
      </c>
      <c r="BC740" s="97">
        <v>0</v>
      </c>
      <c r="BD740" s="97">
        <v>0</v>
      </c>
      <c r="BE740" s="97">
        <v>0</v>
      </c>
      <c r="BF740" s="97">
        <v>0</v>
      </c>
      <c r="BG740" s="97">
        <v>0</v>
      </c>
      <c r="BH740" s="97">
        <v>0</v>
      </c>
      <c r="BI740" s="97">
        <v>0</v>
      </c>
      <c r="BJ740" s="97">
        <v>0</v>
      </c>
      <c r="BK740" s="97">
        <v>0</v>
      </c>
      <c r="BM740" s="97">
        <v>221.48210484673015</v>
      </c>
      <c r="BN740" s="97">
        <v>221.48210484673015</v>
      </c>
      <c r="BO740" s="97">
        <v>221.48210484673015</v>
      </c>
      <c r="BP740" s="97">
        <v>221.48210484673015</v>
      </c>
      <c r="BQ740" s="97">
        <v>3773.8839770346776</v>
      </c>
      <c r="BR740" s="97">
        <v>3773.8839770346776</v>
      </c>
      <c r="BS740" s="97">
        <v>3773.8839770346776</v>
      </c>
      <c r="BT740" s="97">
        <v>3773.8839770346776</v>
      </c>
      <c r="BY740" s="108"/>
      <c r="CA740" s="162" t="b">
        <v>1</v>
      </c>
      <c r="CB740" s="162" t="b">
        <v>1</v>
      </c>
      <c r="CC740" s="162" t="b">
        <v>1</v>
      </c>
      <c r="CD740" s="162" t="b">
        <v>1</v>
      </c>
    </row>
    <row r="741" spans="1:82" x14ac:dyDescent="0.2">
      <c r="A741" s="101">
        <v>736</v>
      </c>
      <c r="B741" s="97" t="s">
        <v>2201</v>
      </c>
      <c r="C741" s="97" t="s">
        <v>2223</v>
      </c>
      <c r="D741" s="97">
        <v>22</v>
      </c>
      <c r="E741" s="97" t="s">
        <v>11</v>
      </c>
      <c r="G741" s="97" t="s">
        <v>2080</v>
      </c>
      <c r="H741" s="97" t="s">
        <v>1198</v>
      </c>
      <c r="I741" s="97" t="s">
        <v>1199</v>
      </c>
      <c r="J741" s="97" t="b">
        <v>1</v>
      </c>
      <c r="K741" s="97">
        <v>15.404079469770263</v>
      </c>
      <c r="L741" s="97">
        <v>0.48070176057177472</v>
      </c>
      <c r="N741" s="97"/>
      <c r="O741" s="97">
        <v>226.38100713445067</v>
      </c>
      <c r="T741" s="97">
        <v>226.38100713445067</v>
      </c>
      <c r="U741" s="97">
        <v>1000</v>
      </c>
      <c r="V741" s="97" t="s">
        <v>2200</v>
      </c>
      <c r="W741" s="97" t="s">
        <v>2190</v>
      </c>
      <c r="X741" s="97">
        <v>0.26983773162584773</v>
      </c>
      <c r="Y741" s="97">
        <v>11.18362930568953</v>
      </c>
      <c r="Z741" s="97" t="s">
        <v>1</v>
      </c>
      <c r="AA741" s="97" t="s">
        <v>2200</v>
      </c>
      <c r="AB741" s="97" t="s">
        <v>2191</v>
      </c>
      <c r="AI741" s="97" t="s">
        <v>2194</v>
      </c>
      <c r="AJ741" s="97">
        <v>16.478463407785132</v>
      </c>
      <c r="AK741" s="97">
        <v>0.48070176057177472</v>
      </c>
      <c r="AL741" s="97">
        <v>0.48070176057177472</v>
      </c>
      <c r="AM741" s="97">
        <v>0.48070176057177488</v>
      </c>
      <c r="AN741" s="97">
        <v>0.48070176057177472</v>
      </c>
      <c r="AX741" s="97">
        <v>0</v>
      </c>
      <c r="AY741" s="97">
        <v>0</v>
      </c>
      <c r="AZ741" s="97">
        <v>0</v>
      </c>
      <c r="BA741" s="97">
        <v>0</v>
      </c>
      <c r="BB741" s="97">
        <v>2984.1884903448063</v>
      </c>
      <c r="BC741" s="97">
        <v>0</v>
      </c>
      <c r="BD741" s="97">
        <v>0</v>
      </c>
      <c r="BE741" s="97">
        <v>0</v>
      </c>
      <c r="BF741" s="97">
        <v>0</v>
      </c>
      <c r="BG741" s="97">
        <v>0</v>
      </c>
      <c r="BH741" s="97">
        <v>0</v>
      </c>
      <c r="BI741" s="97">
        <v>0</v>
      </c>
      <c r="BJ741" s="97">
        <v>0</v>
      </c>
      <c r="BK741" s="97">
        <v>0</v>
      </c>
      <c r="BM741" s="97">
        <v>0</v>
      </c>
      <c r="BN741" s="97">
        <v>0</v>
      </c>
      <c r="BO741" s="97">
        <v>0</v>
      </c>
      <c r="BP741" s="97">
        <v>0</v>
      </c>
      <c r="BQ741" s="97">
        <v>746.04712258620157</v>
      </c>
      <c r="BR741" s="97">
        <v>746.04712258620157</v>
      </c>
      <c r="BS741" s="97">
        <v>746.04712258620157</v>
      </c>
      <c r="BT741" s="97">
        <v>746.04712258620157</v>
      </c>
      <c r="BY741" s="108"/>
      <c r="CA741" s="162" t="b">
        <v>1</v>
      </c>
      <c r="CB741" s="162" t="b">
        <v>1</v>
      </c>
      <c r="CC741" s="162" t="b">
        <v>1</v>
      </c>
      <c r="CD741" s="162" t="b">
        <v>1</v>
      </c>
    </row>
    <row r="742" spans="1:82" x14ac:dyDescent="0.2">
      <c r="A742" s="101">
        <v>737</v>
      </c>
      <c r="B742" s="97" t="s">
        <v>2201</v>
      </c>
      <c r="C742" s="97" t="s">
        <v>2224</v>
      </c>
      <c r="D742" s="97">
        <v>23</v>
      </c>
      <c r="E742" s="97" t="s">
        <v>1166</v>
      </c>
      <c r="G742" s="97" t="s">
        <v>2189</v>
      </c>
      <c r="H742" s="97" t="s">
        <v>1</v>
      </c>
      <c r="I742" s="97" t="s">
        <v>1215</v>
      </c>
      <c r="J742" s="97" t="b">
        <v>1</v>
      </c>
      <c r="N742" s="97"/>
      <c r="O742" s="97">
        <v>0.33</v>
      </c>
      <c r="P742" s="97">
        <v>6.25E-2</v>
      </c>
      <c r="Q742" s="97">
        <v>0</v>
      </c>
      <c r="R742" s="97">
        <v>0</v>
      </c>
      <c r="S742" s="97">
        <v>0</v>
      </c>
      <c r="T742" s="97">
        <v>0.26750000000000002</v>
      </c>
      <c r="U742" s="97">
        <v>1</v>
      </c>
      <c r="W742" s="97" t="s">
        <v>2190</v>
      </c>
      <c r="X742" s="97">
        <v>8.368456036257189E-5</v>
      </c>
      <c r="Y742" s="97">
        <v>0</v>
      </c>
      <c r="Z742" s="97" t="s">
        <v>1</v>
      </c>
      <c r="AJ742" s="97">
        <v>15</v>
      </c>
      <c r="AK742" s="97">
        <v>0.6</v>
      </c>
      <c r="AQ742" s="97">
        <v>0.9</v>
      </c>
      <c r="AX742" s="97">
        <v>0</v>
      </c>
      <c r="AY742" s="97">
        <v>0</v>
      </c>
      <c r="AZ742" s="97">
        <v>0</v>
      </c>
      <c r="BA742" s="97">
        <v>5000000</v>
      </c>
      <c r="BB742" s="97">
        <v>5000000</v>
      </c>
      <c r="BC742" s="97">
        <v>0</v>
      </c>
      <c r="BD742" s="97">
        <v>0</v>
      </c>
      <c r="BE742" s="97">
        <v>0</v>
      </c>
      <c r="BF742" s="97">
        <v>0</v>
      </c>
      <c r="BG742" s="97">
        <v>0</v>
      </c>
      <c r="BH742" s="97">
        <v>0</v>
      </c>
      <c r="BI742" s="97">
        <v>0</v>
      </c>
      <c r="BJ742" s="97">
        <v>0</v>
      </c>
      <c r="BK742" s="97">
        <v>0</v>
      </c>
      <c r="BM742" s="97">
        <v>1250000</v>
      </c>
      <c r="BN742" s="97">
        <v>1250000</v>
      </c>
      <c r="BO742" s="97">
        <v>1250000</v>
      </c>
      <c r="BP742" s="97">
        <v>1250000</v>
      </c>
      <c r="BQ742" s="97">
        <v>1250000</v>
      </c>
      <c r="BR742" s="97">
        <v>1250000</v>
      </c>
      <c r="BS742" s="97">
        <v>1250000</v>
      </c>
      <c r="BT742" s="97">
        <v>1250000</v>
      </c>
      <c r="BY742" s="108"/>
      <c r="CA742" s="162" t="b">
        <v>1</v>
      </c>
      <c r="CB742" s="162" t="b">
        <v>1</v>
      </c>
      <c r="CC742" s="162" t="b">
        <v>1</v>
      </c>
      <c r="CD742" s="162" t="b">
        <v>1</v>
      </c>
    </row>
    <row r="743" spans="1:82" x14ac:dyDescent="0.2">
      <c r="A743" s="101">
        <v>738</v>
      </c>
      <c r="B743" s="97" t="s">
        <v>2201</v>
      </c>
      <c r="C743" s="97" t="s">
        <v>2224</v>
      </c>
      <c r="D743" s="97">
        <v>23</v>
      </c>
      <c r="E743" s="97" t="s">
        <v>1167</v>
      </c>
      <c r="G743" s="97" t="s">
        <v>2189</v>
      </c>
      <c r="H743" s="97" t="s">
        <v>1</v>
      </c>
      <c r="I743" s="97" t="s">
        <v>1216</v>
      </c>
      <c r="J743" s="97" t="b">
        <v>1</v>
      </c>
      <c r="N743" s="97"/>
      <c r="O743" s="97">
        <v>0.21</v>
      </c>
      <c r="P743" s="97">
        <v>0.125</v>
      </c>
      <c r="Q743" s="97">
        <v>0</v>
      </c>
      <c r="R743" s="97">
        <v>0</v>
      </c>
      <c r="S743" s="97">
        <v>0</v>
      </c>
      <c r="T743" s="97">
        <v>8.4999999999999992E-2</v>
      </c>
      <c r="U743" s="97">
        <v>1</v>
      </c>
      <c r="W743" s="97" t="s">
        <v>2190</v>
      </c>
      <c r="X743" s="97">
        <v>1.6869522768967745E-4</v>
      </c>
      <c r="Y743" s="97">
        <v>1.2907790561995628E-5</v>
      </c>
      <c r="Z743" s="97" t="s">
        <v>1</v>
      </c>
      <c r="AB743" s="97" t="s">
        <v>2191</v>
      </c>
      <c r="AC743" s="97">
        <v>15</v>
      </c>
      <c r="AD743" s="97">
        <v>5.6000000000000001E-2</v>
      </c>
      <c r="AF743" s="97">
        <v>0.47898163686341033</v>
      </c>
      <c r="AG743" s="97">
        <v>8.0801916289847194E-5</v>
      </c>
      <c r="AH743" s="97">
        <v>6.1825946516747313E-6</v>
      </c>
      <c r="AI743" s="97" t="s">
        <v>2198</v>
      </c>
      <c r="AJ743" s="97">
        <v>2.0964360587002098</v>
      </c>
      <c r="AK743" s="97">
        <v>0.6</v>
      </c>
      <c r="AL743" s="97">
        <v>0.5</v>
      </c>
      <c r="AX743" s="97">
        <v>0</v>
      </c>
      <c r="AY743" s="97">
        <v>0</v>
      </c>
      <c r="AZ743" s="97">
        <v>0</v>
      </c>
      <c r="BA743" s="97">
        <v>1000000</v>
      </c>
      <c r="BB743" s="97">
        <v>1000000</v>
      </c>
      <c r="BC743" s="97">
        <v>0</v>
      </c>
      <c r="BD743" s="97">
        <v>0</v>
      </c>
      <c r="BE743" s="97">
        <v>0</v>
      </c>
      <c r="BF743" s="97">
        <v>0</v>
      </c>
      <c r="BG743" s="97">
        <v>0</v>
      </c>
      <c r="BH743" s="97">
        <v>0</v>
      </c>
      <c r="BI743" s="97">
        <v>0</v>
      </c>
      <c r="BJ743" s="97">
        <v>0</v>
      </c>
      <c r="BK743" s="97">
        <v>0</v>
      </c>
      <c r="BM743" s="97">
        <v>250000</v>
      </c>
      <c r="BN743" s="97">
        <v>250000</v>
      </c>
      <c r="BO743" s="97">
        <v>250000</v>
      </c>
      <c r="BP743" s="97">
        <v>250000</v>
      </c>
      <c r="BQ743" s="97">
        <v>250000</v>
      </c>
      <c r="BR743" s="97">
        <v>250000</v>
      </c>
      <c r="BS743" s="97">
        <v>250000</v>
      </c>
      <c r="BT743" s="97">
        <v>250000</v>
      </c>
      <c r="BY743" s="108"/>
      <c r="CA743" s="162" t="b">
        <v>1</v>
      </c>
      <c r="CB743" s="162" t="b">
        <v>1</v>
      </c>
      <c r="CC743" s="162" t="b">
        <v>1</v>
      </c>
      <c r="CD743" s="162" t="b">
        <v>1</v>
      </c>
    </row>
    <row r="744" spans="1:82" x14ac:dyDescent="0.2">
      <c r="A744" s="101">
        <v>739</v>
      </c>
      <c r="B744" s="97" t="s">
        <v>2201</v>
      </c>
      <c r="C744" s="97" t="s">
        <v>2225</v>
      </c>
      <c r="D744" s="97">
        <v>24</v>
      </c>
      <c r="E744" s="97" t="s">
        <v>1168</v>
      </c>
      <c r="G744" s="97" t="s">
        <v>2189</v>
      </c>
      <c r="H744" s="97" t="s">
        <v>1</v>
      </c>
      <c r="I744" s="97" t="s">
        <v>1215</v>
      </c>
      <c r="J744" s="97" t="b">
        <v>1</v>
      </c>
      <c r="N744" s="97"/>
      <c r="O744" s="97">
        <v>0.33</v>
      </c>
      <c r="P744" s="97">
        <v>6.25E-2</v>
      </c>
      <c r="Q744" s="97">
        <v>0</v>
      </c>
      <c r="R744" s="97">
        <v>0</v>
      </c>
      <c r="S744" s="97">
        <v>0</v>
      </c>
      <c r="T744" s="97">
        <v>0.26750000000000002</v>
      </c>
      <c r="U744" s="97">
        <v>1</v>
      </c>
      <c r="W744" s="97" t="s">
        <v>2190</v>
      </c>
      <c r="X744" s="97">
        <v>8.368456036257189E-5</v>
      </c>
      <c r="Y744" s="97">
        <v>0</v>
      </c>
      <c r="Z744" s="97" t="s">
        <v>1</v>
      </c>
      <c r="AJ744" s="97">
        <v>15</v>
      </c>
      <c r="AK744" s="97">
        <v>0.6</v>
      </c>
      <c r="AQ744" s="97">
        <v>0.9</v>
      </c>
      <c r="AX744" s="97">
        <v>0</v>
      </c>
      <c r="AY744" s="97">
        <v>0</v>
      </c>
      <c r="AZ744" s="97">
        <v>0</v>
      </c>
      <c r="BA744" s="97">
        <v>5000000</v>
      </c>
      <c r="BB744" s="97">
        <v>35000000</v>
      </c>
      <c r="BC744" s="97">
        <v>0</v>
      </c>
      <c r="BD744" s="97">
        <v>0</v>
      </c>
      <c r="BE744" s="97">
        <v>0</v>
      </c>
      <c r="BF744" s="97">
        <v>0</v>
      </c>
      <c r="BG744" s="97">
        <v>0</v>
      </c>
      <c r="BH744" s="97">
        <v>0</v>
      </c>
      <c r="BI744" s="97">
        <v>0</v>
      </c>
      <c r="BJ744" s="97">
        <v>0</v>
      </c>
      <c r="BK744" s="97">
        <v>0</v>
      </c>
      <c r="BM744" s="97">
        <v>1250000</v>
      </c>
      <c r="BN744" s="97">
        <v>1250000</v>
      </c>
      <c r="BO744" s="97">
        <v>1250000</v>
      </c>
      <c r="BP744" s="97">
        <v>1250000</v>
      </c>
      <c r="BQ744" s="97">
        <v>8750000</v>
      </c>
      <c r="BR744" s="97">
        <v>8750000</v>
      </c>
      <c r="BS744" s="97">
        <v>8750000</v>
      </c>
      <c r="BT744" s="97">
        <v>8750000</v>
      </c>
      <c r="BY744" s="108"/>
      <c r="CA744" s="162" t="b">
        <v>1</v>
      </c>
      <c r="CB744" s="162" t="b">
        <v>1</v>
      </c>
      <c r="CC744" s="162" t="b">
        <v>1</v>
      </c>
      <c r="CD744" s="162" t="b">
        <v>1</v>
      </c>
    </row>
    <row r="745" spans="1:82" x14ac:dyDescent="0.2">
      <c r="A745" s="101">
        <v>740</v>
      </c>
      <c r="B745" s="97" t="s">
        <v>2201</v>
      </c>
      <c r="C745" s="97" t="s">
        <v>2225</v>
      </c>
      <c r="D745" s="97">
        <v>24</v>
      </c>
      <c r="E745" s="97" t="s">
        <v>1169</v>
      </c>
      <c r="G745" s="97" t="s">
        <v>2189</v>
      </c>
      <c r="H745" s="97" t="s">
        <v>1</v>
      </c>
      <c r="I745" s="97" t="s">
        <v>1216</v>
      </c>
      <c r="J745" s="97" t="b">
        <v>1</v>
      </c>
      <c r="N745" s="97"/>
      <c r="O745" s="97">
        <v>0.21</v>
      </c>
      <c r="P745" s="97">
        <v>0.125</v>
      </c>
      <c r="Q745" s="97">
        <v>0</v>
      </c>
      <c r="R745" s="97">
        <v>0</v>
      </c>
      <c r="S745" s="97">
        <v>0</v>
      </c>
      <c r="T745" s="97">
        <v>8.4999999999999992E-2</v>
      </c>
      <c r="U745" s="97">
        <v>1</v>
      </c>
      <c r="W745" s="97" t="s">
        <v>2190</v>
      </c>
      <c r="X745" s="97">
        <v>1.6869522768967745E-4</v>
      </c>
      <c r="Y745" s="97">
        <v>1.2907790561995628E-5</v>
      </c>
      <c r="Z745" s="97" t="s">
        <v>1</v>
      </c>
      <c r="AB745" s="97" t="s">
        <v>2191</v>
      </c>
      <c r="AC745" s="97">
        <v>15</v>
      </c>
      <c r="AD745" s="97">
        <v>5.6000000000000001E-2</v>
      </c>
      <c r="AF745" s="97">
        <v>0.47898163686341033</v>
      </c>
      <c r="AG745" s="97">
        <v>8.0801916289847194E-5</v>
      </c>
      <c r="AH745" s="97">
        <v>6.1825946516747313E-6</v>
      </c>
      <c r="AI745" s="97" t="s">
        <v>2198</v>
      </c>
      <c r="AJ745" s="97">
        <v>2.0964360587002098</v>
      </c>
      <c r="AK745" s="97">
        <v>0.6</v>
      </c>
      <c r="AL745" s="97">
        <v>0.5</v>
      </c>
      <c r="AX745" s="97">
        <v>0</v>
      </c>
      <c r="AY745" s="97">
        <v>0</v>
      </c>
      <c r="AZ745" s="97">
        <v>0</v>
      </c>
      <c r="BA745" s="97">
        <v>10000000</v>
      </c>
      <c r="BB745" s="97">
        <v>50000000</v>
      </c>
      <c r="BC745" s="97">
        <v>0</v>
      </c>
      <c r="BD745" s="97">
        <v>0</v>
      </c>
      <c r="BE745" s="97">
        <v>0</v>
      </c>
      <c r="BF745" s="97">
        <v>0</v>
      </c>
      <c r="BG745" s="97">
        <v>0</v>
      </c>
      <c r="BH745" s="97">
        <v>0</v>
      </c>
      <c r="BI745" s="97">
        <v>0</v>
      </c>
      <c r="BJ745" s="97">
        <v>0</v>
      </c>
      <c r="BK745" s="97">
        <v>0</v>
      </c>
      <c r="BM745" s="97">
        <v>2500000</v>
      </c>
      <c r="BN745" s="97">
        <v>2500000</v>
      </c>
      <c r="BO745" s="97">
        <v>2500000</v>
      </c>
      <c r="BP745" s="97">
        <v>2500000</v>
      </c>
      <c r="BQ745" s="97">
        <v>12500000</v>
      </c>
      <c r="BR745" s="97">
        <v>12500000</v>
      </c>
      <c r="BS745" s="97">
        <v>12500000</v>
      </c>
      <c r="BT745" s="97">
        <v>12500000</v>
      </c>
      <c r="BY745" s="108"/>
      <c r="CA745" s="162" t="b">
        <v>1</v>
      </c>
      <c r="CB745" s="162" t="b">
        <v>1</v>
      </c>
      <c r="CC745" s="162" t="b">
        <v>1</v>
      </c>
      <c r="CD745" s="162" t="b">
        <v>1</v>
      </c>
    </row>
    <row r="746" spans="1:82" x14ac:dyDescent="0.2">
      <c r="A746" s="101">
        <v>741</v>
      </c>
      <c r="B746" s="97" t="s">
        <v>2201</v>
      </c>
      <c r="C746" s="97" t="s">
        <v>2226</v>
      </c>
      <c r="D746" s="97">
        <v>25</v>
      </c>
      <c r="E746" s="97" t="s">
        <v>1170</v>
      </c>
      <c r="G746" s="97" t="s">
        <v>2189</v>
      </c>
      <c r="H746" s="97" t="s">
        <v>0</v>
      </c>
      <c r="I746" s="97" t="s">
        <v>1247</v>
      </c>
      <c r="J746" s="97" t="b">
        <v>1</v>
      </c>
      <c r="N746" s="97"/>
      <c r="O746" s="97">
        <v>12.69</v>
      </c>
      <c r="P746" s="97">
        <v>0</v>
      </c>
      <c r="Q746" s="97">
        <v>0</v>
      </c>
      <c r="R746" s="97">
        <v>5.58</v>
      </c>
      <c r="S746" s="97">
        <v>4</v>
      </c>
      <c r="T746" s="97">
        <v>3.1099999999999994</v>
      </c>
      <c r="U746" s="97">
        <v>0</v>
      </c>
      <c r="W746" s="97" t="s">
        <v>2190</v>
      </c>
      <c r="X746" s="97">
        <v>0</v>
      </c>
      <c r="Y746" s="97">
        <v>5.5650000000000004</v>
      </c>
      <c r="Z746" s="97" t="s">
        <v>0</v>
      </c>
      <c r="AB746" s="97" t="s">
        <v>2193</v>
      </c>
      <c r="AI746" s="97" t="s">
        <v>2197</v>
      </c>
      <c r="AJ746" s="97">
        <v>10</v>
      </c>
      <c r="AK746" s="97">
        <v>0.59</v>
      </c>
      <c r="AX746" s="97">
        <v>0</v>
      </c>
      <c r="AY746" s="97">
        <v>0</v>
      </c>
      <c r="AZ746" s="97">
        <v>0</v>
      </c>
      <c r="BA746" s="97">
        <v>1381</v>
      </c>
      <c r="BB746" s="97">
        <v>1327</v>
      </c>
      <c r="BC746" s="97">
        <v>0</v>
      </c>
      <c r="BD746" s="97">
        <v>0</v>
      </c>
      <c r="BE746" s="97">
        <v>0</v>
      </c>
      <c r="BF746" s="97">
        <v>0</v>
      </c>
      <c r="BG746" s="97">
        <v>0</v>
      </c>
      <c r="BH746" s="97">
        <v>0</v>
      </c>
      <c r="BI746" s="97">
        <v>0</v>
      </c>
      <c r="BJ746" s="97">
        <v>0</v>
      </c>
      <c r="BK746" s="97">
        <v>0</v>
      </c>
      <c r="BM746" s="97">
        <v>345.25</v>
      </c>
      <c r="BN746" s="97">
        <v>345.25</v>
      </c>
      <c r="BO746" s="97">
        <v>345.25</v>
      </c>
      <c r="BP746" s="97">
        <v>345.25</v>
      </c>
      <c r="BQ746" s="97">
        <v>331.75</v>
      </c>
      <c r="BR746" s="97">
        <v>331.75</v>
      </c>
      <c r="BS746" s="97">
        <v>331.75</v>
      </c>
      <c r="BT746" s="97">
        <v>331.75</v>
      </c>
      <c r="BY746" s="108"/>
      <c r="CA746" s="162" t="b">
        <v>1</v>
      </c>
      <c r="CB746" s="162" t="b">
        <v>1</v>
      </c>
      <c r="CC746" s="162" t="b">
        <v>1</v>
      </c>
      <c r="CD746" s="162" t="b">
        <v>1</v>
      </c>
    </row>
    <row r="747" spans="1:82" x14ac:dyDescent="0.2">
      <c r="A747" s="101">
        <v>742</v>
      </c>
      <c r="B747" s="97" t="s">
        <v>2201</v>
      </c>
      <c r="C747" s="97" t="s">
        <v>2226</v>
      </c>
      <c r="D747" s="97">
        <v>25</v>
      </c>
      <c r="E747" s="97" t="s">
        <v>1171</v>
      </c>
      <c r="G747" s="97" t="s">
        <v>2189</v>
      </c>
      <c r="H747" s="97" t="s">
        <v>0</v>
      </c>
      <c r="I747" s="97" t="s">
        <v>1247</v>
      </c>
      <c r="J747" s="97" t="b">
        <v>1</v>
      </c>
      <c r="N747" s="97"/>
      <c r="O747" s="97">
        <v>38.950000000000003</v>
      </c>
      <c r="P747" s="97">
        <v>0</v>
      </c>
      <c r="Q747" s="97">
        <v>0</v>
      </c>
      <c r="R747" s="97">
        <v>15.5</v>
      </c>
      <c r="S747" s="97">
        <v>23.45</v>
      </c>
      <c r="T747" s="97">
        <v>3.5527136788005009E-15</v>
      </c>
      <c r="U747" s="97">
        <v>0</v>
      </c>
      <c r="W747" s="97" t="s">
        <v>2190</v>
      </c>
      <c r="X747" s="97">
        <v>0</v>
      </c>
      <c r="Y747" s="97">
        <v>7.42</v>
      </c>
      <c r="Z747" s="97" t="s">
        <v>0</v>
      </c>
      <c r="AB747" s="97" t="s">
        <v>2193</v>
      </c>
      <c r="AI747" s="97" t="s">
        <v>2197</v>
      </c>
      <c r="AJ747" s="97">
        <v>10</v>
      </c>
      <c r="AK747" s="97">
        <v>0.7</v>
      </c>
      <c r="AX747" s="97">
        <v>0</v>
      </c>
      <c r="AY747" s="97">
        <v>0</v>
      </c>
      <c r="AZ747" s="97">
        <v>0</v>
      </c>
      <c r="BA747" s="97">
        <v>1916</v>
      </c>
      <c r="BB747" s="97">
        <v>1841</v>
      </c>
      <c r="BC747" s="97">
        <v>0</v>
      </c>
      <c r="BD747" s="97">
        <v>0</v>
      </c>
      <c r="BE747" s="97">
        <v>0</v>
      </c>
      <c r="BF747" s="97">
        <v>0</v>
      </c>
      <c r="BG747" s="97">
        <v>0</v>
      </c>
      <c r="BH747" s="97">
        <v>0</v>
      </c>
      <c r="BI747" s="97">
        <v>0</v>
      </c>
      <c r="BJ747" s="97">
        <v>0</v>
      </c>
      <c r="BK747" s="97">
        <v>0</v>
      </c>
      <c r="BM747" s="97">
        <v>479</v>
      </c>
      <c r="BN747" s="97">
        <v>479</v>
      </c>
      <c r="BO747" s="97">
        <v>479</v>
      </c>
      <c r="BP747" s="97">
        <v>479</v>
      </c>
      <c r="BQ747" s="97">
        <v>460.25</v>
      </c>
      <c r="BR747" s="97">
        <v>460.25</v>
      </c>
      <c r="BS747" s="97">
        <v>460.25</v>
      </c>
      <c r="BT747" s="97">
        <v>460.25</v>
      </c>
      <c r="BY747" s="108"/>
      <c r="CA747" s="162" t="b">
        <v>1</v>
      </c>
      <c r="CB747" s="162" t="b">
        <v>1</v>
      </c>
      <c r="CC747" s="162" t="b">
        <v>1</v>
      </c>
      <c r="CD747" s="162" t="b">
        <v>1</v>
      </c>
    </row>
    <row r="748" spans="1:82" x14ac:dyDescent="0.2">
      <c r="A748" s="101">
        <v>743</v>
      </c>
      <c r="B748" s="97" t="s">
        <v>2201</v>
      </c>
      <c r="C748" s="97" t="s">
        <v>2226</v>
      </c>
      <c r="D748" s="97">
        <v>25</v>
      </c>
      <c r="E748" s="97" t="s">
        <v>1172</v>
      </c>
      <c r="G748" s="97" t="s">
        <v>2189</v>
      </c>
      <c r="H748" s="97" t="s">
        <v>0</v>
      </c>
      <c r="I748" s="97" t="s">
        <v>1201</v>
      </c>
      <c r="J748" s="97" t="b">
        <v>1</v>
      </c>
      <c r="N748" s="97"/>
      <c r="O748" s="97">
        <v>53.41</v>
      </c>
      <c r="P748" s="97">
        <v>0</v>
      </c>
      <c r="Q748" s="97">
        <v>0</v>
      </c>
      <c r="R748" s="97">
        <v>27.14</v>
      </c>
      <c r="S748" s="97">
        <v>26.27</v>
      </c>
      <c r="T748" s="97">
        <v>0</v>
      </c>
      <c r="U748" s="97">
        <v>41.3</v>
      </c>
      <c r="W748" s="97" t="s">
        <v>2190</v>
      </c>
      <c r="X748" s="97">
        <v>4.13E-3</v>
      </c>
      <c r="Y748" s="97">
        <v>-0.72199999999999998</v>
      </c>
      <c r="Z748" s="97" t="s">
        <v>0</v>
      </c>
      <c r="AB748" s="97" t="s">
        <v>2191</v>
      </c>
      <c r="AI748" s="97" t="s">
        <v>2192</v>
      </c>
      <c r="AJ748" s="97">
        <v>15</v>
      </c>
      <c r="AK748" s="97">
        <v>0.85</v>
      </c>
      <c r="AX748" s="97">
        <v>0</v>
      </c>
      <c r="AY748" s="97">
        <v>0</v>
      </c>
      <c r="AZ748" s="97">
        <v>0</v>
      </c>
      <c r="BA748" s="97">
        <v>1099</v>
      </c>
      <c r="BB748" s="97">
        <v>1099</v>
      </c>
      <c r="BC748" s="97">
        <v>0</v>
      </c>
      <c r="BD748" s="97">
        <v>0</v>
      </c>
      <c r="BE748" s="97">
        <v>0</v>
      </c>
      <c r="BF748" s="97">
        <v>0</v>
      </c>
      <c r="BG748" s="97">
        <v>0</v>
      </c>
      <c r="BH748" s="97">
        <v>0</v>
      </c>
      <c r="BI748" s="97">
        <v>0</v>
      </c>
      <c r="BJ748" s="97">
        <v>0</v>
      </c>
      <c r="BK748" s="97">
        <v>0</v>
      </c>
      <c r="BM748" s="97">
        <v>274.75</v>
      </c>
      <c r="BN748" s="97">
        <v>274.75</v>
      </c>
      <c r="BO748" s="97">
        <v>274.75</v>
      </c>
      <c r="BP748" s="97">
        <v>274.75</v>
      </c>
      <c r="BQ748" s="97">
        <v>274.75</v>
      </c>
      <c r="BR748" s="97">
        <v>274.75</v>
      </c>
      <c r="BS748" s="97">
        <v>274.75</v>
      </c>
      <c r="BT748" s="97">
        <v>274.75</v>
      </c>
      <c r="BY748" s="108"/>
      <c r="CA748" s="162" t="b">
        <v>1</v>
      </c>
      <c r="CB748" s="162" t="b">
        <v>1</v>
      </c>
      <c r="CC748" s="162" t="b">
        <v>1</v>
      </c>
      <c r="CD748" s="162" t="b">
        <v>1</v>
      </c>
    </row>
    <row r="749" spans="1:82" x14ac:dyDescent="0.2">
      <c r="A749" s="101">
        <v>744</v>
      </c>
      <c r="B749" s="97" t="s">
        <v>2201</v>
      </c>
      <c r="C749" s="97" t="s">
        <v>2226</v>
      </c>
      <c r="D749" s="97">
        <v>25</v>
      </c>
      <c r="E749" s="97" t="s">
        <v>1173</v>
      </c>
      <c r="G749" s="97" t="s">
        <v>2189</v>
      </c>
      <c r="H749" s="97" t="s">
        <v>0</v>
      </c>
      <c r="I749" s="97" t="s">
        <v>1209</v>
      </c>
      <c r="J749" s="97" t="b">
        <v>1</v>
      </c>
      <c r="N749" s="97"/>
      <c r="O749" s="97">
        <v>55</v>
      </c>
      <c r="P749" s="97">
        <v>0</v>
      </c>
      <c r="Q749" s="97">
        <v>0</v>
      </c>
      <c r="R749" s="97">
        <v>28.11</v>
      </c>
      <c r="S749" s="97">
        <v>26.27</v>
      </c>
      <c r="T749" s="97">
        <v>0.62000000000000099</v>
      </c>
      <c r="U749" s="97">
        <v>47.523000000000003</v>
      </c>
      <c r="W749" s="97" t="s">
        <v>2190</v>
      </c>
      <c r="X749" s="97">
        <v>0</v>
      </c>
      <c r="Y749" s="97">
        <v>0</v>
      </c>
      <c r="Z749" s="97" t="s">
        <v>0</v>
      </c>
      <c r="AB749" s="97" t="s">
        <v>2191</v>
      </c>
      <c r="AI749" s="97" t="s">
        <v>2192</v>
      </c>
      <c r="AJ749" s="97">
        <v>15</v>
      </c>
      <c r="AK749" s="97">
        <v>0.85</v>
      </c>
      <c r="AX749" s="97">
        <v>0</v>
      </c>
      <c r="AY749" s="97">
        <v>0</v>
      </c>
      <c r="AZ749" s="97">
        <v>0</v>
      </c>
      <c r="BA749" s="97">
        <v>2724</v>
      </c>
      <c r="BB749" s="97">
        <v>2618</v>
      </c>
      <c r="BC749" s="97">
        <v>0</v>
      </c>
      <c r="BD749" s="97">
        <v>0</v>
      </c>
      <c r="BE749" s="97">
        <v>0</v>
      </c>
      <c r="BF749" s="97">
        <v>0</v>
      </c>
      <c r="BG749" s="97">
        <v>0</v>
      </c>
      <c r="BH749" s="97">
        <v>0</v>
      </c>
      <c r="BI749" s="97">
        <v>0</v>
      </c>
      <c r="BJ749" s="97">
        <v>0</v>
      </c>
      <c r="BK749" s="97">
        <v>0</v>
      </c>
      <c r="BM749" s="97">
        <v>681</v>
      </c>
      <c r="BN749" s="97">
        <v>681</v>
      </c>
      <c r="BO749" s="97">
        <v>681</v>
      </c>
      <c r="BP749" s="97">
        <v>681</v>
      </c>
      <c r="BQ749" s="97">
        <v>654.5</v>
      </c>
      <c r="BR749" s="97">
        <v>654.5</v>
      </c>
      <c r="BS749" s="97">
        <v>654.5</v>
      </c>
      <c r="BT749" s="97">
        <v>654.5</v>
      </c>
      <c r="BY749" s="108"/>
      <c r="CA749" s="162" t="b">
        <v>1</v>
      </c>
      <c r="CB749" s="162" t="b">
        <v>1</v>
      </c>
      <c r="CC749" s="162" t="b">
        <v>1</v>
      </c>
      <c r="CD749" s="162" t="b">
        <v>1</v>
      </c>
    </row>
    <row r="750" spans="1:82" x14ac:dyDescent="0.2">
      <c r="A750" s="101">
        <v>745</v>
      </c>
      <c r="B750" s="97" t="s">
        <v>2201</v>
      </c>
      <c r="C750" s="97" t="s">
        <v>2226</v>
      </c>
      <c r="D750" s="97">
        <v>25</v>
      </c>
      <c r="E750" s="97" t="s">
        <v>1174</v>
      </c>
      <c r="G750" s="97" t="s">
        <v>2189</v>
      </c>
      <c r="H750" s="97" t="s">
        <v>0</v>
      </c>
      <c r="I750" s="97" t="s">
        <v>1248</v>
      </c>
      <c r="J750" s="97" t="b">
        <v>1</v>
      </c>
      <c r="N750" s="97"/>
      <c r="O750" s="97">
        <v>237.3</v>
      </c>
      <c r="P750" s="97">
        <v>0</v>
      </c>
      <c r="Q750" s="97">
        <v>0</v>
      </c>
      <c r="R750" s="97">
        <v>145.30000000000001</v>
      </c>
      <c r="S750" s="97">
        <v>92</v>
      </c>
      <c r="T750" s="97">
        <v>0</v>
      </c>
      <c r="U750" s="97">
        <v>281.25599999999997</v>
      </c>
      <c r="W750" s="97" t="s">
        <v>2190</v>
      </c>
      <c r="X750" s="97">
        <v>0.46137699999999998</v>
      </c>
      <c r="Y750" s="97">
        <v>26.1981</v>
      </c>
      <c r="Z750" s="97" t="s">
        <v>0</v>
      </c>
      <c r="AB750" s="97" t="s">
        <v>2193</v>
      </c>
      <c r="AI750" s="97" t="s">
        <v>2192</v>
      </c>
      <c r="AJ750" s="97">
        <v>18</v>
      </c>
      <c r="AK750" s="97">
        <v>0.78</v>
      </c>
      <c r="AX750" s="97">
        <v>0</v>
      </c>
      <c r="AY750" s="97">
        <v>0</v>
      </c>
      <c r="AZ750" s="97">
        <v>0</v>
      </c>
      <c r="BA750" s="97">
        <v>2965</v>
      </c>
      <c r="BB750" s="97">
        <v>2848</v>
      </c>
      <c r="BC750" s="97">
        <v>0</v>
      </c>
      <c r="BD750" s="97">
        <v>0</v>
      </c>
      <c r="BE750" s="97">
        <v>0</v>
      </c>
      <c r="BF750" s="97">
        <v>0</v>
      </c>
      <c r="BG750" s="97">
        <v>0</v>
      </c>
      <c r="BH750" s="97">
        <v>0</v>
      </c>
      <c r="BI750" s="97">
        <v>0</v>
      </c>
      <c r="BJ750" s="97">
        <v>0</v>
      </c>
      <c r="BK750" s="97">
        <v>0</v>
      </c>
      <c r="BM750" s="97">
        <v>741.25</v>
      </c>
      <c r="BN750" s="97">
        <v>741.25</v>
      </c>
      <c r="BO750" s="97">
        <v>741.25</v>
      </c>
      <c r="BP750" s="97">
        <v>741.25</v>
      </c>
      <c r="BQ750" s="97">
        <v>712</v>
      </c>
      <c r="BR750" s="97">
        <v>712</v>
      </c>
      <c r="BS750" s="97">
        <v>712</v>
      </c>
      <c r="BT750" s="97">
        <v>712</v>
      </c>
      <c r="BY750" s="108"/>
      <c r="CA750" s="162" t="b">
        <v>1</v>
      </c>
      <c r="CB750" s="162" t="b">
        <v>1</v>
      </c>
      <c r="CC750" s="162" t="b">
        <v>1</v>
      </c>
      <c r="CD750" s="162" t="b">
        <v>1</v>
      </c>
    </row>
    <row r="751" spans="1:82" x14ac:dyDescent="0.2">
      <c r="A751" s="101">
        <v>746</v>
      </c>
      <c r="B751" s="97" t="s">
        <v>2201</v>
      </c>
      <c r="C751" s="97" t="s">
        <v>2226</v>
      </c>
      <c r="D751" s="97">
        <v>25</v>
      </c>
      <c r="E751" s="97" t="s">
        <v>1175</v>
      </c>
      <c r="G751" s="97" t="s">
        <v>2189</v>
      </c>
      <c r="H751" s="97" t="s">
        <v>0</v>
      </c>
      <c r="I751" s="97" t="s">
        <v>1248</v>
      </c>
      <c r="J751" s="97" t="b">
        <v>1</v>
      </c>
      <c r="N751" s="97"/>
      <c r="O751" s="97">
        <v>237.3</v>
      </c>
      <c r="P751" s="97">
        <v>0</v>
      </c>
      <c r="Q751" s="97">
        <v>0</v>
      </c>
      <c r="R751" s="97">
        <v>145.30000000000001</v>
      </c>
      <c r="S751" s="97">
        <v>92</v>
      </c>
      <c r="T751" s="97">
        <v>0</v>
      </c>
      <c r="U751" s="97">
        <v>281.25599999999997</v>
      </c>
      <c r="W751" s="97" t="s">
        <v>2190</v>
      </c>
      <c r="X751" s="97">
        <v>0.46137699999999998</v>
      </c>
      <c r="Y751" s="97">
        <v>26.1981</v>
      </c>
      <c r="Z751" s="97" t="s">
        <v>0</v>
      </c>
      <c r="AB751" s="97" t="s">
        <v>2193</v>
      </c>
      <c r="AI751" s="97" t="s">
        <v>2192</v>
      </c>
      <c r="AJ751" s="97">
        <v>18</v>
      </c>
      <c r="AK751" s="97">
        <v>0.78</v>
      </c>
      <c r="AX751" s="97">
        <v>0</v>
      </c>
      <c r="AY751" s="97">
        <v>0</v>
      </c>
      <c r="AZ751" s="97">
        <v>0</v>
      </c>
      <c r="BA751" s="97">
        <v>310</v>
      </c>
      <c r="BB751" s="97">
        <v>310</v>
      </c>
      <c r="BC751" s="97">
        <v>0</v>
      </c>
      <c r="BD751" s="97">
        <v>0</v>
      </c>
      <c r="BE751" s="97">
        <v>0</v>
      </c>
      <c r="BF751" s="97">
        <v>0</v>
      </c>
      <c r="BG751" s="97">
        <v>0</v>
      </c>
      <c r="BH751" s="97">
        <v>0</v>
      </c>
      <c r="BI751" s="97">
        <v>0</v>
      </c>
      <c r="BJ751" s="97">
        <v>0</v>
      </c>
      <c r="BK751" s="97">
        <v>0</v>
      </c>
      <c r="BM751" s="97">
        <v>77.5</v>
      </c>
      <c r="BN751" s="97">
        <v>77.5</v>
      </c>
      <c r="BO751" s="97">
        <v>77.5</v>
      </c>
      <c r="BP751" s="97">
        <v>77.5</v>
      </c>
      <c r="BQ751" s="97">
        <v>77.5</v>
      </c>
      <c r="BR751" s="97">
        <v>77.5</v>
      </c>
      <c r="BS751" s="97">
        <v>77.5</v>
      </c>
      <c r="BT751" s="97">
        <v>77.5</v>
      </c>
      <c r="BY751" s="108"/>
      <c r="CA751" s="162" t="b">
        <v>1</v>
      </c>
      <c r="CB751" s="162" t="b">
        <v>1</v>
      </c>
      <c r="CC751" s="162" t="b">
        <v>1</v>
      </c>
      <c r="CD751" s="162" t="b">
        <v>1</v>
      </c>
    </row>
    <row r="752" spans="1:82" x14ac:dyDescent="0.2">
      <c r="A752" s="101">
        <v>747</v>
      </c>
      <c r="B752" s="97" t="s">
        <v>2201</v>
      </c>
      <c r="C752" s="97" t="s">
        <v>2226</v>
      </c>
      <c r="D752" s="97">
        <v>25</v>
      </c>
      <c r="E752" s="97" t="s">
        <v>1176</v>
      </c>
      <c r="G752" s="97" t="s">
        <v>2189</v>
      </c>
      <c r="H752" s="97" t="s">
        <v>0</v>
      </c>
      <c r="I752" s="97" t="s">
        <v>1249</v>
      </c>
      <c r="J752" s="97" t="b">
        <v>1</v>
      </c>
      <c r="N752" s="97"/>
      <c r="O752" s="97">
        <v>313.14</v>
      </c>
      <c r="P752" s="97">
        <v>0</v>
      </c>
      <c r="Q752" s="97">
        <v>0</v>
      </c>
      <c r="R752" s="97">
        <v>86.14</v>
      </c>
      <c r="S752" s="97">
        <v>45</v>
      </c>
      <c r="T752" s="97">
        <v>182</v>
      </c>
      <c r="U752" s="97">
        <v>35.200000000000003</v>
      </c>
      <c r="W752" s="97" t="s">
        <v>2190</v>
      </c>
      <c r="X752" s="97">
        <v>5.2499999999999998E-2</v>
      </c>
      <c r="Y752" s="97">
        <v>-4.6899999999999997E-2</v>
      </c>
      <c r="Z752" s="97" t="s">
        <v>0</v>
      </c>
      <c r="AB752" s="97" t="s">
        <v>2191</v>
      </c>
      <c r="AI752" s="97" t="s">
        <v>2192</v>
      </c>
      <c r="AJ752" s="97">
        <v>11</v>
      </c>
      <c r="AK752" s="97">
        <v>0.78</v>
      </c>
      <c r="AX752" s="97">
        <v>0</v>
      </c>
      <c r="AY752" s="97">
        <v>0</v>
      </c>
      <c r="AZ752" s="97">
        <v>0</v>
      </c>
      <c r="BA752" s="97">
        <v>200</v>
      </c>
      <c r="BB752" s="97">
        <v>150</v>
      </c>
      <c r="BC752" s="97">
        <v>0</v>
      </c>
      <c r="BD752" s="97">
        <v>0</v>
      </c>
      <c r="BE752" s="97">
        <v>0</v>
      </c>
      <c r="BF752" s="97">
        <v>0</v>
      </c>
      <c r="BG752" s="97">
        <v>0</v>
      </c>
      <c r="BH752" s="97">
        <v>0</v>
      </c>
      <c r="BI752" s="97">
        <v>0</v>
      </c>
      <c r="BJ752" s="97">
        <v>0</v>
      </c>
      <c r="BK752" s="97">
        <v>0</v>
      </c>
      <c r="BM752" s="97">
        <v>50</v>
      </c>
      <c r="BN752" s="97">
        <v>50</v>
      </c>
      <c r="BO752" s="97">
        <v>50</v>
      </c>
      <c r="BP752" s="97">
        <v>50</v>
      </c>
      <c r="BQ752" s="97">
        <v>37.5</v>
      </c>
      <c r="BR752" s="97">
        <v>37.5</v>
      </c>
      <c r="BS752" s="97">
        <v>37.5</v>
      </c>
      <c r="BT752" s="97">
        <v>37.5</v>
      </c>
      <c r="BY752" s="108"/>
      <c r="CA752" s="162" t="b">
        <v>1</v>
      </c>
      <c r="CB752" s="162" t="b">
        <v>1</v>
      </c>
      <c r="CC752" s="162" t="b">
        <v>1</v>
      </c>
      <c r="CD752" s="162" t="b">
        <v>1</v>
      </c>
    </row>
    <row r="753" spans="1:82" x14ac:dyDescent="0.2">
      <c r="A753" s="101">
        <v>748</v>
      </c>
      <c r="B753" s="97" t="s">
        <v>2201</v>
      </c>
      <c r="C753" s="97" t="s">
        <v>2226</v>
      </c>
      <c r="D753" s="97">
        <v>25</v>
      </c>
      <c r="E753" s="97" t="s">
        <v>1178</v>
      </c>
      <c r="G753" s="97" t="s">
        <v>2189</v>
      </c>
      <c r="H753" s="97" t="s">
        <v>0</v>
      </c>
      <c r="I753" s="97" t="s">
        <v>1249</v>
      </c>
      <c r="J753" s="97" t="b">
        <v>1</v>
      </c>
      <c r="N753" s="97"/>
      <c r="O753" s="97">
        <v>131.13999999999999</v>
      </c>
      <c r="P753" s="97">
        <v>0</v>
      </c>
      <c r="Q753" s="97">
        <v>0</v>
      </c>
      <c r="R753" s="97">
        <v>86.14</v>
      </c>
      <c r="S753" s="97">
        <v>45</v>
      </c>
      <c r="T753" s="97">
        <v>0</v>
      </c>
      <c r="U753" s="97">
        <v>35.200000000000003</v>
      </c>
      <c r="W753" s="97" t="s">
        <v>2190</v>
      </c>
      <c r="X753" s="97">
        <v>5.2499999999999998E-2</v>
      </c>
      <c r="Y753" s="97">
        <v>-4.6899999999999997E-2</v>
      </c>
      <c r="Z753" s="97" t="s">
        <v>0</v>
      </c>
      <c r="AB753" s="97" t="s">
        <v>2191</v>
      </c>
      <c r="AI753" s="97" t="s">
        <v>2192</v>
      </c>
      <c r="AJ753" s="97">
        <v>11</v>
      </c>
      <c r="AK753" s="97">
        <v>0.78</v>
      </c>
      <c r="AX753" s="97">
        <v>0</v>
      </c>
      <c r="AY753" s="97">
        <v>0</v>
      </c>
      <c r="AZ753" s="97">
        <v>0</v>
      </c>
      <c r="BA753" s="97">
        <v>373</v>
      </c>
      <c r="BB753" s="97">
        <v>359</v>
      </c>
      <c r="BC753" s="97">
        <v>0</v>
      </c>
      <c r="BD753" s="97">
        <v>0</v>
      </c>
      <c r="BE753" s="97">
        <v>0</v>
      </c>
      <c r="BF753" s="97">
        <v>0</v>
      </c>
      <c r="BG753" s="97">
        <v>0</v>
      </c>
      <c r="BH753" s="97">
        <v>0</v>
      </c>
      <c r="BI753" s="97">
        <v>0</v>
      </c>
      <c r="BJ753" s="97">
        <v>0</v>
      </c>
      <c r="BK753" s="97">
        <v>0</v>
      </c>
      <c r="BM753" s="97">
        <v>93.25</v>
      </c>
      <c r="BN753" s="97">
        <v>93.25</v>
      </c>
      <c r="BO753" s="97">
        <v>93.25</v>
      </c>
      <c r="BP753" s="97">
        <v>93.25</v>
      </c>
      <c r="BQ753" s="97">
        <v>89.75</v>
      </c>
      <c r="BR753" s="97">
        <v>89.75</v>
      </c>
      <c r="BS753" s="97">
        <v>89.75</v>
      </c>
      <c r="BT753" s="97">
        <v>89.75</v>
      </c>
      <c r="BY753" s="108"/>
      <c r="CA753" s="162" t="b">
        <v>1</v>
      </c>
      <c r="CB753" s="162" t="b">
        <v>1</v>
      </c>
      <c r="CC753" s="162" t="b">
        <v>1</v>
      </c>
      <c r="CD753" s="162" t="b">
        <v>1</v>
      </c>
    </row>
    <row r="754" spans="1:82" x14ac:dyDescent="0.2">
      <c r="A754" s="101">
        <v>749</v>
      </c>
      <c r="B754" s="97" t="s">
        <v>2201</v>
      </c>
      <c r="C754" s="97" t="s">
        <v>2226</v>
      </c>
      <c r="D754" s="97">
        <v>25</v>
      </c>
      <c r="E754" s="97" t="s">
        <v>1179</v>
      </c>
      <c r="G754" s="97" t="s">
        <v>2189</v>
      </c>
      <c r="H754" s="97" t="s">
        <v>0</v>
      </c>
      <c r="I754" s="97" t="s">
        <v>1201</v>
      </c>
      <c r="J754" s="97" t="b">
        <v>1</v>
      </c>
      <c r="N754" s="97"/>
      <c r="O754" s="97">
        <v>8.4</v>
      </c>
      <c r="P754" s="97">
        <v>0</v>
      </c>
      <c r="Q754" s="97">
        <v>0</v>
      </c>
      <c r="R754" s="97">
        <v>4.99</v>
      </c>
      <c r="S754" s="97">
        <v>3.41</v>
      </c>
      <c r="T754" s="97">
        <v>0</v>
      </c>
      <c r="U754" s="97">
        <v>37.394199999999998</v>
      </c>
      <c r="W754" s="97" t="s">
        <v>2190</v>
      </c>
      <c r="X754" s="97">
        <v>6.3049999999999998E-3</v>
      </c>
      <c r="Y754" s="97">
        <v>-0.70638299999999998</v>
      </c>
      <c r="Z754" s="97" t="s">
        <v>0</v>
      </c>
      <c r="AB754" s="97" t="s">
        <v>2191</v>
      </c>
      <c r="AI754" s="97" t="s">
        <v>2192</v>
      </c>
      <c r="AJ754" s="97">
        <v>5.3</v>
      </c>
      <c r="AK754" s="97">
        <v>0.85</v>
      </c>
      <c r="AX754" s="97">
        <v>0</v>
      </c>
      <c r="AY754" s="97">
        <v>0</v>
      </c>
      <c r="AZ754" s="97">
        <v>0</v>
      </c>
      <c r="BA754" s="97">
        <v>510</v>
      </c>
      <c r="BB754" s="97">
        <v>490</v>
      </c>
      <c r="BC754" s="97">
        <v>0</v>
      </c>
      <c r="BD754" s="97">
        <v>0</v>
      </c>
      <c r="BE754" s="97">
        <v>0</v>
      </c>
      <c r="BF754" s="97">
        <v>0</v>
      </c>
      <c r="BG754" s="97">
        <v>0</v>
      </c>
      <c r="BH754" s="97">
        <v>0</v>
      </c>
      <c r="BI754" s="97">
        <v>0</v>
      </c>
      <c r="BJ754" s="97">
        <v>0</v>
      </c>
      <c r="BK754" s="97">
        <v>0</v>
      </c>
      <c r="BM754" s="97">
        <v>127.5</v>
      </c>
      <c r="BN754" s="97">
        <v>127.5</v>
      </c>
      <c r="BO754" s="97">
        <v>127.5</v>
      </c>
      <c r="BP754" s="97">
        <v>127.5</v>
      </c>
      <c r="BQ754" s="97">
        <v>122.5</v>
      </c>
      <c r="BR754" s="97">
        <v>122.5</v>
      </c>
      <c r="BS754" s="97">
        <v>122.5</v>
      </c>
      <c r="BT754" s="97">
        <v>122.5</v>
      </c>
      <c r="BY754" s="108"/>
      <c r="CA754" s="162" t="b">
        <v>1</v>
      </c>
      <c r="CB754" s="162" t="b">
        <v>1</v>
      </c>
      <c r="CC754" s="162" t="b">
        <v>1</v>
      </c>
      <c r="CD754" s="162" t="b">
        <v>1</v>
      </c>
    </row>
    <row r="755" spans="1:82" x14ac:dyDescent="0.2">
      <c r="A755" s="101">
        <v>750</v>
      </c>
      <c r="B755" s="97" t="s">
        <v>2201</v>
      </c>
      <c r="C755" s="97" t="s">
        <v>2226</v>
      </c>
      <c r="D755" s="97">
        <v>25</v>
      </c>
      <c r="E755" s="97" t="s">
        <v>1180</v>
      </c>
      <c r="G755" s="97" t="s">
        <v>2189</v>
      </c>
      <c r="H755" s="97" t="s">
        <v>0</v>
      </c>
      <c r="I755" s="97" t="s">
        <v>1201</v>
      </c>
      <c r="J755" s="97" t="b">
        <v>1</v>
      </c>
      <c r="N755" s="97"/>
      <c r="O755" s="97">
        <v>10.68</v>
      </c>
      <c r="P755" s="97">
        <v>0</v>
      </c>
      <c r="Q755" s="97">
        <v>0</v>
      </c>
      <c r="R755" s="97">
        <v>5.99</v>
      </c>
      <c r="S755" s="97">
        <v>4.6900000000000004</v>
      </c>
      <c r="T755" s="97">
        <v>0</v>
      </c>
      <c r="U755" s="97">
        <v>31.7</v>
      </c>
      <c r="W755" s="97" t="s">
        <v>2190</v>
      </c>
      <c r="X755" s="97">
        <v>3.1700000000000001E-3</v>
      </c>
      <c r="Y755" s="97">
        <v>-0.55300000000000005</v>
      </c>
      <c r="Z755" s="97" t="s">
        <v>0</v>
      </c>
      <c r="AB755" s="97" t="s">
        <v>2191</v>
      </c>
      <c r="AI755" s="97" t="s">
        <v>2192</v>
      </c>
      <c r="AJ755" s="97">
        <v>5.3</v>
      </c>
      <c r="AK755" s="97">
        <v>0.85</v>
      </c>
      <c r="AX755" s="97">
        <v>0</v>
      </c>
      <c r="AY755" s="97">
        <v>0</v>
      </c>
      <c r="AZ755" s="97">
        <v>0</v>
      </c>
      <c r="BA755" s="97">
        <v>1530</v>
      </c>
      <c r="BB755" s="97">
        <v>1470</v>
      </c>
      <c r="BC755" s="97">
        <v>0</v>
      </c>
      <c r="BD755" s="97">
        <v>0</v>
      </c>
      <c r="BE755" s="97">
        <v>0</v>
      </c>
      <c r="BF755" s="97">
        <v>0</v>
      </c>
      <c r="BG755" s="97">
        <v>0</v>
      </c>
      <c r="BH755" s="97">
        <v>0</v>
      </c>
      <c r="BI755" s="97">
        <v>0</v>
      </c>
      <c r="BJ755" s="97">
        <v>0</v>
      </c>
      <c r="BK755" s="97">
        <v>0</v>
      </c>
      <c r="BM755" s="97">
        <v>382.5</v>
      </c>
      <c r="BN755" s="97">
        <v>382.5</v>
      </c>
      <c r="BO755" s="97">
        <v>382.5</v>
      </c>
      <c r="BP755" s="97">
        <v>382.5</v>
      </c>
      <c r="BQ755" s="97">
        <v>367.5</v>
      </c>
      <c r="BR755" s="97">
        <v>367.5</v>
      </c>
      <c r="BS755" s="97">
        <v>367.5</v>
      </c>
      <c r="BT755" s="97">
        <v>367.5</v>
      </c>
      <c r="BY755" s="108"/>
      <c r="CA755" s="162" t="b">
        <v>1</v>
      </c>
      <c r="CB755" s="162" t="b">
        <v>1</v>
      </c>
      <c r="CC755" s="162" t="b">
        <v>1</v>
      </c>
      <c r="CD755" s="162" t="b">
        <v>1</v>
      </c>
    </row>
    <row r="756" spans="1:82" x14ac:dyDescent="0.2">
      <c r="A756" s="101">
        <v>751</v>
      </c>
      <c r="B756" s="97" t="s">
        <v>2201</v>
      </c>
      <c r="C756" s="97" t="s">
        <v>2226</v>
      </c>
      <c r="D756" s="97">
        <v>25</v>
      </c>
      <c r="E756" s="97" t="s">
        <v>1181</v>
      </c>
      <c r="G756" s="97" t="s">
        <v>2189</v>
      </c>
      <c r="H756" s="97" t="s">
        <v>0</v>
      </c>
      <c r="I756" s="97" t="s">
        <v>1201</v>
      </c>
      <c r="J756" s="97" t="b">
        <v>1</v>
      </c>
      <c r="N756" s="97"/>
      <c r="O756" s="97">
        <v>8.4</v>
      </c>
      <c r="P756" s="97">
        <v>0</v>
      </c>
      <c r="Q756" s="97">
        <v>0</v>
      </c>
      <c r="R756" s="97">
        <v>4.99</v>
      </c>
      <c r="S756" s="97">
        <v>3.41</v>
      </c>
      <c r="T756" s="97">
        <v>0</v>
      </c>
      <c r="U756" s="97">
        <v>34.742100000000001</v>
      </c>
      <c r="W756" s="97" t="s">
        <v>2190</v>
      </c>
      <c r="X756" s="97">
        <v>0</v>
      </c>
      <c r="Y756" s="97">
        <v>0</v>
      </c>
      <c r="Z756" s="97" t="s">
        <v>0</v>
      </c>
      <c r="AB756" s="97" t="s">
        <v>2191</v>
      </c>
      <c r="AI756" s="97" t="s">
        <v>2192</v>
      </c>
      <c r="AJ756" s="97">
        <v>5.3</v>
      </c>
      <c r="AK756" s="97">
        <v>0.85</v>
      </c>
      <c r="AX756" s="97">
        <v>0</v>
      </c>
      <c r="AY756" s="97">
        <v>0</v>
      </c>
      <c r="AZ756" s="97">
        <v>0</v>
      </c>
      <c r="BA756" s="97">
        <v>26</v>
      </c>
      <c r="BB756" s="97">
        <v>24</v>
      </c>
      <c r="BC756" s="97">
        <v>0</v>
      </c>
      <c r="BD756" s="97">
        <v>0</v>
      </c>
      <c r="BE756" s="97">
        <v>0</v>
      </c>
      <c r="BF756" s="97">
        <v>0</v>
      </c>
      <c r="BG756" s="97">
        <v>0</v>
      </c>
      <c r="BH756" s="97">
        <v>0</v>
      </c>
      <c r="BI756" s="97">
        <v>0</v>
      </c>
      <c r="BJ756" s="97">
        <v>0</v>
      </c>
      <c r="BK756" s="97">
        <v>0</v>
      </c>
      <c r="BM756" s="97">
        <v>6.5</v>
      </c>
      <c r="BN756" s="97">
        <v>6.5</v>
      </c>
      <c r="BO756" s="97">
        <v>6.5</v>
      </c>
      <c r="BP756" s="97">
        <v>6.5</v>
      </c>
      <c r="BQ756" s="97">
        <v>6</v>
      </c>
      <c r="BR756" s="97">
        <v>6</v>
      </c>
      <c r="BS756" s="97">
        <v>6</v>
      </c>
      <c r="BT756" s="97">
        <v>6</v>
      </c>
      <c r="BY756" s="108"/>
      <c r="CA756" s="162" t="b">
        <v>1</v>
      </c>
      <c r="CB756" s="162" t="b">
        <v>1</v>
      </c>
      <c r="CC756" s="162" t="b">
        <v>1</v>
      </c>
      <c r="CD756" s="162" t="b">
        <v>1</v>
      </c>
    </row>
    <row r="757" spans="1:82" x14ac:dyDescent="0.2">
      <c r="A757" s="101">
        <v>752</v>
      </c>
      <c r="B757" s="97" t="s">
        <v>2201</v>
      </c>
      <c r="C757" s="97" t="s">
        <v>2226</v>
      </c>
      <c r="D757" s="97">
        <v>25</v>
      </c>
      <c r="E757" s="97" t="s">
        <v>1183</v>
      </c>
      <c r="G757" s="97" t="s">
        <v>2189</v>
      </c>
      <c r="H757" s="97" t="s">
        <v>0</v>
      </c>
      <c r="I757" s="97" t="s">
        <v>1201</v>
      </c>
      <c r="J757" s="97" t="b">
        <v>1</v>
      </c>
      <c r="N757" s="97"/>
      <c r="O757" s="97">
        <v>10.68</v>
      </c>
      <c r="P757" s="97">
        <v>0</v>
      </c>
      <c r="Q757" s="97">
        <v>0</v>
      </c>
      <c r="R757" s="97">
        <v>5.99</v>
      </c>
      <c r="S757" s="97">
        <v>4.6900000000000004</v>
      </c>
      <c r="T757" s="97">
        <v>0</v>
      </c>
      <c r="U757" s="97">
        <v>106.848</v>
      </c>
      <c r="W757" s="97" t="s">
        <v>2190</v>
      </c>
      <c r="X757" s="97">
        <v>2.5387199999999999E-2</v>
      </c>
      <c r="Y757" s="97">
        <v>-2.8143000000000001E-2</v>
      </c>
      <c r="Z757" s="97" t="s">
        <v>0</v>
      </c>
      <c r="AB757" s="97" t="s">
        <v>2191</v>
      </c>
      <c r="AI757" s="97" t="s">
        <v>2192</v>
      </c>
      <c r="AJ757" s="97">
        <v>5.3</v>
      </c>
      <c r="AK757" s="97">
        <v>0.85</v>
      </c>
      <c r="AX757" s="97">
        <v>0</v>
      </c>
      <c r="AY757" s="97">
        <v>0</v>
      </c>
      <c r="AZ757" s="97">
        <v>0</v>
      </c>
      <c r="BA757" s="97">
        <v>313</v>
      </c>
      <c r="BB757" s="97">
        <v>301</v>
      </c>
      <c r="BC757" s="97">
        <v>0</v>
      </c>
      <c r="BD757" s="97">
        <v>0</v>
      </c>
      <c r="BE757" s="97">
        <v>0</v>
      </c>
      <c r="BF757" s="97">
        <v>0</v>
      </c>
      <c r="BG757" s="97">
        <v>0</v>
      </c>
      <c r="BH757" s="97">
        <v>0</v>
      </c>
      <c r="BI757" s="97">
        <v>0</v>
      </c>
      <c r="BJ757" s="97">
        <v>0</v>
      </c>
      <c r="BK757" s="97">
        <v>0</v>
      </c>
      <c r="BM757" s="97">
        <v>78.25</v>
      </c>
      <c r="BN757" s="97">
        <v>78.25</v>
      </c>
      <c r="BO757" s="97">
        <v>78.25</v>
      </c>
      <c r="BP757" s="97">
        <v>78.25</v>
      </c>
      <c r="BQ757" s="97">
        <v>75.25</v>
      </c>
      <c r="BR757" s="97">
        <v>75.25</v>
      </c>
      <c r="BS757" s="97">
        <v>75.25</v>
      </c>
      <c r="BT757" s="97">
        <v>75.25</v>
      </c>
      <c r="BY757" s="108"/>
      <c r="CA757" s="162" t="b">
        <v>1</v>
      </c>
      <c r="CB757" s="162" t="b">
        <v>1</v>
      </c>
      <c r="CC757" s="162" t="b">
        <v>1</v>
      </c>
      <c r="CD757" s="162" t="b">
        <v>1</v>
      </c>
    </row>
    <row r="758" spans="1:82" x14ac:dyDescent="0.2">
      <c r="A758" s="101">
        <v>753</v>
      </c>
      <c r="B758" s="97" t="s">
        <v>2201</v>
      </c>
      <c r="C758" s="97" t="s">
        <v>2226</v>
      </c>
      <c r="D758" s="97">
        <v>25</v>
      </c>
      <c r="E758" s="97" t="s">
        <v>1185</v>
      </c>
      <c r="G758" s="97" t="s">
        <v>2189</v>
      </c>
      <c r="H758" s="97" t="s">
        <v>1</v>
      </c>
      <c r="I758" s="97" t="s">
        <v>1199</v>
      </c>
      <c r="J758" s="97" t="b">
        <v>1</v>
      </c>
      <c r="N758" s="97"/>
      <c r="O758" s="97">
        <v>42</v>
      </c>
      <c r="P758" s="97">
        <v>0</v>
      </c>
      <c r="Q758" s="97">
        <v>0</v>
      </c>
      <c r="R758" s="97">
        <v>22</v>
      </c>
      <c r="S758" s="97">
        <v>20</v>
      </c>
      <c r="T758" s="97">
        <v>0</v>
      </c>
      <c r="U758" s="97">
        <v>71.3</v>
      </c>
      <c r="W758" s="97" t="s">
        <v>2190</v>
      </c>
      <c r="X758" s="97">
        <v>1.6799999999999999E-2</v>
      </c>
      <c r="Y758" s="97">
        <v>-0.185</v>
      </c>
      <c r="Z758" s="97" t="s">
        <v>1</v>
      </c>
      <c r="AB758" s="97" t="s">
        <v>2191</v>
      </c>
      <c r="AF758" s="97">
        <v>21.4</v>
      </c>
      <c r="AG758" s="97">
        <v>5.0299999999999997E-3</v>
      </c>
      <c r="AH758" s="97">
        <v>-5.5399999999999998E-2</v>
      </c>
      <c r="AI758" s="97" t="s">
        <v>2194</v>
      </c>
      <c r="AJ758" s="97">
        <v>15</v>
      </c>
      <c r="AK758" s="97">
        <v>0.89</v>
      </c>
      <c r="AX758" s="97">
        <v>0</v>
      </c>
      <c r="AY758" s="97">
        <v>0</v>
      </c>
      <c r="AZ758" s="97">
        <v>0</v>
      </c>
      <c r="BA758" s="97">
        <v>1286</v>
      </c>
      <c r="BB758" s="97">
        <v>1235</v>
      </c>
      <c r="BC758" s="97">
        <v>0</v>
      </c>
      <c r="BD758" s="97">
        <v>0</v>
      </c>
      <c r="BE758" s="97">
        <v>0</v>
      </c>
      <c r="BF758" s="97">
        <v>0</v>
      </c>
      <c r="BG758" s="97">
        <v>0</v>
      </c>
      <c r="BH758" s="97">
        <v>0</v>
      </c>
      <c r="BI758" s="97">
        <v>0</v>
      </c>
      <c r="BJ758" s="97">
        <v>0</v>
      </c>
      <c r="BK758" s="97">
        <v>0</v>
      </c>
      <c r="BM758" s="97">
        <v>321.5</v>
      </c>
      <c r="BN758" s="97">
        <v>321.5</v>
      </c>
      <c r="BO758" s="97">
        <v>321.5</v>
      </c>
      <c r="BP758" s="97">
        <v>321.5</v>
      </c>
      <c r="BQ758" s="97">
        <v>308.75</v>
      </c>
      <c r="BR758" s="97">
        <v>308.75</v>
      </c>
      <c r="BS758" s="97">
        <v>308.75</v>
      </c>
      <c r="BT758" s="97">
        <v>308.75</v>
      </c>
      <c r="BY758" s="108"/>
      <c r="CA758" s="162" t="b">
        <v>1</v>
      </c>
      <c r="CB758" s="162" t="b">
        <v>1</v>
      </c>
      <c r="CC758" s="162" t="b">
        <v>1</v>
      </c>
      <c r="CD758" s="162" t="b">
        <v>1</v>
      </c>
    </row>
    <row r="759" spans="1:82" x14ac:dyDescent="0.2">
      <c r="A759" s="101">
        <v>754</v>
      </c>
      <c r="B759" s="97" t="s">
        <v>2201</v>
      </c>
      <c r="C759" s="97" t="s">
        <v>2226</v>
      </c>
      <c r="D759" s="97">
        <v>25</v>
      </c>
      <c r="E759" s="97" t="s">
        <v>1187</v>
      </c>
      <c r="G759" s="97" t="s">
        <v>2189</v>
      </c>
      <c r="H759" s="97" t="s">
        <v>1</v>
      </c>
      <c r="I759" s="97" t="s">
        <v>1199</v>
      </c>
      <c r="J759" s="97" t="b">
        <v>1</v>
      </c>
      <c r="N759" s="97"/>
      <c r="O759" s="97">
        <v>58</v>
      </c>
      <c r="P759" s="97">
        <v>0</v>
      </c>
      <c r="Q759" s="97">
        <v>0</v>
      </c>
      <c r="R759" s="97">
        <v>32</v>
      </c>
      <c r="S759" s="97">
        <v>26</v>
      </c>
      <c r="T759" s="97">
        <v>0</v>
      </c>
      <c r="U759" s="97">
        <v>207</v>
      </c>
      <c r="W759" s="97" t="s">
        <v>2190</v>
      </c>
      <c r="X759" s="97">
        <v>4.8599999999999997E-2</v>
      </c>
      <c r="Y759" s="97">
        <v>-0.53500000000000003</v>
      </c>
      <c r="Z759" s="97" t="s">
        <v>1</v>
      </c>
      <c r="AB759" s="97" t="s">
        <v>2191</v>
      </c>
      <c r="AF759" s="97">
        <v>57</v>
      </c>
      <c r="AG759" s="97">
        <v>1.34E-2</v>
      </c>
      <c r="AH759" s="97">
        <v>-0.14799999999999999</v>
      </c>
      <c r="AI759" s="97" t="s">
        <v>2194</v>
      </c>
      <c r="AJ759" s="97">
        <v>15</v>
      </c>
      <c r="AK759" s="97">
        <v>0.89</v>
      </c>
      <c r="AX759" s="97">
        <v>0</v>
      </c>
      <c r="AY759" s="97">
        <v>0</v>
      </c>
      <c r="AZ759" s="97">
        <v>0</v>
      </c>
      <c r="BA759" s="97">
        <v>408</v>
      </c>
      <c r="BB759" s="97">
        <v>408</v>
      </c>
      <c r="BC759" s="97">
        <v>0</v>
      </c>
      <c r="BD759" s="97">
        <v>0</v>
      </c>
      <c r="BE759" s="97">
        <v>0</v>
      </c>
      <c r="BF759" s="97">
        <v>0</v>
      </c>
      <c r="BG759" s="97">
        <v>0</v>
      </c>
      <c r="BH759" s="97">
        <v>0</v>
      </c>
      <c r="BI759" s="97">
        <v>0</v>
      </c>
      <c r="BJ759" s="97">
        <v>0</v>
      </c>
      <c r="BK759" s="97">
        <v>0</v>
      </c>
      <c r="BM759" s="97">
        <v>102</v>
      </c>
      <c r="BN759" s="97">
        <v>102</v>
      </c>
      <c r="BO759" s="97">
        <v>102</v>
      </c>
      <c r="BP759" s="97">
        <v>102</v>
      </c>
      <c r="BQ759" s="97">
        <v>102</v>
      </c>
      <c r="BR759" s="97">
        <v>102</v>
      </c>
      <c r="BS759" s="97">
        <v>102</v>
      </c>
      <c r="BT759" s="97">
        <v>102</v>
      </c>
      <c r="BY759" s="108"/>
      <c r="CA759" s="162" t="b">
        <v>1</v>
      </c>
      <c r="CB759" s="162" t="b">
        <v>1</v>
      </c>
      <c r="CC759" s="162" t="b">
        <v>1</v>
      </c>
      <c r="CD759" s="162" t="b">
        <v>1</v>
      </c>
    </row>
    <row r="760" spans="1:82" x14ac:dyDescent="0.2">
      <c r="A760" s="101">
        <v>755</v>
      </c>
      <c r="B760" s="97" t="s">
        <v>2201</v>
      </c>
      <c r="C760" s="97" t="s">
        <v>2226</v>
      </c>
      <c r="D760" s="97">
        <v>25</v>
      </c>
      <c r="E760" s="97" t="s">
        <v>1189</v>
      </c>
      <c r="G760" s="97" t="s">
        <v>2189</v>
      </c>
      <c r="H760" s="97" t="s">
        <v>1</v>
      </c>
      <c r="I760" s="97" t="s">
        <v>1199</v>
      </c>
      <c r="J760" s="97" t="b">
        <v>1</v>
      </c>
      <c r="N760" s="97"/>
      <c r="O760" s="97">
        <v>8.4</v>
      </c>
      <c r="P760" s="97">
        <v>0</v>
      </c>
      <c r="Q760" s="97">
        <v>0</v>
      </c>
      <c r="R760" s="97">
        <v>4.99</v>
      </c>
      <c r="S760" s="97">
        <v>3.41</v>
      </c>
      <c r="T760" s="97">
        <v>0</v>
      </c>
      <c r="U760" s="97">
        <v>19.3</v>
      </c>
      <c r="W760" s="97" t="s">
        <v>2190</v>
      </c>
      <c r="X760" s="97">
        <v>1.9300000000000001E-3</v>
      </c>
      <c r="Y760" s="97">
        <v>-0.33700000000000002</v>
      </c>
      <c r="Z760" s="97" t="s">
        <v>1</v>
      </c>
      <c r="AB760" s="97" t="s">
        <v>2191</v>
      </c>
      <c r="AI760" s="97" t="s">
        <v>2194</v>
      </c>
      <c r="AJ760" s="97">
        <v>3.08</v>
      </c>
      <c r="AK760" s="97">
        <v>0.8</v>
      </c>
      <c r="AX760" s="97">
        <v>0</v>
      </c>
      <c r="AY760" s="97">
        <v>0</v>
      </c>
      <c r="AZ760" s="97">
        <v>0</v>
      </c>
      <c r="BA760" s="97">
        <v>510</v>
      </c>
      <c r="BB760" s="97">
        <v>490</v>
      </c>
      <c r="BC760" s="97">
        <v>0</v>
      </c>
      <c r="BD760" s="97">
        <v>0</v>
      </c>
      <c r="BE760" s="97">
        <v>0</v>
      </c>
      <c r="BF760" s="97">
        <v>0</v>
      </c>
      <c r="BG760" s="97">
        <v>0</v>
      </c>
      <c r="BH760" s="97">
        <v>0</v>
      </c>
      <c r="BI760" s="97">
        <v>0</v>
      </c>
      <c r="BJ760" s="97">
        <v>0</v>
      </c>
      <c r="BK760" s="97">
        <v>0</v>
      </c>
      <c r="BM760" s="97">
        <v>127.5</v>
      </c>
      <c r="BN760" s="97">
        <v>127.5</v>
      </c>
      <c r="BO760" s="97">
        <v>127.5</v>
      </c>
      <c r="BP760" s="97">
        <v>127.5</v>
      </c>
      <c r="BQ760" s="97">
        <v>122.5</v>
      </c>
      <c r="BR760" s="97">
        <v>122.5</v>
      </c>
      <c r="BS760" s="97">
        <v>122.5</v>
      </c>
      <c r="BT760" s="97">
        <v>122.5</v>
      </c>
      <c r="BY760" s="108"/>
      <c r="CA760" s="162" t="b">
        <v>1</v>
      </c>
      <c r="CB760" s="162" t="b">
        <v>1</v>
      </c>
      <c r="CC760" s="162" t="b">
        <v>1</v>
      </c>
      <c r="CD760" s="162" t="b">
        <v>1</v>
      </c>
    </row>
    <row r="761" spans="1:82" x14ac:dyDescent="0.2">
      <c r="A761" s="101">
        <v>756</v>
      </c>
      <c r="B761" s="97" t="s">
        <v>2201</v>
      </c>
      <c r="C761" s="97" t="s">
        <v>2226</v>
      </c>
      <c r="D761" s="97">
        <v>25</v>
      </c>
      <c r="E761" s="97" t="s">
        <v>1190</v>
      </c>
      <c r="G761" s="97" t="s">
        <v>2189</v>
      </c>
      <c r="H761" s="97" t="s">
        <v>1</v>
      </c>
      <c r="I761" s="97" t="s">
        <v>1199</v>
      </c>
      <c r="J761" s="97" t="b">
        <v>1</v>
      </c>
      <c r="N761" s="97"/>
      <c r="O761" s="97">
        <v>10.68</v>
      </c>
      <c r="P761" s="97">
        <v>0</v>
      </c>
      <c r="Q761" s="97">
        <v>0</v>
      </c>
      <c r="R761" s="97">
        <v>5.99</v>
      </c>
      <c r="S761" s="97">
        <v>4.6900000000000004</v>
      </c>
      <c r="T761" s="97">
        <v>0</v>
      </c>
      <c r="U761" s="97">
        <v>204</v>
      </c>
      <c r="W761" s="97" t="s">
        <v>2190</v>
      </c>
      <c r="X761" s="97">
        <v>4.3099999999999999E-2</v>
      </c>
      <c r="Y761" s="97">
        <v>-0.50900000000000001</v>
      </c>
      <c r="Z761" s="97" t="s">
        <v>1</v>
      </c>
      <c r="AB761" s="97" t="s">
        <v>2191</v>
      </c>
      <c r="AI761" s="97" t="s">
        <v>2194</v>
      </c>
      <c r="AJ761" s="97">
        <v>3.08</v>
      </c>
      <c r="AK761" s="97">
        <v>0.8</v>
      </c>
      <c r="AX761" s="97">
        <v>0</v>
      </c>
      <c r="AY761" s="97">
        <v>0</v>
      </c>
      <c r="AZ761" s="97">
        <v>0</v>
      </c>
      <c r="BA761" s="97">
        <v>147</v>
      </c>
      <c r="BB761" s="97">
        <v>141</v>
      </c>
      <c r="BC761" s="97">
        <v>0</v>
      </c>
      <c r="BD761" s="97">
        <v>0</v>
      </c>
      <c r="BE761" s="97">
        <v>0</v>
      </c>
      <c r="BF761" s="97">
        <v>0</v>
      </c>
      <c r="BG761" s="97">
        <v>0</v>
      </c>
      <c r="BH761" s="97">
        <v>0</v>
      </c>
      <c r="BI761" s="97">
        <v>0</v>
      </c>
      <c r="BJ761" s="97">
        <v>0</v>
      </c>
      <c r="BK761" s="97">
        <v>0</v>
      </c>
      <c r="BM761" s="97">
        <v>36.75</v>
      </c>
      <c r="BN761" s="97">
        <v>36.75</v>
      </c>
      <c r="BO761" s="97">
        <v>36.75</v>
      </c>
      <c r="BP761" s="97">
        <v>36.75</v>
      </c>
      <c r="BQ761" s="97">
        <v>35.25</v>
      </c>
      <c r="BR761" s="97">
        <v>35.25</v>
      </c>
      <c r="BS761" s="97">
        <v>35.25</v>
      </c>
      <c r="BT761" s="97">
        <v>35.25</v>
      </c>
      <c r="BY761" s="108"/>
      <c r="CA761" s="162" t="b">
        <v>1</v>
      </c>
      <c r="CB761" s="162" t="b">
        <v>1</v>
      </c>
      <c r="CC761" s="162" t="b">
        <v>1</v>
      </c>
      <c r="CD761" s="162" t="b">
        <v>1</v>
      </c>
    </row>
    <row r="762" spans="1:82" x14ac:dyDescent="0.2">
      <c r="A762" s="101">
        <v>757</v>
      </c>
      <c r="B762" s="97" t="s">
        <v>2201</v>
      </c>
      <c r="C762" s="97" t="s">
        <v>2226</v>
      </c>
      <c r="D762" s="97">
        <v>25</v>
      </c>
      <c r="E762" s="97" t="s">
        <v>1191</v>
      </c>
      <c r="G762" s="97" t="s">
        <v>2189</v>
      </c>
      <c r="H762" s="97" t="s">
        <v>1</v>
      </c>
      <c r="I762" s="97" t="s">
        <v>1199</v>
      </c>
      <c r="J762" s="97" t="b">
        <v>1</v>
      </c>
      <c r="N762" s="97"/>
      <c r="O762" s="97">
        <v>50</v>
      </c>
      <c r="P762" s="97">
        <v>0</v>
      </c>
      <c r="Q762" s="97">
        <v>0</v>
      </c>
      <c r="R762" s="97">
        <v>27.14</v>
      </c>
      <c r="S762" s="97">
        <v>20.350999999999999</v>
      </c>
      <c r="T762" s="97">
        <v>2.5090000000000003</v>
      </c>
      <c r="U762" s="97">
        <v>58.3</v>
      </c>
      <c r="W762" s="97" t="s">
        <v>2190</v>
      </c>
      <c r="X762" s="97">
        <v>7.9799999999999992E-3</v>
      </c>
      <c r="Y762" s="97">
        <v>-0.189</v>
      </c>
      <c r="Z762" s="97" t="s">
        <v>1</v>
      </c>
      <c r="AB762" s="97" t="s">
        <v>2191</v>
      </c>
      <c r="AF762" s="97">
        <v>9.7200000000000006</v>
      </c>
      <c r="AG762" s="97">
        <v>1.33E-3</v>
      </c>
      <c r="AH762" s="97">
        <v>-3.15E-2</v>
      </c>
      <c r="AI762" s="97" t="s">
        <v>2194</v>
      </c>
      <c r="AJ762" s="97">
        <v>16</v>
      </c>
      <c r="AK762" s="97">
        <v>0.6</v>
      </c>
      <c r="AX762" s="97">
        <v>0</v>
      </c>
      <c r="AY762" s="97">
        <v>0</v>
      </c>
      <c r="AZ762" s="97">
        <v>0</v>
      </c>
      <c r="BA762" s="97">
        <v>42</v>
      </c>
      <c r="BB762" s="97">
        <v>42</v>
      </c>
      <c r="BC762" s="97">
        <v>0</v>
      </c>
      <c r="BD762" s="97">
        <v>0</v>
      </c>
      <c r="BE762" s="97">
        <v>0</v>
      </c>
      <c r="BF762" s="97">
        <v>0</v>
      </c>
      <c r="BG762" s="97">
        <v>0</v>
      </c>
      <c r="BH762" s="97">
        <v>0</v>
      </c>
      <c r="BI762" s="97">
        <v>0</v>
      </c>
      <c r="BJ762" s="97">
        <v>0</v>
      </c>
      <c r="BK762" s="97">
        <v>0</v>
      </c>
      <c r="BM762" s="97">
        <v>10.5</v>
      </c>
      <c r="BN762" s="97">
        <v>10.5</v>
      </c>
      <c r="BO762" s="97">
        <v>10.5</v>
      </c>
      <c r="BP762" s="97">
        <v>10.5</v>
      </c>
      <c r="BQ762" s="97">
        <v>10.5</v>
      </c>
      <c r="BR762" s="97">
        <v>10.5</v>
      </c>
      <c r="BS762" s="97">
        <v>10.5</v>
      </c>
      <c r="BT762" s="97">
        <v>10.5</v>
      </c>
      <c r="BY762" s="108"/>
      <c r="CA762" s="162" t="b">
        <v>1</v>
      </c>
      <c r="CB762" s="162" t="b">
        <v>1</v>
      </c>
      <c r="CC762" s="162" t="b">
        <v>1</v>
      </c>
      <c r="CD762" s="162" t="b">
        <v>1</v>
      </c>
    </row>
    <row r="763" spans="1:82" x14ac:dyDescent="0.2">
      <c r="A763" s="101">
        <v>758</v>
      </c>
      <c r="B763" s="97" t="s">
        <v>2201</v>
      </c>
      <c r="C763" s="97" t="s">
        <v>2226</v>
      </c>
      <c r="D763" s="97">
        <v>25</v>
      </c>
      <c r="E763" s="97" t="s">
        <v>1193</v>
      </c>
      <c r="G763" s="97" t="s">
        <v>2189</v>
      </c>
      <c r="H763" s="97" t="s">
        <v>0</v>
      </c>
      <c r="I763" s="97" t="s">
        <v>1216</v>
      </c>
      <c r="J763" s="97" t="b">
        <v>1</v>
      </c>
      <c r="N763" s="97"/>
      <c r="O763" s="97">
        <v>77</v>
      </c>
      <c r="P763" s="97">
        <v>0</v>
      </c>
      <c r="Q763" s="97">
        <v>0</v>
      </c>
      <c r="R763" s="97">
        <v>42</v>
      </c>
      <c r="S763" s="97">
        <v>35</v>
      </c>
      <c r="T763" s="97">
        <v>0</v>
      </c>
      <c r="U763" s="97">
        <v>213.75899999999999</v>
      </c>
      <c r="W763" s="97" t="s">
        <v>2190</v>
      </c>
      <c r="X763" s="97">
        <v>0.176175</v>
      </c>
      <c r="Y763" s="97">
        <v>0</v>
      </c>
      <c r="Z763" s="97" t="s">
        <v>0</v>
      </c>
      <c r="AB763" s="97" t="s">
        <v>2191</v>
      </c>
      <c r="AI763" s="97" t="s">
        <v>2192</v>
      </c>
      <c r="AJ763" s="97">
        <v>8</v>
      </c>
      <c r="AK763" s="97">
        <v>0.89</v>
      </c>
      <c r="AX763" s="97">
        <v>0</v>
      </c>
      <c r="AY763" s="97">
        <v>0</v>
      </c>
      <c r="AZ763" s="97">
        <v>0</v>
      </c>
      <c r="BA763" s="97">
        <v>2</v>
      </c>
      <c r="BB763" s="97">
        <v>2</v>
      </c>
      <c r="BC763" s="97">
        <v>0</v>
      </c>
      <c r="BD763" s="97">
        <v>0</v>
      </c>
      <c r="BE763" s="97">
        <v>0</v>
      </c>
      <c r="BF763" s="97">
        <v>0</v>
      </c>
      <c r="BG763" s="97">
        <v>0</v>
      </c>
      <c r="BH763" s="97">
        <v>0</v>
      </c>
      <c r="BI763" s="97">
        <v>0</v>
      </c>
      <c r="BJ763" s="97">
        <v>0</v>
      </c>
      <c r="BK763" s="97">
        <v>0</v>
      </c>
      <c r="BM763" s="97">
        <v>0.5</v>
      </c>
      <c r="BN763" s="97">
        <v>0.5</v>
      </c>
      <c r="BO763" s="97">
        <v>0.5</v>
      </c>
      <c r="BP763" s="97">
        <v>0.5</v>
      </c>
      <c r="BQ763" s="97">
        <v>0.5</v>
      </c>
      <c r="BR763" s="97">
        <v>0.5</v>
      </c>
      <c r="BS763" s="97">
        <v>0.5</v>
      </c>
      <c r="BT763" s="97">
        <v>0.5</v>
      </c>
      <c r="BY763" s="108"/>
      <c r="CA763" s="162" t="b">
        <v>1</v>
      </c>
      <c r="CB763" s="162" t="b">
        <v>1</v>
      </c>
      <c r="CC763" s="162" t="b">
        <v>1</v>
      </c>
      <c r="CD763" s="162" t="b">
        <v>1</v>
      </c>
    </row>
    <row r="764" spans="1:82" x14ac:dyDescent="0.2">
      <c r="A764" s="101">
        <v>759</v>
      </c>
      <c r="B764" s="97" t="s">
        <v>2201</v>
      </c>
      <c r="C764" s="97" t="s">
        <v>2226</v>
      </c>
      <c r="D764" s="97">
        <v>25</v>
      </c>
      <c r="E764" s="97" t="s">
        <v>1195</v>
      </c>
      <c r="G764" s="97" t="s">
        <v>2189</v>
      </c>
      <c r="H764" s="97" t="s">
        <v>1</v>
      </c>
      <c r="I764" s="97" t="s">
        <v>1219</v>
      </c>
      <c r="J764" s="97" t="b">
        <v>1</v>
      </c>
      <c r="N764" s="97"/>
      <c r="O764" s="97">
        <v>295</v>
      </c>
      <c r="P764" s="97">
        <v>0</v>
      </c>
      <c r="Q764" s="97">
        <v>0</v>
      </c>
      <c r="R764" s="97">
        <v>160</v>
      </c>
      <c r="S764" s="97">
        <v>135</v>
      </c>
      <c r="T764" s="97">
        <v>0</v>
      </c>
      <c r="U764" s="97">
        <v>1612</v>
      </c>
      <c r="W764" s="97" t="s">
        <v>2190</v>
      </c>
      <c r="X764" s="97">
        <v>0</v>
      </c>
      <c r="Y764" s="97">
        <v>0</v>
      </c>
      <c r="Z764" s="97" t="s">
        <v>1</v>
      </c>
      <c r="AB764" s="97" t="s">
        <v>2191</v>
      </c>
      <c r="AI764" s="97" t="s">
        <v>2194</v>
      </c>
      <c r="AJ764" s="97">
        <v>5</v>
      </c>
      <c r="AK764" s="97">
        <v>0.6</v>
      </c>
      <c r="AX764" s="97">
        <v>0</v>
      </c>
      <c r="AY764" s="97">
        <v>0</v>
      </c>
      <c r="AZ764" s="97">
        <v>0</v>
      </c>
      <c r="BA764" s="97">
        <v>1</v>
      </c>
      <c r="BB764" s="97">
        <v>1</v>
      </c>
      <c r="BC764" s="97">
        <v>0</v>
      </c>
      <c r="BD764" s="97">
        <v>0</v>
      </c>
      <c r="BE764" s="97">
        <v>0</v>
      </c>
      <c r="BF764" s="97">
        <v>0</v>
      </c>
      <c r="BG764" s="97">
        <v>0</v>
      </c>
      <c r="BH764" s="97">
        <v>0</v>
      </c>
      <c r="BI764" s="97">
        <v>0</v>
      </c>
      <c r="BJ764" s="97">
        <v>0</v>
      </c>
      <c r="BK764" s="97">
        <v>0</v>
      </c>
      <c r="BM764" s="97">
        <v>0.25</v>
      </c>
      <c r="BN764" s="97">
        <v>0.25</v>
      </c>
      <c r="BO764" s="97">
        <v>0.25</v>
      </c>
      <c r="BP764" s="97">
        <v>0.25</v>
      </c>
      <c r="BQ764" s="97">
        <v>0.25</v>
      </c>
      <c r="BR764" s="97">
        <v>0.25</v>
      </c>
      <c r="BS764" s="97">
        <v>0.25</v>
      </c>
      <c r="BT764" s="97">
        <v>0.25</v>
      </c>
      <c r="BY764" s="108"/>
      <c r="CA764" s="162" t="b">
        <v>1</v>
      </c>
      <c r="CB764" s="162" t="b">
        <v>1</v>
      </c>
      <c r="CC764" s="162" t="b">
        <v>1</v>
      </c>
      <c r="CD764" s="162" t="b">
        <v>1</v>
      </c>
    </row>
    <row r="765" spans="1:82" x14ac:dyDescent="0.2">
      <c r="A765" s="101">
        <v>760</v>
      </c>
      <c r="B765" s="97" t="s">
        <v>2201</v>
      </c>
      <c r="C765" s="97" t="s">
        <v>2226</v>
      </c>
      <c r="D765" s="97">
        <v>25</v>
      </c>
      <c r="E765" s="97" t="s">
        <v>1197</v>
      </c>
      <c r="G765" s="97" t="s">
        <v>2189</v>
      </c>
      <c r="H765" s="97" t="s">
        <v>1</v>
      </c>
      <c r="I765" s="97" t="s">
        <v>1199</v>
      </c>
      <c r="J765" s="97" t="b">
        <v>1</v>
      </c>
      <c r="N765" s="97"/>
      <c r="O765" s="97">
        <v>53.41</v>
      </c>
      <c r="P765" s="97">
        <v>0</v>
      </c>
      <c r="Q765" s="97">
        <v>0</v>
      </c>
      <c r="R765" s="97">
        <v>27.14</v>
      </c>
      <c r="S765" s="97">
        <v>26.27</v>
      </c>
      <c r="T765" s="97">
        <v>0</v>
      </c>
      <c r="U765" s="97">
        <v>248</v>
      </c>
      <c r="W765" s="97" t="s">
        <v>2190</v>
      </c>
      <c r="X765" s="97">
        <v>5.2499999999999998E-2</v>
      </c>
      <c r="Y765" s="97">
        <v>-0.62</v>
      </c>
      <c r="Z765" s="97" t="s">
        <v>1</v>
      </c>
      <c r="AB765" s="97" t="s">
        <v>2191</v>
      </c>
      <c r="AI765" s="97" t="s">
        <v>2196</v>
      </c>
      <c r="AJ765" s="97">
        <v>15</v>
      </c>
      <c r="AK765" s="97">
        <v>0.6</v>
      </c>
      <c r="AX765" s="97">
        <v>0</v>
      </c>
      <c r="AY765" s="97">
        <v>0</v>
      </c>
      <c r="AZ765" s="97">
        <v>0</v>
      </c>
      <c r="BA765" s="97">
        <v>179</v>
      </c>
      <c r="BB765" s="97">
        <v>171</v>
      </c>
      <c r="BC765" s="97">
        <v>0</v>
      </c>
      <c r="BD765" s="97">
        <v>0</v>
      </c>
      <c r="BE765" s="97">
        <v>0</v>
      </c>
      <c r="BF765" s="97">
        <v>0</v>
      </c>
      <c r="BG765" s="97">
        <v>0</v>
      </c>
      <c r="BH765" s="97">
        <v>0</v>
      </c>
      <c r="BI765" s="97">
        <v>0</v>
      </c>
      <c r="BJ765" s="97">
        <v>0</v>
      </c>
      <c r="BK765" s="97">
        <v>0</v>
      </c>
      <c r="BM765" s="97">
        <v>44.75</v>
      </c>
      <c r="BN765" s="97">
        <v>44.75</v>
      </c>
      <c r="BO765" s="97">
        <v>44.75</v>
      </c>
      <c r="BP765" s="97">
        <v>44.75</v>
      </c>
      <c r="BQ765" s="97">
        <v>42.75</v>
      </c>
      <c r="BR765" s="97">
        <v>42.75</v>
      </c>
      <c r="BS765" s="97">
        <v>42.75</v>
      </c>
      <c r="BT765" s="97">
        <v>42.75</v>
      </c>
      <c r="BY765" s="108"/>
      <c r="CA765" s="162" t="b">
        <v>1</v>
      </c>
      <c r="CB765" s="162" t="b">
        <v>1</v>
      </c>
      <c r="CC765" s="162" t="b">
        <v>1</v>
      </c>
      <c r="CD765" s="162" t="b">
        <v>1</v>
      </c>
    </row>
    <row r="766" spans="1:82" x14ac:dyDescent="0.2">
      <c r="A766" s="101"/>
      <c r="D766" s="97"/>
      <c r="N766" s="97"/>
      <c r="BY766" s="108"/>
    </row>
    <row r="767" spans="1:82" x14ac:dyDescent="0.2">
      <c r="A767" s="101"/>
      <c r="D767" s="97"/>
      <c r="N767" s="97"/>
      <c r="BY767" s="108"/>
    </row>
    <row r="768" spans="1:82" x14ac:dyDescent="0.2">
      <c r="A768" s="101"/>
      <c r="D768" s="97"/>
      <c r="N768" s="97"/>
      <c r="BY768" s="108"/>
    </row>
    <row r="769" spans="1:77" x14ac:dyDescent="0.2">
      <c r="A769" s="101"/>
      <c r="D769" s="97"/>
      <c r="N769" s="97"/>
      <c r="BY769" s="108"/>
    </row>
    <row r="770" spans="1:77" x14ac:dyDescent="0.2">
      <c r="A770" s="101"/>
      <c r="D770" s="97"/>
      <c r="N770" s="97"/>
      <c r="BY770" s="108"/>
    </row>
    <row r="771" spans="1:77" x14ac:dyDescent="0.2">
      <c r="A771" s="101"/>
      <c r="D771" s="97"/>
      <c r="N771" s="97"/>
      <c r="BY771" s="108"/>
    </row>
    <row r="772" spans="1:77" x14ac:dyDescent="0.2">
      <c r="A772" s="101"/>
      <c r="D772" s="97"/>
      <c r="N772" s="97"/>
      <c r="BY772" s="108"/>
    </row>
    <row r="773" spans="1:77" x14ac:dyDescent="0.2">
      <c r="A773" s="101"/>
      <c r="D773" s="97"/>
      <c r="N773" s="97"/>
      <c r="BY773" s="108"/>
    </row>
    <row r="774" spans="1:77" x14ac:dyDescent="0.2">
      <c r="A774" s="101"/>
      <c r="D774" s="97"/>
      <c r="N774" s="97"/>
      <c r="BY774" s="108"/>
    </row>
    <row r="775" spans="1:77" x14ac:dyDescent="0.2">
      <c r="A775" s="101"/>
      <c r="D775" s="97"/>
      <c r="N775" s="97"/>
      <c r="BY775" s="108"/>
    </row>
    <row r="776" spans="1:77" x14ac:dyDescent="0.2">
      <c r="A776" s="101"/>
      <c r="D776" s="97"/>
      <c r="N776" s="97"/>
      <c r="BY776" s="108"/>
    </row>
    <row r="777" spans="1:77" x14ac:dyDescent="0.2">
      <c r="A777" s="101"/>
      <c r="D777" s="97"/>
      <c r="N777" s="97"/>
      <c r="BY777" s="108"/>
    </row>
    <row r="778" spans="1:77" x14ac:dyDescent="0.2">
      <c r="A778" s="101"/>
      <c r="D778" s="97"/>
      <c r="N778" s="97"/>
      <c r="BY778" s="108"/>
    </row>
    <row r="779" spans="1:77" x14ac:dyDescent="0.2">
      <c r="A779" s="101"/>
      <c r="D779" s="97"/>
      <c r="N779" s="97"/>
      <c r="BY779" s="108"/>
    </row>
    <row r="780" spans="1:77" x14ac:dyDescent="0.2">
      <c r="A780" s="101"/>
      <c r="D780" s="97"/>
      <c r="N780" s="97"/>
      <c r="BY780" s="108"/>
    </row>
    <row r="781" spans="1:77" x14ac:dyDescent="0.2">
      <c r="A781" s="101"/>
      <c r="D781" s="97"/>
      <c r="N781" s="97"/>
      <c r="BY781" s="108"/>
    </row>
    <row r="782" spans="1:77" x14ac:dyDescent="0.2">
      <c r="A782" s="101"/>
      <c r="D782" s="97"/>
      <c r="N782" s="97"/>
      <c r="BY782" s="108"/>
    </row>
    <row r="783" spans="1:77" x14ac:dyDescent="0.2">
      <c r="A783" s="101"/>
      <c r="D783" s="97"/>
      <c r="N783" s="97"/>
      <c r="BY783" s="108"/>
    </row>
    <row r="784" spans="1:77" x14ac:dyDescent="0.2">
      <c r="A784" s="101"/>
      <c r="D784" s="97"/>
      <c r="N784" s="97"/>
      <c r="BY784" s="108"/>
    </row>
    <row r="785" spans="1:77" x14ac:dyDescent="0.2">
      <c r="A785" s="101"/>
      <c r="D785" s="97"/>
      <c r="N785" s="97"/>
      <c r="BY785" s="108"/>
    </row>
    <row r="786" spans="1:77" x14ac:dyDescent="0.2">
      <c r="A786" s="101"/>
      <c r="D786" s="97"/>
      <c r="N786" s="97"/>
      <c r="BY786" s="108"/>
    </row>
    <row r="787" spans="1:77" x14ac:dyDescent="0.2">
      <c r="A787" s="101"/>
      <c r="D787" s="97"/>
      <c r="N787" s="97"/>
      <c r="BY787" s="108"/>
    </row>
    <row r="788" spans="1:77" x14ac:dyDescent="0.2">
      <c r="A788" s="101"/>
      <c r="D788" s="97"/>
      <c r="N788" s="97"/>
      <c r="BY788" s="108"/>
    </row>
    <row r="789" spans="1:77" x14ac:dyDescent="0.2">
      <c r="A789" s="101"/>
      <c r="D789" s="97"/>
      <c r="N789" s="97"/>
      <c r="BY789" s="108"/>
    </row>
    <row r="790" spans="1:77" x14ac:dyDescent="0.2">
      <c r="A790" s="101"/>
      <c r="D790" s="97"/>
      <c r="N790" s="97"/>
      <c r="BY790" s="108"/>
    </row>
    <row r="791" spans="1:77" x14ac:dyDescent="0.2">
      <c r="A791" s="101"/>
      <c r="D791" s="97"/>
      <c r="N791" s="97"/>
      <c r="BY791" s="108"/>
    </row>
    <row r="792" spans="1:77" x14ac:dyDescent="0.2">
      <c r="A792" s="101"/>
      <c r="D792" s="97"/>
      <c r="N792" s="97"/>
      <c r="BY792" s="108"/>
    </row>
    <row r="793" spans="1:77" x14ac:dyDescent="0.2">
      <c r="A793" s="101"/>
      <c r="D793" s="97"/>
      <c r="N793" s="97"/>
      <c r="BY793" s="108"/>
    </row>
    <row r="794" spans="1:77" x14ac:dyDescent="0.2">
      <c r="A794" s="101"/>
      <c r="D794" s="97"/>
      <c r="N794" s="97"/>
      <c r="BY794" s="108"/>
    </row>
    <row r="795" spans="1:77" x14ac:dyDescent="0.2">
      <c r="A795" s="101"/>
      <c r="D795" s="97"/>
      <c r="N795" s="97"/>
      <c r="BY795" s="108"/>
    </row>
    <row r="796" spans="1:77" x14ac:dyDescent="0.2">
      <c r="A796" s="101"/>
      <c r="D796" s="97"/>
      <c r="N796" s="97"/>
      <c r="BY796" s="108"/>
    </row>
    <row r="797" spans="1:77" x14ac:dyDescent="0.2">
      <c r="A797" s="101"/>
      <c r="D797" s="97"/>
      <c r="N797" s="97"/>
      <c r="BY797" s="108"/>
    </row>
    <row r="798" spans="1:77" x14ac:dyDescent="0.2">
      <c r="A798" s="101"/>
      <c r="D798" s="97"/>
      <c r="N798" s="97"/>
      <c r="BY798" s="108"/>
    </row>
    <row r="799" spans="1:77" x14ac:dyDescent="0.2">
      <c r="A799" s="101"/>
      <c r="D799" s="97"/>
      <c r="N799" s="97"/>
      <c r="BY799" s="108"/>
    </row>
    <row r="800" spans="1:77" x14ac:dyDescent="0.2">
      <c r="A800" s="101"/>
      <c r="D800" s="97"/>
      <c r="N800" s="97"/>
      <c r="BY800" s="108"/>
    </row>
    <row r="801" spans="1:77" x14ac:dyDescent="0.2">
      <c r="A801" s="101"/>
      <c r="D801" s="97"/>
      <c r="N801" s="97"/>
      <c r="BY801" s="108"/>
    </row>
    <row r="802" spans="1:77" x14ac:dyDescent="0.2">
      <c r="A802" s="101"/>
      <c r="D802" s="97"/>
      <c r="N802" s="97"/>
      <c r="BY802" s="108"/>
    </row>
    <row r="803" spans="1:77" x14ac:dyDescent="0.2">
      <c r="A803" s="101"/>
      <c r="D803" s="97"/>
      <c r="N803" s="97"/>
      <c r="BY803" s="108"/>
    </row>
    <row r="804" spans="1:77" x14ac:dyDescent="0.2">
      <c r="A804" s="101"/>
      <c r="D804" s="97"/>
      <c r="N804" s="97"/>
      <c r="BY804" s="108"/>
    </row>
    <row r="805" spans="1:77" x14ac:dyDescent="0.2">
      <c r="A805" s="101"/>
      <c r="D805" s="97"/>
      <c r="N805" s="97"/>
      <c r="BY805" s="108"/>
    </row>
    <row r="806" spans="1:77" x14ac:dyDescent="0.2">
      <c r="A806" s="101"/>
      <c r="D806" s="97"/>
      <c r="N806" s="97"/>
      <c r="BY806" s="108"/>
    </row>
    <row r="807" spans="1:77" x14ac:dyDescent="0.2">
      <c r="A807" s="101"/>
      <c r="D807" s="97"/>
      <c r="N807" s="97"/>
      <c r="BY807" s="108"/>
    </row>
    <row r="808" spans="1:77" x14ac:dyDescent="0.2">
      <c r="A808" s="101"/>
      <c r="D808" s="97"/>
      <c r="N808" s="97"/>
      <c r="BY808" s="108"/>
    </row>
    <row r="809" spans="1:77" x14ac:dyDescent="0.2">
      <c r="A809" s="101"/>
      <c r="D809" s="97"/>
      <c r="N809" s="97"/>
      <c r="BY809" s="108"/>
    </row>
    <row r="810" spans="1:77" x14ac:dyDescent="0.2">
      <c r="A810" s="101"/>
      <c r="D810" s="97"/>
      <c r="N810" s="97"/>
      <c r="BY810" s="108"/>
    </row>
    <row r="811" spans="1:77" x14ac:dyDescent="0.2">
      <c r="A811" s="101"/>
      <c r="D811" s="97"/>
      <c r="N811" s="97"/>
      <c r="BY811" s="108"/>
    </row>
    <row r="812" spans="1:77" x14ac:dyDescent="0.2">
      <c r="A812" s="101"/>
      <c r="D812" s="97"/>
      <c r="N812" s="97"/>
      <c r="BY812" s="108"/>
    </row>
    <row r="813" spans="1:77" x14ac:dyDescent="0.2">
      <c r="A813" s="101"/>
      <c r="D813" s="97"/>
      <c r="N813" s="97"/>
      <c r="BY813" s="108"/>
    </row>
    <row r="814" spans="1:77" x14ac:dyDescent="0.2">
      <c r="A814" s="101"/>
      <c r="D814" s="97"/>
      <c r="N814" s="97"/>
      <c r="BY814" s="108"/>
    </row>
    <row r="815" spans="1:77" x14ac:dyDescent="0.2">
      <c r="A815" s="101"/>
      <c r="D815" s="97"/>
      <c r="N815" s="97"/>
      <c r="BY815" s="108"/>
    </row>
    <row r="816" spans="1:77" x14ac:dyDescent="0.2">
      <c r="A816" s="101"/>
      <c r="D816" s="97"/>
      <c r="N816" s="97"/>
      <c r="BY816" s="108"/>
    </row>
    <row r="817" spans="1:77" x14ac:dyDescent="0.2">
      <c r="A817" s="101"/>
      <c r="D817" s="97"/>
      <c r="N817" s="97"/>
      <c r="BY817" s="108"/>
    </row>
    <row r="818" spans="1:77" x14ac:dyDescent="0.2">
      <c r="A818" s="101"/>
      <c r="D818" s="97"/>
      <c r="N818" s="97"/>
      <c r="BY818" s="108"/>
    </row>
    <row r="819" spans="1:77" x14ac:dyDescent="0.2">
      <c r="A819" s="101"/>
      <c r="D819" s="97"/>
      <c r="N819" s="97"/>
      <c r="BY819" s="108"/>
    </row>
    <row r="820" spans="1:77" x14ac:dyDescent="0.2">
      <c r="A820" s="101"/>
      <c r="D820" s="97"/>
      <c r="N820" s="97"/>
      <c r="BY820" s="108"/>
    </row>
    <row r="821" spans="1:77" x14ac:dyDescent="0.2">
      <c r="A821" s="101"/>
      <c r="D821" s="97"/>
      <c r="N821" s="97"/>
      <c r="BY821" s="108"/>
    </row>
    <row r="822" spans="1:77" x14ac:dyDescent="0.2">
      <c r="A822" s="101"/>
      <c r="D822" s="97"/>
      <c r="N822" s="97"/>
      <c r="BY822" s="108"/>
    </row>
    <row r="823" spans="1:77" x14ac:dyDescent="0.2">
      <c r="A823" s="101"/>
      <c r="D823" s="97"/>
      <c r="N823" s="97"/>
      <c r="BY823" s="108"/>
    </row>
    <row r="824" spans="1:77" x14ac:dyDescent="0.2">
      <c r="A824" s="101"/>
      <c r="D824" s="97"/>
      <c r="N824" s="97"/>
      <c r="BY824" s="108"/>
    </row>
    <row r="825" spans="1:77" x14ac:dyDescent="0.2">
      <c r="A825" s="101"/>
      <c r="D825" s="97"/>
      <c r="N825" s="97"/>
      <c r="BY825" s="108"/>
    </row>
    <row r="826" spans="1:77" x14ac:dyDescent="0.2">
      <c r="A826" s="101"/>
      <c r="D826" s="97"/>
      <c r="N826" s="97"/>
      <c r="BY826" s="108"/>
    </row>
    <row r="827" spans="1:77" x14ac:dyDescent="0.2">
      <c r="A827" s="101"/>
      <c r="D827" s="97"/>
      <c r="N827" s="97"/>
      <c r="BY827" s="108"/>
    </row>
    <row r="828" spans="1:77" x14ac:dyDescent="0.2">
      <c r="A828" s="101"/>
      <c r="D828" s="97"/>
      <c r="N828" s="97"/>
      <c r="BY828" s="108"/>
    </row>
    <row r="829" spans="1:77" x14ac:dyDescent="0.2">
      <c r="A829" s="101"/>
      <c r="D829" s="97"/>
      <c r="N829" s="97"/>
      <c r="BY829" s="108"/>
    </row>
    <row r="830" spans="1:77" x14ac:dyDescent="0.2">
      <c r="A830" s="101"/>
      <c r="D830" s="97"/>
      <c r="N830" s="97"/>
      <c r="BY830" s="108"/>
    </row>
    <row r="831" spans="1:77" x14ac:dyDescent="0.2">
      <c r="A831" s="101"/>
      <c r="D831" s="97"/>
      <c r="N831" s="97"/>
      <c r="BY831" s="108"/>
    </row>
    <row r="832" spans="1:77" x14ac:dyDescent="0.2">
      <c r="A832" s="101"/>
      <c r="D832" s="97"/>
      <c r="N832" s="97"/>
      <c r="BY832" s="108"/>
    </row>
    <row r="833" spans="1:77" x14ac:dyDescent="0.2">
      <c r="A833" s="101"/>
      <c r="D833" s="97"/>
      <c r="N833" s="97"/>
      <c r="BY833" s="108"/>
    </row>
    <row r="834" spans="1:77" x14ac:dyDescent="0.2">
      <c r="A834" s="101"/>
      <c r="D834" s="97"/>
      <c r="N834" s="97"/>
      <c r="BY834" s="108"/>
    </row>
    <row r="835" spans="1:77" x14ac:dyDescent="0.2">
      <c r="A835" s="101"/>
      <c r="D835" s="97"/>
      <c r="N835" s="97"/>
      <c r="BY835" s="108"/>
    </row>
    <row r="836" spans="1:77" x14ac:dyDescent="0.2">
      <c r="A836" s="101"/>
      <c r="D836" s="97"/>
      <c r="N836" s="97"/>
      <c r="BY836" s="108"/>
    </row>
    <row r="837" spans="1:77" x14ac:dyDescent="0.2">
      <c r="A837" s="101"/>
      <c r="D837" s="97"/>
      <c r="N837" s="97"/>
      <c r="BY837" s="108"/>
    </row>
    <row r="838" spans="1:77" x14ac:dyDescent="0.2">
      <c r="A838" s="101"/>
      <c r="D838" s="97"/>
      <c r="N838" s="97"/>
      <c r="BY838" s="108"/>
    </row>
    <row r="839" spans="1:77" x14ac:dyDescent="0.2">
      <c r="A839" s="101"/>
      <c r="D839" s="97"/>
      <c r="N839" s="97"/>
      <c r="BY839" s="108"/>
    </row>
    <row r="840" spans="1:77" x14ac:dyDescent="0.2">
      <c r="A840" s="101"/>
      <c r="D840" s="97"/>
      <c r="N840" s="97"/>
      <c r="BY840" s="108"/>
    </row>
    <row r="841" spans="1:77" x14ac:dyDescent="0.2">
      <c r="A841" s="101"/>
      <c r="D841" s="97"/>
      <c r="N841" s="97"/>
      <c r="BY841" s="108"/>
    </row>
    <row r="842" spans="1:77" x14ac:dyDescent="0.2">
      <c r="A842" s="101"/>
      <c r="D842" s="97"/>
      <c r="N842" s="97"/>
      <c r="BY842" s="108"/>
    </row>
    <row r="843" spans="1:77" x14ac:dyDescent="0.2">
      <c r="A843" s="101"/>
      <c r="D843" s="97"/>
      <c r="N843" s="97"/>
      <c r="BY843" s="108"/>
    </row>
    <row r="844" spans="1:77" x14ac:dyDescent="0.2">
      <c r="A844" s="101"/>
      <c r="D844" s="97"/>
      <c r="N844" s="97"/>
      <c r="BY844" s="108"/>
    </row>
    <row r="845" spans="1:77" x14ac:dyDescent="0.2">
      <c r="A845" s="101"/>
      <c r="D845" s="97"/>
      <c r="N845" s="97"/>
      <c r="BY845" s="108"/>
    </row>
    <row r="846" spans="1:77" x14ac:dyDescent="0.2">
      <c r="A846" s="101"/>
      <c r="D846" s="97"/>
      <c r="N846" s="97"/>
      <c r="BY846" s="108"/>
    </row>
    <row r="847" spans="1:77" x14ac:dyDescent="0.2">
      <c r="A847" s="101"/>
      <c r="D847" s="97"/>
      <c r="N847" s="97"/>
      <c r="BY847" s="108"/>
    </row>
    <row r="848" spans="1:77" x14ac:dyDescent="0.2">
      <c r="A848" s="101"/>
      <c r="D848" s="97"/>
      <c r="N848" s="97"/>
      <c r="BY848" s="108"/>
    </row>
    <row r="849" spans="1:77" x14ac:dyDescent="0.2">
      <c r="A849" s="101"/>
      <c r="D849" s="97"/>
      <c r="N849" s="97"/>
      <c r="BY849" s="108"/>
    </row>
    <row r="850" spans="1:77" x14ac:dyDescent="0.2">
      <c r="A850" s="101"/>
      <c r="D850" s="97"/>
      <c r="N850" s="97"/>
      <c r="BY850" s="108"/>
    </row>
    <row r="851" spans="1:77" x14ac:dyDescent="0.2">
      <c r="A851" s="101"/>
      <c r="D851" s="97"/>
      <c r="N851" s="97"/>
      <c r="BY851" s="108"/>
    </row>
    <row r="852" spans="1:77" x14ac:dyDescent="0.2">
      <c r="A852" s="101"/>
      <c r="D852" s="97"/>
      <c r="N852" s="97"/>
      <c r="BY852" s="108"/>
    </row>
    <row r="853" spans="1:77" x14ac:dyDescent="0.2">
      <c r="A853" s="101"/>
      <c r="D853" s="97"/>
      <c r="N853" s="97"/>
      <c r="BY853" s="108"/>
    </row>
    <row r="854" spans="1:77" x14ac:dyDescent="0.2">
      <c r="A854" s="101"/>
      <c r="D854" s="97"/>
      <c r="N854" s="97"/>
      <c r="BY854" s="108"/>
    </row>
    <row r="855" spans="1:77" x14ac:dyDescent="0.2">
      <c r="A855" s="101"/>
      <c r="D855" s="97"/>
      <c r="N855" s="97"/>
      <c r="BY855" s="108"/>
    </row>
    <row r="856" spans="1:77" x14ac:dyDescent="0.2">
      <c r="A856" s="101"/>
      <c r="D856" s="97"/>
      <c r="N856" s="97"/>
      <c r="BY856" s="108"/>
    </row>
    <row r="857" spans="1:77" x14ac:dyDescent="0.2">
      <c r="A857" s="101"/>
      <c r="D857" s="97"/>
      <c r="N857" s="97"/>
      <c r="BY857" s="108"/>
    </row>
    <row r="858" spans="1:77" x14ac:dyDescent="0.2">
      <c r="A858" s="101"/>
      <c r="D858" s="97"/>
      <c r="N858" s="97"/>
      <c r="BY858" s="108"/>
    </row>
    <row r="859" spans="1:77" x14ac:dyDescent="0.2">
      <c r="A859" s="101"/>
      <c r="D859" s="97"/>
      <c r="N859" s="97"/>
      <c r="BY859" s="108"/>
    </row>
    <row r="860" spans="1:77" x14ac:dyDescent="0.2">
      <c r="A860" s="101"/>
      <c r="D860" s="97"/>
      <c r="N860" s="97"/>
      <c r="BY860" s="108"/>
    </row>
    <row r="861" spans="1:77" x14ac:dyDescent="0.2">
      <c r="A861" s="101"/>
      <c r="D861" s="97"/>
      <c r="N861" s="97"/>
      <c r="BY861" s="108"/>
    </row>
    <row r="862" spans="1:77" x14ac:dyDescent="0.2">
      <c r="A862" s="101"/>
      <c r="D862" s="97"/>
      <c r="N862" s="97"/>
      <c r="BY862" s="108"/>
    </row>
    <row r="863" spans="1:77" x14ac:dyDescent="0.2">
      <c r="A863" s="101"/>
      <c r="D863" s="97"/>
      <c r="N863" s="97"/>
      <c r="BY863" s="108"/>
    </row>
    <row r="864" spans="1:77" x14ac:dyDescent="0.2">
      <c r="A864" s="101"/>
      <c r="D864" s="97"/>
      <c r="N864" s="97"/>
      <c r="BY864" s="108"/>
    </row>
    <row r="865" spans="1:77" x14ac:dyDescent="0.2">
      <c r="A865" s="101"/>
      <c r="D865" s="97"/>
      <c r="N865" s="97"/>
      <c r="BY865" s="108"/>
    </row>
    <row r="866" spans="1:77" x14ac:dyDescent="0.2">
      <c r="A866" s="101"/>
      <c r="D866" s="97"/>
      <c r="N866" s="97"/>
      <c r="BY866" s="108"/>
    </row>
    <row r="867" spans="1:77" x14ac:dyDescent="0.2">
      <c r="A867" s="101"/>
      <c r="D867" s="97"/>
      <c r="N867" s="97"/>
      <c r="BY867" s="108"/>
    </row>
    <row r="868" spans="1:77" x14ac:dyDescent="0.2">
      <c r="A868" s="101"/>
      <c r="D868" s="97"/>
      <c r="N868" s="97"/>
      <c r="BY868" s="108"/>
    </row>
    <row r="869" spans="1:77" x14ac:dyDescent="0.2">
      <c r="A869" s="101"/>
      <c r="D869" s="97"/>
      <c r="N869" s="97"/>
      <c r="BY869" s="108"/>
    </row>
    <row r="870" spans="1:77" x14ac:dyDescent="0.2">
      <c r="A870" s="101"/>
      <c r="D870" s="97"/>
      <c r="N870" s="97"/>
      <c r="BY870" s="108"/>
    </row>
    <row r="871" spans="1:77" x14ac:dyDescent="0.2">
      <c r="A871" s="101"/>
      <c r="D871" s="97"/>
      <c r="N871" s="97"/>
      <c r="BY871" s="108"/>
    </row>
    <row r="872" spans="1:77" x14ac:dyDescent="0.2">
      <c r="A872" s="101"/>
      <c r="D872" s="97"/>
      <c r="N872" s="97"/>
      <c r="BY872" s="108"/>
    </row>
    <row r="873" spans="1:77" x14ac:dyDescent="0.2">
      <c r="A873" s="101"/>
      <c r="D873" s="97"/>
      <c r="N873" s="97"/>
      <c r="BY873" s="108"/>
    </row>
    <row r="874" spans="1:77" x14ac:dyDescent="0.2">
      <c r="A874" s="101"/>
      <c r="D874" s="97"/>
      <c r="N874" s="97"/>
      <c r="BY874" s="108"/>
    </row>
    <row r="875" spans="1:77" x14ac:dyDescent="0.2">
      <c r="A875" s="101"/>
      <c r="D875" s="97"/>
      <c r="N875" s="97"/>
      <c r="BY875" s="108"/>
    </row>
    <row r="876" spans="1:77" x14ac:dyDescent="0.2">
      <c r="A876" s="101"/>
      <c r="D876" s="97"/>
      <c r="N876" s="97"/>
      <c r="BY876" s="108"/>
    </row>
    <row r="877" spans="1:77" x14ac:dyDescent="0.2">
      <c r="A877" s="101"/>
      <c r="D877" s="97"/>
      <c r="N877" s="97"/>
      <c r="BY877" s="108"/>
    </row>
    <row r="878" spans="1:77" x14ac:dyDescent="0.2">
      <c r="A878" s="101"/>
      <c r="D878" s="97"/>
      <c r="N878" s="97"/>
      <c r="BY878" s="108"/>
    </row>
    <row r="879" spans="1:77" x14ac:dyDescent="0.2">
      <c r="A879" s="101"/>
      <c r="D879" s="97"/>
      <c r="N879" s="97"/>
      <c r="BY879" s="108"/>
    </row>
    <row r="880" spans="1:77" x14ac:dyDescent="0.2">
      <c r="A880" s="101"/>
      <c r="D880" s="97"/>
      <c r="N880" s="97"/>
      <c r="BY880" s="108"/>
    </row>
    <row r="881" spans="1:77" x14ac:dyDescent="0.2">
      <c r="A881" s="101"/>
      <c r="D881" s="97"/>
      <c r="N881" s="97"/>
      <c r="BY881" s="108"/>
    </row>
    <row r="882" spans="1:77" x14ac:dyDescent="0.2">
      <c r="A882" s="101"/>
      <c r="D882" s="97"/>
      <c r="N882" s="97"/>
      <c r="BY882" s="108"/>
    </row>
    <row r="883" spans="1:77" x14ac:dyDescent="0.2">
      <c r="A883" s="101"/>
      <c r="D883" s="97"/>
      <c r="N883" s="97"/>
      <c r="BY883" s="108"/>
    </row>
    <row r="884" spans="1:77" x14ac:dyDescent="0.2">
      <c r="A884" s="101"/>
      <c r="D884" s="97"/>
      <c r="N884" s="97"/>
      <c r="BY884" s="108"/>
    </row>
    <row r="885" spans="1:77" x14ac:dyDescent="0.2">
      <c r="A885" s="101"/>
      <c r="D885" s="97"/>
      <c r="N885" s="97"/>
      <c r="BY885" s="108"/>
    </row>
    <row r="886" spans="1:77" x14ac:dyDescent="0.2">
      <c r="A886" s="101"/>
      <c r="D886" s="97"/>
      <c r="N886" s="97"/>
      <c r="BY886" s="108"/>
    </row>
    <row r="887" spans="1:77" x14ac:dyDescent="0.2">
      <c r="A887" s="101"/>
      <c r="D887" s="97"/>
      <c r="N887" s="97"/>
      <c r="BY887" s="108"/>
    </row>
    <row r="888" spans="1:77" x14ac:dyDescent="0.2">
      <c r="A888" s="101"/>
      <c r="D888" s="97"/>
      <c r="N888" s="97"/>
      <c r="BY888" s="108"/>
    </row>
    <row r="889" spans="1:77" x14ac:dyDescent="0.2">
      <c r="A889" s="101"/>
      <c r="D889" s="97"/>
      <c r="N889" s="97"/>
      <c r="BY889" s="108"/>
    </row>
    <row r="890" spans="1:77" x14ac:dyDescent="0.2">
      <c r="A890" s="101"/>
      <c r="D890" s="97"/>
      <c r="N890" s="97"/>
      <c r="BY890" s="108"/>
    </row>
    <row r="891" spans="1:77" x14ac:dyDescent="0.2">
      <c r="A891" s="101"/>
      <c r="D891" s="97"/>
      <c r="N891" s="97"/>
      <c r="BY891" s="108"/>
    </row>
    <row r="892" spans="1:77" x14ac:dyDescent="0.2">
      <c r="A892" s="101"/>
      <c r="D892" s="97"/>
      <c r="N892" s="97"/>
      <c r="BY892" s="108"/>
    </row>
    <row r="893" spans="1:77" x14ac:dyDescent="0.2">
      <c r="A893" s="101"/>
      <c r="D893" s="97"/>
      <c r="N893" s="97"/>
      <c r="BY893" s="108"/>
    </row>
    <row r="894" spans="1:77" x14ac:dyDescent="0.2">
      <c r="A894" s="101"/>
      <c r="D894" s="97"/>
      <c r="N894" s="97"/>
      <c r="BY894" s="108"/>
    </row>
    <row r="895" spans="1:77" x14ac:dyDescent="0.2">
      <c r="A895" s="101"/>
      <c r="D895" s="97"/>
      <c r="N895" s="97"/>
      <c r="BY895" s="108"/>
    </row>
    <row r="896" spans="1:77" x14ac:dyDescent="0.2">
      <c r="A896" s="101"/>
      <c r="D896" s="97"/>
      <c r="N896" s="97"/>
      <c r="BY896" s="108"/>
    </row>
    <row r="897" spans="1:77" x14ac:dyDescent="0.2">
      <c r="A897" s="101"/>
      <c r="D897" s="97"/>
      <c r="N897" s="97"/>
      <c r="BY897" s="108"/>
    </row>
    <row r="898" spans="1:77" x14ac:dyDescent="0.2">
      <c r="A898" s="101"/>
      <c r="D898" s="97"/>
      <c r="N898" s="97"/>
      <c r="BY898" s="108"/>
    </row>
    <row r="899" spans="1:77" x14ac:dyDescent="0.2">
      <c r="A899" s="101"/>
      <c r="D899" s="97"/>
      <c r="N899" s="97"/>
      <c r="BY899" s="108"/>
    </row>
    <row r="900" spans="1:77" x14ac:dyDescent="0.2">
      <c r="A900" s="101"/>
      <c r="D900" s="97"/>
      <c r="N900" s="97"/>
      <c r="BY900" s="108"/>
    </row>
    <row r="901" spans="1:77" x14ac:dyDescent="0.2">
      <c r="A901" s="101"/>
      <c r="D901" s="97"/>
      <c r="N901" s="97"/>
      <c r="BY901" s="108"/>
    </row>
    <row r="902" spans="1:77" x14ac:dyDescent="0.2">
      <c r="A902" s="101"/>
      <c r="D902" s="97"/>
      <c r="N902" s="97"/>
      <c r="BY902" s="108"/>
    </row>
    <row r="903" spans="1:77" x14ac:dyDescent="0.2">
      <c r="A903" s="101"/>
      <c r="D903" s="97"/>
      <c r="N903" s="97"/>
      <c r="BY903" s="108"/>
    </row>
    <row r="904" spans="1:77" x14ac:dyDescent="0.2">
      <c r="A904" s="101"/>
      <c r="D904" s="97"/>
      <c r="N904" s="97"/>
      <c r="BY904" s="108"/>
    </row>
    <row r="905" spans="1:77" x14ac:dyDescent="0.2">
      <c r="A905" s="101"/>
      <c r="D905" s="97"/>
      <c r="N905" s="97"/>
      <c r="BY905" s="108"/>
    </row>
    <row r="906" spans="1:77" x14ac:dyDescent="0.2">
      <c r="A906" s="101"/>
      <c r="D906" s="97"/>
      <c r="N906" s="97"/>
      <c r="BY906" s="108"/>
    </row>
    <row r="907" spans="1:77" x14ac:dyDescent="0.2">
      <c r="A907" s="101"/>
      <c r="D907" s="97"/>
      <c r="N907" s="97"/>
      <c r="BY907" s="108"/>
    </row>
    <row r="908" spans="1:77" x14ac:dyDescent="0.2">
      <c r="A908" s="101"/>
      <c r="D908" s="97"/>
      <c r="N908" s="97"/>
      <c r="BY908" s="108"/>
    </row>
    <row r="909" spans="1:77" x14ac:dyDescent="0.2">
      <c r="A909" s="101"/>
      <c r="D909" s="97"/>
      <c r="N909" s="97"/>
      <c r="BY909" s="108"/>
    </row>
    <row r="910" spans="1:77" x14ac:dyDescent="0.2">
      <c r="A910" s="101"/>
      <c r="D910" s="97"/>
      <c r="N910" s="97"/>
      <c r="BY910" s="108"/>
    </row>
    <row r="911" spans="1:77" x14ac:dyDescent="0.2">
      <c r="A911" s="101"/>
      <c r="D911" s="97"/>
      <c r="N911" s="97"/>
      <c r="BY911" s="108"/>
    </row>
    <row r="912" spans="1:77" x14ac:dyDescent="0.2">
      <c r="A912" s="101"/>
      <c r="D912" s="97"/>
      <c r="N912" s="97"/>
      <c r="BY912" s="108"/>
    </row>
    <row r="913" spans="1:77" x14ac:dyDescent="0.2">
      <c r="A913" s="101"/>
      <c r="D913" s="97"/>
      <c r="N913" s="97"/>
      <c r="BY913" s="108"/>
    </row>
    <row r="914" spans="1:77" x14ac:dyDescent="0.2">
      <c r="A914" s="101"/>
      <c r="D914" s="97"/>
      <c r="N914" s="97"/>
      <c r="BY914" s="108"/>
    </row>
    <row r="915" spans="1:77" x14ac:dyDescent="0.2">
      <c r="A915" s="101"/>
      <c r="D915" s="97"/>
      <c r="N915" s="97"/>
      <c r="BY915" s="108"/>
    </row>
    <row r="916" spans="1:77" x14ac:dyDescent="0.2">
      <c r="A916" s="101"/>
      <c r="D916" s="97"/>
      <c r="N916" s="97"/>
      <c r="BY916" s="108"/>
    </row>
    <row r="917" spans="1:77" x14ac:dyDescent="0.2">
      <c r="A917" s="101"/>
      <c r="D917" s="97"/>
      <c r="N917" s="97"/>
      <c r="BY917" s="108"/>
    </row>
    <row r="918" spans="1:77" x14ac:dyDescent="0.2">
      <c r="A918" s="101"/>
      <c r="D918" s="97"/>
      <c r="N918" s="97"/>
      <c r="BY918" s="108"/>
    </row>
    <row r="919" spans="1:77" x14ac:dyDescent="0.2">
      <c r="A919" s="101"/>
      <c r="D919" s="97"/>
      <c r="N919" s="97"/>
      <c r="BY919" s="108"/>
    </row>
    <row r="920" spans="1:77" x14ac:dyDescent="0.2">
      <c r="A920" s="101"/>
      <c r="D920" s="97"/>
      <c r="N920" s="97"/>
      <c r="BY920" s="108"/>
    </row>
    <row r="921" spans="1:77" x14ac:dyDescent="0.2">
      <c r="A921" s="101"/>
      <c r="D921" s="97"/>
      <c r="N921" s="97"/>
      <c r="BY921" s="108"/>
    </row>
    <row r="922" spans="1:77" x14ac:dyDescent="0.2">
      <c r="A922" s="101"/>
      <c r="D922" s="97"/>
      <c r="N922" s="97"/>
      <c r="BY922" s="108"/>
    </row>
    <row r="923" spans="1:77" x14ac:dyDescent="0.2">
      <c r="A923" s="101"/>
      <c r="D923" s="97"/>
      <c r="N923" s="97"/>
      <c r="BY923" s="108"/>
    </row>
    <row r="924" spans="1:77" x14ac:dyDescent="0.2">
      <c r="A924" s="101"/>
      <c r="D924" s="97"/>
      <c r="N924" s="97"/>
      <c r="BY924" s="108"/>
    </row>
    <row r="925" spans="1:77" x14ac:dyDescent="0.2">
      <c r="A925" s="101"/>
      <c r="D925" s="97"/>
      <c r="N925" s="97"/>
      <c r="BY925" s="108"/>
    </row>
    <row r="926" spans="1:77" x14ac:dyDescent="0.2">
      <c r="A926" s="101"/>
      <c r="D926" s="97"/>
      <c r="N926" s="97"/>
      <c r="BY926" s="108"/>
    </row>
    <row r="927" spans="1:77" x14ac:dyDescent="0.2">
      <c r="A927" s="101"/>
      <c r="D927" s="97"/>
      <c r="N927" s="97"/>
      <c r="BY927" s="108"/>
    </row>
    <row r="928" spans="1:77" x14ac:dyDescent="0.2">
      <c r="A928" s="101"/>
      <c r="D928" s="97"/>
      <c r="N928" s="97"/>
      <c r="BY928" s="108"/>
    </row>
    <row r="929" spans="1:77" x14ac:dyDescent="0.2">
      <c r="A929" s="101"/>
      <c r="D929" s="97"/>
      <c r="N929" s="97"/>
      <c r="BY929" s="108"/>
    </row>
    <row r="930" spans="1:77" x14ac:dyDescent="0.2">
      <c r="A930" s="101"/>
      <c r="D930" s="97"/>
      <c r="N930" s="97"/>
      <c r="BY930" s="108"/>
    </row>
    <row r="931" spans="1:77" x14ac:dyDescent="0.2">
      <c r="A931" s="101"/>
      <c r="D931" s="97"/>
      <c r="N931" s="97"/>
      <c r="BY931" s="108"/>
    </row>
    <row r="932" spans="1:77" x14ac:dyDescent="0.2">
      <c r="A932" s="101"/>
      <c r="D932" s="97"/>
      <c r="N932" s="97"/>
      <c r="BY932" s="108"/>
    </row>
    <row r="933" spans="1:77" x14ac:dyDescent="0.2">
      <c r="A933" s="101"/>
      <c r="D933" s="97"/>
      <c r="N933" s="97"/>
      <c r="BY933" s="108"/>
    </row>
    <row r="934" spans="1:77" x14ac:dyDescent="0.2">
      <c r="A934" s="101"/>
      <c r="D934" s="97"/>
      <c r="N934" s="97"/>
      <c r="BY934" s="108"/>
    </row>
    <row r="935" spans="1:77" x14ac:dyDescent="0.2">
      <c r="A935" s="101"/>
      <c r="D935" s="97"/>
      <c r="N935" s="97"/>
      <c r="BY935" s="108"/>
    </row>
    <row r="936" spans="1:77" x14ac:dyDescent="0.2">
      <c r="A936" s="101"/>
      <c r="D936" s="97"/>
      <c r="N936" s="97"/>
      <c r="BY936" s="108"/>
    </row>
    <row r="937" spans="1:77" x14ac:dyDescent="0.2">
      <c r="A937" s="101"/>
      <c r="D937" s="97"/>
      <c r="N937" s="97"/>
      <c r="BY937" s="108"/>
    </row>
    <row r="938" spans="1:77" x14ac:dyDescent="0.2">
      <c r="A938" s="101"/>
      <c r="D938" s="97"/>
      <c r="N938" s="97"/>
      <c r="BY938" s="108"/>
    </row>
    <row r="939" spans="1:77" x14ac:dyDescent="0.2">
      <c r="A939" s="101"/>
      <c r="D939" s="97"/>
      <c r="N939" s="97"/>
      <c r="BY939" s="108"/>
    </row>
    <row r="940" spans="1:77" x14ac:dyDescent="0.2">
      <c r="A940" s="101"/>
      <c r="D940" s="97"/>
      <c r="N940" s="97"/>
      <c r="BY940" s="108"/>
    </row>
    <row r="941" spans="1:77" x14ac:dyDescent="0.2">
      <c r="A941" s="101"/>
      <c r="D941" s="97"/>
      <c r="N941" s="97"/>
      <c r="BY941" s="108"/>
    </row>
    <row r="942" spans="1:77" x14ac:dyDescent="0.2">
      <c r="A942" s="101"/>
      <c r="D942" s="97"/>
      <c r="N942" s="97"/>
      <c r="BY942" s="108"/>
    </row>
    <row r="943" spans="1:77" x14ac:dyDescent="0.2">
      <c r="A943" s="101"/>
      <c r="D943" s="97"/>
      <c r="N943" s="97"/>
      <c r="BY943" s="108"/>
    </row>
    <row r="944" spans="1:77" x14ac:dyDescent="0.2">
      <c r="A944" s="101"/>
      <c r="D944" s="97"/>
      <c r="N944" s="97"/>
      <c r="BY944" s="108"/>
    </row>
    <row r="945" spans="1:77" x14ac:dyDescent="0.2">
      <c r="A945" s="101"/>
      <c r="D945" s="97"/>
      <c r="N945" s="97"/>
      <c r="BY945" s="108"/>
    </row>
    <row r="946" spans="1:77" x14ac:dyDescent="0.2">
      <c r="A946" s="101"/>
      <c r="D946" s="97"/>
      <c r="N946" s="97"/>
      <c r="BY946" s="108"/>
    </row>
    <row r="947" spans="1:77" x14ac:dyDescent="0.2">
      <c r="A947" s="101"/>
      <c r="D947" s="97"/>
      <c r="N947" s="97"/>
      <c r="BY947" s="108"/>
    </row>
    <row r="948" spans="1:77" x14ac:dyDescent="0.2">
      <c r="A948" s="101"/>
      <c r="D948" s="97"/>
      <c r="N948" s="97"/>
      <c r="BY948" s="108"/>
    </row>
    <row r="949" spans="1:77" x14ac:dyDescent="0.2">
      <c r="A949" s="101"/>
      <c r="D949" s="97"/>
      <c r="N949" s="97"/>
      <c r="BY949" s="108"/>
    </row>
    <row r="950" spans="1:77" x14ac:dyDescent="0.2">
      <c r="A950" s="101"/>
      <c r="D950" s="97"/>
      <c r="N950" s="97"/>
      <c r="BY950" s="108"/>
    </row>
    <row r="951" spans="1:77" x14ac:dyDescent="0.2">
      <c r="A951" s="101"/>
      <c r="D951" s="97"/>
      <c r="N951" s="97"/>
      <c r="BY951" s="108"/>
    </row>
    <row r="952" spans="1:77" x14ac:dyDescent="0.2">
      <c r="A952" s="101"/>
      <c r="D952" s="97"/>
      <c r="N952" s="97"/>
      <c r="BY952" s="108"/>
    </row>
    <row r="953" spans="1:77" x14ac:dyDescent="0.2">
      <c r="A953" s="101"/>
      <c r="D953" s="97"/>
      <c r="N953" s="97"/>
      <c r="BY953" s="108"/>
    </row>
    <row r="954" spans="1:77" x14ac:dyDescent="0.2">
      <c r="A954" s="101"/>
      <c r="D954" s="97"/>
      <c r="N954" s="97"/>
      <c r="BY954" s="108"/>
    </row>
    <row r="955" spans="1:77" x14ac:dyDescent="0.2">
      <c r="A955" s="101"/>
      <c r="D955" s="97"/>
      <c r="N955" s="97"/>
      <c r="BY955" s="108"/>
    </row>
    <row r="956" spans="1:77" x14ac:dyDescent="0.2">
      <c r="A956" s="101"/>
      <c r="D956" s="97"/>
      <c r="N956" s="97"/>
      <c r="BY956" s="108"/>
    </row>
    <row r="957" spans="1:77" x14ac:dyDescent="0.2">
      <c r="A957" s="101"/>
      <c r="D957" s="97"/>
      <c r="N957" s="97"/>
      <c r="BY957" s="108"/>
    </row>
    <row r="958" spans="1:77" x14ac:dyDescent="0.2">
      <c r="A958" s="101"/>
      <c r="D958" s="97"/>
      <c r="N958" s="97"/>
      <c r="BY958" s="108"/>
    </row>
    <row r="959" spans="1:77" x14ac:dyDescent="0.2">
      <c r="A959" s="101"/>
      <c r="D959" s="97"/>
      <c r="N959" s="97"/>
      <c r="BY959" s="108"/>
    </row>
    <row r="960" spans="1:77" x14ac:dyDescent="0.2">
      <c r="A960" s="101"/>
      <c r="D960" s="97"/>
      <c r="N960" s="97"/>
      <c r="BY960" s="108"/>
    </row>
    <row r="961" spans="1:77" x14ac:dyDescent="0.2">
      <c r="A961" s="101"/>
      <c r="D961" s="97"/>
      <c r="N961" s="97"/>
      <c r="BY961" s="108"/>
    </row>
    <row r="962" spans="1:77" x14ac:dyDescent="0.2">
      <c r="A962" s="101"/>
      <c r="D962" s="97"/>
      <c r="N962" s="97"/>
      <c r="BY962" s="108"/>
    </row>
    <row r="963" spans="1:77" x14ac:dyDescent="0.2">
      <c r="A963" s="101"/>
      <c r="D963" s="97"/>
      <c r="N963" s="97"/>
      <c r="BY963" s="108"/>
    </row>
    <row r="964" spans="1:77" x14ac:dyDescent="0.2">
      <c r="A964" s="101"/>
      <c r="D964" s="97"/>
      <c r="N964" s="97"/>
      <c r="BY964" s="108"/>
    </row>
    <row r="965" spans="1:77" x14ac:dyDescent="0.2">
      <c r="A965" s="101"/>
      <c r="D965" s="97"/>
      <c r="N965" s="97"/>
      <c r="BY965" s="108"/>
    </row>
    <row r="966" spans="1:77" x14ac:dyDescent="0.2">
      <c r="A966" s="101"/>
      <c r="D966" s="97"/>
      <c r="N966" s="97"/>
      <c r="BY966" s="108"/>
    </row>
    <row r="967" spans="1:77" x14ac:dyDescent="0.2">
      <c r="A967" s="101"/>
      <c r="D967" s="97"/>
      <c r="N967" s="97"/>
      <c r="BY967" s="108"/>
    </row>
    <row r="968" spans="1:77" x14ac:dyDescent="0.2">
      <c r="A968" s="101"/>
      <c r="D968" s="97"/>
      <c r="N968" s="97"/>
      <c r="BY968" s="108"/>
    </row>
    <row r="969" spans="1:77" x14ac:dyDescent="0.2">
      <c r="A969" s="101"/>
      <c r="D969" s="97"/>
      <c r="N969" s="97"/>
      <c r="BY969" s="108"/>
    </row>
    <row r="970" spans="1:77" x14ac:dyDescent="0.2">
      <c r="A970" s="101"/>
      <c r="D970" s="97"/>
      <c r="N970" s="97"/>
      <c r="BY970" s="108"/>
    </row>
    <row r="971" spans="1:77" x14ac:dyDescent="0.2">
      <c r="A971" s="101"/>
      <c r="D971" s="97"/>
      <c r="N971" s="97"/>
      <c r="BY971" s="108"/>
    </row>
    <row r="972" spans="1:77" x14ac:dyDescent="0.2">
      <c r="A972" s="101"/>
      <c r="D972" s="97"/>
      <c r="N972" s="97"/>
      <c r="BY972" s="108"/>
    </row>
    <row r="973" spans="1:77" x14ac:dyDescent="0.2">
      <c r="A973" s="101"/>
      <c r="D973" s="97"/>
      <c r="N973" s="97"/>
      <c r="BY973" s="108"/>
    </row>
    <row r="974" spans="1:77" x14ac:dyDescent="0.2">
      <c r="A974" s="101"/>
      <c r="D974" s="97"/>
      <c r="N974" s="97"/>
      <c r="BY974" s="108"/>
    </row>
    <row r="975" spans="1:77" x14ac:dyDescent="0.2">
      <c r="A975" s="101"/>
      <c r="D975" s="97"/>
      <c r="N975" s="97"/>
      <c r="BY975" s="108"/>
    </row>
    <row r="976" spans="1:77" x14ac:dyDescent="0.2">
      <c r="A976" s="101"/>
      <c r="D976" s="97"/>
      <c r="N976" s="97"/>
      <c r="BY976" s="108"/>
    </row>
    <row r="977" spans="1:77" x14ac:dyDescent="0.2">
      <c r="A977" s="101"/>
      <c r="D977" s="97"/>
      <c r="N977" s="97"/>
      <c r="BY977" s="108"/>
    </row>
    <row r="978" spans="1:77" x14ac:dyDescent="0.2">
      <c r="A978" s="101"/>
      <c r="D978" s="97"/>
      <c r="N978" s="97"/>
      <c r="BY978" s="108"/>
    </row>
    <row r="979" spans="1:77" x14ac:dyDescent="0.2">
      <c r="A979" s="101"/>
      <c r="D979" s="97"/>
      <c r="N979" s="97"/>
      <c r="BY979" s="108"/>
    </row>
    <row r="980" spans="1:77" x14ac:dyDescent="0.2">
      <c r="A980" s="101"/>
      <c r="D980" s="97"/>
      <c r="N980" s="97"/>
      <c r="BY980" s="108"/>
    </row>
    <row r="981" spans="1:77" x14ac:dyDescent="0.2">
      <c r="A981" s="101"/>
      <c r="D981" s="97"/>
      <c r="N981" s="97"/>
      <c r="BY981" s="108"/>
    </row>
    <row r="982" spans="1:77" x14ac:dyDescent="0.2">
      <c r="A982" s="101"/>
      <c r="D982" s="97"/>
      <c r="N982" s="97"/>
      <c r="BY982" s="108"/>
    </row>
    <row r="983" spans="1:77" x14ac:dyDescent="0.2">
      <c r="A983" s="101"/>
      <c r="D983" s="97"/>
      <c r="N983" s="97"/>
      <c r="BY983" s="108"/>
    </row>
    <row r="984" spans="1:77" x14ac:dyDescent="0.2">
      <c r="A984" s="101"/>
      <c r="D984" s="97"/>
      <c r="N984" s="97"/>
      <c r="BY984" s="108"/>
    </row>
    <row r="985" spans="1:77" x14ac:dyDescent="0.2">
      <c r="A985" s="101"/>
      <c r="D985" s="97"/>
      <c r="N985" s="97"/>
      <c r="BY985" s="108"/>
    </row>
    <row r="986" spans="1:77" x14ac:dyDescent="0.2">
      <c r="A986" s="101"/>
      <c r="D986" s="97"/>
      <c r="N986" s="97"/>
      <c r="BY986" s="108"/>
    </row>
    <row r="987" spans="1:77" x14ac:dyDescent="0.2">
      <c r="A987" s="101"/>
      <c r="D987" s="97"/>
      <c r="N987" s="97"/>
      <c r="BY987" s="108"/>
    </row>
    <row r="988" spans="1:77" x14ac:dyDescent="0.2">
      <c r="A988" s="101"/>
      <c r="D988" s="97"/>
      <c r="N988" s="97"/>
      <c r="BY988" s="108"/>
    </row>
    <row r="989" spans="1:77" x14ac:dyDescent="0.2">
      <c r="A989" s="101"/>
      <c r="D989" s="97"/>
      <c r="N989" s="97"/>
      <c r="BY989" s="108"/>
    </row>
    <row r="990" spans="1:77" x14ac:dyDescent="0.2">
      <c r="A990" s="101"/>
      <c r="D990" s="97"/>
      <c r="N990" s="97"/>
      <c r="BY990" s="108"/>
    </row>
    <row r="991" spans="1:77" x14ac:dyDescent="0.2">
      <c r="A991" s="101"/>
      <c r="D991" s="97"/>
      <c r="N991" s="97"/>
      <c r="BY991" s="108"/>
    </row>
    <row r="992" spans="1:77" x14ac:dyDescent="0.2">
      <c r="A992" s="101"/>
      <c r="D992" s="97"/>
      <c r="N992" s="97"/>
      <c r="BY992" s="108"/>
    </row>
    <row r="993" spans="1:77" x14ac:dyDescent="0.2">
      <c r="A993" s="101"/>
      <c r="D993" s="97"/>
      <c r="N993" s="97"/>
      <c r="BY993" s="108"/>
    </row>
    <row r="994" spans="1:77" x14ac:dyDescent="0.2">
      <c r="A994" s="101"/>
      <c r="D994" s="97"/>
      <c r="N994" s="97"/>
      <c r="BY994" s="108"/>
    </row>
    <row r="995" spans="1:77" x14ac:dyDescent="0.2">
      <c r="A995" s="101"/>
      <c r="D995" s="97"/>
      <c r="N995" s="97"/>
      <c r="BY995" s="108"/>
    </row>
    <row r="996" spans="1:77" x14ac:dyDescent="0.2">
      <c r="A996" s="101"/>
      <c r="D996" s="97"/>
      <c r="N996" s="97"/>
      <c r="BY996" s="108"/>
    </row>
    <row r="997" spans="1:77" x14ac:dyDescent="0.2">
      <c r="A997" s="101"/>
      <c r="D997" s="97"/>
      <c r="N997" s="97"/>
      <c r="BY997" s="108"/>
    </row>
    <row r="998" spans="1:77" x14ac:dyDescent="0.2">
      <c r="A998" s="101"/>
      <c r="D998" s="97"/>
      <c r="N998" s="97"/>
      <c r="BY998" s="108"/>
    </row>
    <row r="999" spans="1:77" x14ac:dyDescent="0.2">
      <c r="A999" s="101"/>
      <c r="D999" s="97"/>
      <c r="N999" s="97"/>
      <c r="BY999" s="108"/>
    </row>
    <row r="1000" spans="1:77" x14ac:dyDescent="0.2">
      <c r="A1000" s="101"/>
      <c r="D1000" s="97"/>
      <c r="N1000" s="97"/>
      <c r="BY1000" s="108"/>
    </row>
    <row r="1001" spans="1:77" x14ac:dyDescent="0.2">
      <c r="A1001" s="101"/>
      <c r="D1001" s="97"/>
      <c r="N1001" s="97"/>
      <c r="BY1001" s="108"/>
    </row>
    <row r="1002" spans="1:77" x14ac:dyDescent="0.2">
      <c r="A1002" s="101"/>
      <c r="D1002" s="97"/>
      <c r="N1002" s="97"/>
      <c r="BY1002" s="108"/>
    </row>
    <row r="1003" spans="1:77" x14ac:dyDescent="0.2">
      <c r="A1003" s="101"/>
      <c r="D1003" s="97"/>
      <c r="N1003" s="97"/>
      <c r="BY1003" s="108"/>
    </row>
    <row r="1004" spans="1:77" x14ac:dyDescent="0.2">
      <c r="A1004" s="101"/>
      <c r="D1004" s="97"/>
      <c r="N1004" s="97"/>
      <c r="BY1004" s="108"/>
    </row>
    <row r="1005" spans="1:77" x14ac:dyDescent="0.2">
      <c r="A1005" s="101"/>
      <c r="D1005" s="97"/>
      <c r="N1005" s="97"/>
      <c r="BY1005" s="108"/>
    </row>
    <row r="1006" spans="1:77" x14ac:dyDescent="0.2">
      <c r="A1006" s="101"/>
      <c r="D1006" s="97"/>
      <c r="N1006" s="97"/>
      <c r="BY1006" s="108"/>
    </row>
    <row r="1007" spans="1:77" x14ac:dyDescent="0.2">
      <c r="A1007" s="101"/>
      <c r="D1007" s="97"/>
      <c r="N1007" s="97"/>
      <c r="BY1007" s="108"/>
    </row>
    <row r="1008" spans="1:77" x14ac:dyDescent="0.2">
      <c r="A1008" s="101"/>
      <c r="D1008" s="97"/>
      <c r="N1008" s="97"/>
      <c r="BY1008" s="108"/>
    </row>
    <row r="1009" spans="1:77" x14ac:dyDescent="0.2">
      <c r="A1009" s="101"/>
      <c r="D1009" s="97"/>
      <c r="N1009" s="97"/>
      <c r="BY1009" s="108"/>
    </row>
    <row r="1010" spans="1:77" x14ac:dyDescent="0.2">
      <c r="A1010" s="101"/>
      <c r="D1010" s="97"/>
      <c r="N1010" s="97"/>
      <c r="BY1010" s="108"/>
    </row>
    <row r="1011" spans="1:77" x14ac:dyDescent="0.2">
      <c r="A1011" s="101"/>
      <c r="D1011" s="97"/>
      <c r="N1011" s="97"/>
      <c r="BY1011" s="108"/>
    </row>
    <row r="1012" spans="1:77" x14ac:dyDescent="0.2">
      <c r="A1012" s="101"/>
      <c r="D1012" s="97"/>
      <c r="N1012" s="97"/>
      <c r="BY1012" s="108"/>
    </row>
    <row r="1013" spans="1:77" x14ac:dyDescent="0.2">
      <c r="A1013" s="101"/>
      <c r="D1013" s="97"/>
      <c r="N1013" s="97"/>
      <c r="BY1013" s="108"/>
    </row>
    <row r="1014" spans="1:77" x14ac:dyDescent="0.2">
      <c r="A1014" s="101"/>
      <c r="D1014" s="97"/>
      <c r="N1014" s="97"/>
      <c r="BY1014" s="108"/>
    </row>
    <row r="1015" spans="1:77" x14ac:dyDescent="0.2">
      <c r="A1015" s="101"/>
      <c r="D1015" s="97"/>
      <c r="N1015" s="97"/>
      <c r="BY1015" s="108"/>
    </row>
    <row r="1016" spans="1:77" x14ac:dyDescent="0.2">
      <c r="A1016" s="101"/>
      <c r="D1016" s="97"/>
      <c r="N1016" s="97"/>
      <c r="BY1016" s="108"/>
    </row>
    <row r="1017" spans="1:77" x14ac:dyDescent="0.2">
      <c r="A1017" s="101"/>
      <c r="D1017" s="97"/>
      <c r="N1017" s="97"/>
      <c r="BY1017" s="108"/>
    </row>
    <row r="1018" spans="1:77" x14ac:dyDescent="0.2">
      <c r="A1018" s="101"/>
      <c r="D1018" s="97"/>
      <c r="N1018" s="97"/>
      <c r="BY1018" s="108"/>
    </row>
    <row r="1019" spans="1:77" x14ac:dyDescent="0.2">
      <c r="A1019" s="101"/>
      <c r="D1019" s="97"/>
      <c r="N1019" s="97"/>
      <c r="BY1019" s="108"/>
    </row>
    <row r="1020" spans="1:77" x14ac:dyDescent="0.2">
      <c r="A1020" s="101"/>
      <c r="D1020" s="97"/>
      <c r="N1020" s="97"/>
      <c r="BY1020" s="108"/>
    </row>
    <row r="1021" spans="1:77" x14ac:dyDescent="0.2">
      <c r="A1021" s="101"/>
      <c r="D1021" s="97"/>
      <c r="N1021" s="97"/>
      <c r="BY1021" s="108"/>
    </row>
    <row r="1022" spans="1:77" x14ac:dyDescent="0.2">
      <c r="A1022" s="101"/>
      <c r="D1022" s="97"/>
      <c r="N1022" s="97"/>
      <c r="BY1022" s="108"/>
    </row>
    <row r="1023" spans="1:77" x14ac:dyDescent="0.2">
      <c r="A1023" s="101"/>
      <c r="D1023" s="97"/>
      <c r="N1023" s="97"/>
      <c r="BY1023" s="108"/>
    </row>
    <row r="1024" spans="1:77" x14ac:dyDescent="0.2">
      <c r="A1024" s="101"/>
      <c r="D1024" s="97"/>
      <c r="N1024" s="97"/>
      <c r="BY1024" s="108"/>
    </row>
    <row r="1025" spans="1:77" x14ac:dyDescent="0.2">
      <c r="A1025" s="101"/>
      <c r="D1025" s="97"/>
      <c r="N1025" s="97"/>
      <c r="BY1025" s="108"/>
    </row>
    <row r="1026" spans="1:77" x14ac:dyDescent="0.2">
      <c r="A1026" s="101"/>
      <c r="D1026" s="97"/>
      <c r="N1026" s="97"/>
      <c r="BY1026" s="108"/>
    </row>
    <row r="1027" spans="1:77" x14ac:dyDescent="0.2">
      <c r="A1027" s="101"/>
      <c r="D1027" s="97"/>
      <c r="N1027" s="97"/>
      <c r="BY1027" s="108"/>
    </row>
    <row r="1028" spans="1:77" x14ac:dyDescent="0.2">
      <c r="A1028" s="101"/>
      <c r="D1028" s="97"/>
      <c r="N1028" s="97"/>
      <c r="BY1028" s="108"/>
    </row>
    <row r="1029" spans="1:77" x14ac:dyDescent="0.2">
      <c r="A1029" s="101"/>
      <c r="D1029" s="97"/>
      <c r="N1029" s="97"/>
      <c r="BY1029" s="108"/>
    </row>
    <row r="1030" spans="1:77" x14ac:dyDescent="0.2">
      <c r="A1030" s="101"/>
      <c r="D1030" s="97"/>
      <c r="N1030" s="97"/>
      <c r="BY1030" s="108"/>
    </row>
    <row r="1031" spans="1:77" x14ac:dyDescent="0.2">
      <c r="A1031" s="101"/>
      <c r="D1031" s="97"/>
      <c r="N1031" s="97"/>
      <c r="BY1031" s="108"/>
    </row>
    <row r="1032" spans="1:77" x14ac:dyDescent="0.2">
      <c r="A1032" s="101"/>
      <c r="D1032" s="97"/>
      <c r="N1032" s="97"/>
      <c r="BY1032" s="108"/>
    </row>
    <row r="1033" spans="1:77" x14ac:dyDescent="0.2">
      <c r="A1033" s="101"/>
      <c r="D1033" s="97"/>
      <c r="N1033" s="97"/>
      <c r="BY1033" s="108"/>
    </row>
    <row r="1034" spans="1:77" x14ac:dyDescent="0.2">
      <c r="A1034" s="101"/>
      <c r="D1034" s="97"/>
      <c r="N1034" s="97"/>
      <c r="BY1034" s="108"/>
    </row>
    <row r="1035" spans="1:77" x14ac:dyDescent="0.2">
      <c r="A1035" s="101"/>
      <c r="D1035" s="97"/>
      <c r="N1035" s="97"/>
      <c r="BY1035" s="108"/>
    </row>
    <row r="1036" spans="1:77" x14ac:dyDescent="0.2">
      <c r="A1036" s="101"/>
      <c r="D1036" s="97"/>
      <c r="N1036" s="97"/>
      <c r="BY1036" s="108"/>
    </row>
    <row r="1037" spans="1:77" x14ac:dyDescent="0.2">
      <c r="A1037" s="101"/>
      <c r="D1037" s="97"/>
      <c r="N1037" s="97"/>
      <c r="BY1037" s="108"/>
    </row>
    <row r="1038" spans="1:77" x14ac:dyDescent="0.2">
      <c r="A1038" s="101"/>
      <c r="D1038" s="97"/>
      <c r="N1038" s="97"/>
      <c r="BY1038" s="108"/>
    </row>
    <row r="1039" spans="1:77" x14ac:dyDescent="0.2">
      <c r="A1039" s="101"/>
      <c r="D1039" s="97"/>
      <c r="N1039" s="97"/>
      <c r="BY1039" s="108"/>
    </row>
    <row r="1040" spans="1:77" x14ac:dyDescent="0.2">
      <c r="A1040" s="101"/>
      <c r="D1040" s="97"/>
      <c r="N1040" s="97"/>
      <c r="BY1040" s="108"/>
    </row>
    <row r="1041" spans="1:77" x14ac:dyDescent="0.2">
      <c r="A1041" s="101"/>
      <c r="D1041" s="97"/>
      <c r="N1041" s="97"/>
      <c r="BY1041" s="108"/>
    </row>
    <row r="1042" spans="1:77" x14ac:dyDescent="0.2">
      <c r="A1042" s="101"/>
      <c r="D1042" s="97"/>
      <c r="N1042" s="97"/>
      <c r="BY1042" s="108"/>
    </row>
    <row r="1043" spans="1:77" x14ac:dyDescent="0.2">
      <c r="A1043" s="101"/>
      <c r="D1043" s="97"/>
      <c r="N1043" s="97"/>
      <c r="BY1043" s="108"/>
    </row>
    <row r="1044" spans="1:77" x14ac:dyDescent="0.2">
      <c r="A1044" s="101"/>
      <c r="D1044" s="97"/>
      <c r="N1044" s="97"/>
      <c r="BY1044" s="108"/>
    </row>
    <row r="1045" spans="1:77" x14ac:dyDescent="0.2">
      <c r="A1045" s="101"/>
      <c r="D1045" s="97"/>
      <c r="N1045" s="97"/>
      <c r="BY1045" s="108"/>
    </row>
    <row r="1046" spans="1:77" x14ac:dyDescent="0.2">
      <c r="A1046" s="101"/>
      <c r="D1046" s="97"/>
      <c r="N1046" s="97"/>
      <c r="BY1046" s="108"/>
    </row>
    <row r="1047" spans="1:77" x14ac:dyDescent="0.2">
      <c r="A1047" s="101"/>
      <c r="D1047" s="97"/>
      <c r="N1047" s="97"/>
      <c r="BY1047" s="108"/>
    </row>
    <row r="1048" spans="1:77" x14ac:dyDescent="0.2">
      <c r="A1048" s="101"/>
      <c r="D1048" s="97"/>
      <c r="N1048" s="97"/>
      <c r="BY1048" s="108"/>
    </row>
    <row r="1049" spans="1:77" x14ac:dyDescent="0.2">
      <c r="A1049" s="101"/>
      <c r="D1049" s="97"/>
      <c r="N1049" s="97"/>
      <c r="BY1049" s="108"/>
    </row>
    <row r="1050" spans="1:77" x14ac:dyDescent="0.2">
      <c r="A1050" s="101"/>
      <c r="D1050" s="97"/>
      <c r="N1050" s="97"/>
      <c r="BY1050" s="108"/>
    </row>
    <row r="1051" spans="1:77" x14ac:dyDescent="0.2">
      <c r="A1051" s="101"/>
      <c r="D1051" s="97"/>
      <c r="N1051" s="97"/>
      <c r="BY1051" s="108"/>
    </row>
    <row r="1052" spans="1:77" x14ac:dyDescent="0.2">
      <c r="A1052" s="101"/>
      <c r="D1052" s="97"/>
      <c r="N1052" s="97"/>
      <c r="BY1052" s="108"/>
    </row>
    <row r="1053" spans="1:77" x14ac:dyDescent="0.2">
      <c r="A1053" s="101"/>
      <c r="D1053" s="97"/>
      <c r="N1053" s="97"/>
      <c r="BY1053" s="108"/>
    </row>
    <row r="1054" spans="1:77" x14ac:dyDescent="0.2">
      <c r="A1054" s="101"/>
      <c r="D1054" s="97"/>
      <c r="N1054" s="97"/>
      <c r="BY1054" s="108"/>
    </row>
    <row r="1055" spans="1:77" x14ac:dyDescent="0.2">
      <c r="A1055" s="101"/>
      <c r="D1055" s="97"/>
      <c r="N1055" s="97"/>
      <c r="BY1055" s="108"/>
    </row>
    <row r="1056" spans="1:77" x14ac:dyDescent="0.2">
      <c r="A1056" s="101"/>
      <c r="D1056" s="97"/>
      <c r="N1056" s="97"/>
      <c r="BY1056" s="108"/>
    </row>
    <row r="1057" spans="1:77" x14ac:dyDescent="0.2">
      <c r="A1057" s="101"/>
      <c r="D1057" s="97"/>
      <c r="N1057" s="97"/>
      <c r="BY1057" s="108"/>
    </row>
    <row r="1058" spans="1:77" x14ac:dyDescent="0.2">
      <c r="A1058" s="101"/>
      <c r="D1058" s="97"/>
      <c r="N1058" s="97"/>
      <c r="BY1058" s="108"/>
    </row>
    <row r="1059" spans="1:77" x14ac:dyDescent="0.2">
      <c r="A1059" s="101"/>
      <c r="D1059" s="97"/>
      <c r="N1059" s="97"/>
      <c r="BY1059" s="108"/>
    </row>
    <row r="1060" spans="1:77" x14ac:dyDescent="0.2">
      <c r="A1060" s="101"/>
      <c r="D1060" s="97"/>
      <c r="N1060" s="97"/>
      <c r="BY1060" s="108"/>
    </row>
    <row r="1061" spans="1:77" x14ac:dyDescent="0.2">
      <c r="A1061" s="101"/>
      <c r="D1061" s="97"/>
      <c r="N1061" s="97"/>
      <c r="BY1061" s="108"/>
    </row>
    <row r="1062" spans="1:77" x14ac:dyDescent="0.2">
      <c r="A1062" s="101"/>
      <c r="D1062" s="97"/>
      <c r="N1062" s="97"/>
      <c r="BY1062" s="108"/>
    </row>
    <row r="1063" spans="1:77" x14ac:dyDescent="0.2">
      <c r="A1063" s="101"/>
      <c r="D1063" s="97"/>
      <c r="N1063" s="97"/>
      <c r="BY1063" s="108"/>
    </row>
    <row r="1064" spans="1:77" x14ac:dyDescent="0.2">
      <c r="A1064" s="101"/>
      <c r="D1064" s="97"/>
      <c r="N1064" s="97"/>
      <c r="BY1064" s="108"/>
    </row>
    <row r="1065" spans="1:77" x14ac:dyDescent="0.2">
      <c r="A1065" s="101"/>
      <c r="D1065" s="97"/>
      <c r="N1065" s="97"/>
      <c r="BY1065" s="108"/>
    </row>
    <row r="1066" spans="1:77" x14ac:dyDescent="0.2">
      <c r="A1066" s="101"/>
      <c r="D1066" s="97"/>
      <c r="N1066" s="97"/>
      <c r="BY1066" s="108"/>
    </row>
    <row r="1067" spans="1:77" x14ac:dyDescent="0.2">
      <c r="A1067" s="101"/>
      <c r="D1067" s="97"/>
      <c r="N1067" s="97"/>
      <c r="BY1067" s="108"/>
    </row>
    <row r="1068" spans="1:77" x14ac:dyDescent="0.2">
      <c r="A1068" s="101"/>
      <c r="D1068" s="97"/>
      <c r="N1068" s="97"/>
      <c r="BY1068" s="108"/>
    </row>
    <row r="1069" spans="1:77" x14ac:dyDescent="0.2">
      <c r="A1069" s="101"/>
      <c r="D1069" s="97"/>
      <c r="N1069" s="97"/>
      <c r="BY1069" s="108"/>
    </row>
    <row r="1070" spans="1:77" x14ac:dyDescent="0.2">
      <c r="A1070" s="101"/>
      <c r="D1070" s="97"/>
      <c r="N1070" s="97"/>
      <c r="BY1070" s="108"/>
    </row>
    <row r="1071" spans="1:77" x14ac:dyDescent="0.2">
      <c r="A1071" s="101"/>
      <c r="D1071" s="97"/>
      <c r="N1071" s="97"/>
      <c r="BY1071" s="108"/>
    </row>
    <row r="1072" spans="1:77" x14ac:dyDescent="0.2">
      <c r="A1072" s="101"/>
      <c r="D1072" s="97"/>
      <c r="N1072" s="97"/>
      <c r="BY1072" s="108"/>
    </row>
    <row r="1073" spans="1:77" x14ac:dyDescent="0.2">
      <c r="A1073" s="101"/>
      <c r="D1073" s="97"/>
      <c r="N1073" s="97"/>
      <c r="BY1073" s="108"/>
    </row>
    <row r="1074" spans="1:77" x14ac:dyDescent="0.2">
      <c r="A1074" s="101"/>
      <c r="D1074" s="97"/>
      <c r="N1074" s="97"/>
      <c r="BY1074" s="108"/>
    </row>
    <row r="1075" spans="1:77" x14ac:dyDescent="0.2">
      <c r="A1075" s="101"/>
      <c r="D1075" s="97"/>
      <c r="N1075" s="97"/>
      <c r="BY1075" s="108"/>
    </row>
    <row r="1076" spans="1:77" x14ac:dyDescent="0.2">
      <c r="A1076" s="101"/>
      <c r="D1076" s="97"/>
      <c r="N1076" s="97"/>
      <c r="BY1076" s="108"/>
    </row>
    <row r="1077" spans="1:77" x14ac:dyDescent="0.2">
      <c r="A1077" s="101"/>
      <c r="D1077" s="97"/>
      <c r="N1077" s="97"/>
      <c r="BY1077" s="108"/>
    </row>
    <row r="1078" spans="1:77" x14ac:dyDescent="0.2">
      <c r="A1078" s="101"/>
      <c r="D1078" s="97"/>
      <c r="N1078" s="97"/>
      <c r="BY1078" s="108"/>
    </row>
    <row r="1079" spans="1:77" x14ac:dyDescent="0.2">
      <c r="A1079" s="101"/>
      <c r="D1079" s="97"/>
      <c r="N1079" s="97"/>
      <c r="BY1079" s="108"/>
    </row>
    <row r="1080" spans="1:77" x14ac:dyDescent="0.2">
      <c r="A1080" s="101"/>
      <c r="D1080" s="97"/>
      <c r="N1080" s="97"/>
      <c r="BY1080" s="108"/>
    </row>
    <row r="1081" spans="1:77" x14ac:dyDescent="0.2">
      <c r="A1081" s="101"/>
      <c r="D1081" s="97"/>
      <c r="N1081" s="97"/>
      <c r="BY1081" s="108"/>
    </row>
    <row r="1082" spans="1:77" x14ac:dyDescent="0.2">
      <c r="A1082" s="101"/>
      <c r="D1082" s="97"/>
      <c r="N1082" s="97"/>
      <c r="BY1082" s="108"/>
    </row>
    <row r="1083" spans="1:77" x14ac:dyDescent="0.2">
      <c r="A1083" s="101"/>
      <c r="D1083" s="97"/>
      <c r="N1083" s="97"/>
      <c r="BY1083" s="108"/>
    </row>
    <row r="1084" spans="1:77" x14ac:dyDescent="0.2">
      <c r="A1084" s="101"/>
      <c r="D1084" s="97"/>
      <c r="N1084" s="97"/>
      <c r="BY1084" s="108"/>
    </row>
    <row r="1085" spans="1:77" x14ac:dyDescent="0.2">
      <c r="A1085" s="101"/>
      <c r="D1085" s="97"/>
      <c r="N1085" s="97"/>
      <c r="BY1085" s="108"/>
    </row>
    <row r="1086" spans="1:77" x14ac:dyDescent="0.2">
      <c r="A1086" s="101"/>
      <c r="D1086" s="97"/>
      <c r="N1086" s="97"/>
      <c r="BY1086" s="108"/>
    </row>
    <row r="1087" spans="1:77" x14ac:dyDescent="0.2">
      <c r="A1087" s="101"/>
      <c r="D1087" s="97"/>
      <c r="N1087" s="97"/>
      <c r="BY1087" s="108"/>
    </row>
    <row r="1088" spans="1:77" x14ac:dyDescent="0.2">
      <c r="A1088" s="101"/>
      <c r="D1088" s="97"/>
      <c r="N1088" s="97"/>
      <c r="BY1088" s="108"/>
    </row>
    <row r="1089" spans="1:77" x14ac:dyDescent="0.2">
      <c r="A1089" s="101"/>
      <c r="D1089" s="97"/>
      <c r="N1089" s="97"/>
      <c r="BY1089" s="108"/>
    </row>
    <row r="1090" spans="1:77" x14ac:dyDescent="0.2">
      <c r="A1090" s="101"/>
      <c r="D1090" s="97"/>
      <c r="N1090" s="97"/>
      <c r="BY1090" s="108"/>
    </row>
    <row r="1091" spans="1:77" x14ac:dyDescent="0.2">
      <c r="A1091" s="101"/>
      <c r="D1091" s="97"/>
      <c r="N1091" s="97"/>
      <c r="BY1091" s="108"/>
    </row>
    <row r="1092" spans="1:77" x14ac:dyDescent="0.2">
      <c r="A1092" s="101"/>
      <c r="D1092" s="97"/>
      <c r="N1092" s="97"/>
      <c r="BY1092" s="108"/>
    </row>
    <row r="1093" spans="1:77" x14ac:dyDescent="0.2">
      <c r="A1093" s="101"/>
      <c r="D1093" s="97"/>
      <c r="N1093" s="97"/>
      <c r="BY1093" s="108"/>
    </row>
    <row r="1094" spans="1:77" x14ac:dyDescent="0.2">
      <c r="A1094" s="101"/>
      <c r="D1094" s="97"/>
      <c r="N1094" s="97"/>
      <c r="BY1094" s="108"/>
    </row>
    <row r="1095" spans="1:77" x14ac:dyDescent="0.2">
      <c r="A1095" s="101"/>
      <c r="D1095" s="97"/>
      <c r="N1095" s="97"/>
      <c r="BY1095" s="108"/>
    </row>
    <row r="1096" spans="1:77" x14ac:dyDescent="0.2">
      <c r="A1096" s="101"/>
      <c r="D1096" s="97"/>
      <c r="N1096" s="97"/>
      <c r="BY1096" s="108"/>
    </row>
    <row r="1097" spans="1:77" x14ac:dyDescent="0.2">
      <c r="A1097" s="101"/>
      <c r="D1097" s="97"/>
      <c r="N1097" s="97"/>
      <c r="BY1097" s="108"/>
    </row>
    <row r="1098" spans="1:77" x14ac:dyDescent="0.2">
      <c r="A1098" s="101"/>
      <c r="D1098" s="97"/>
      <c r="N1098" s="97"/>
      <c r="BY1098" s="108"/>
    </row>
    <row r="1099" spans="1:77" x14ac:dyDescent="0.2">
      <c r="A1099" s="101"/>
      <c r="D1099" s="97"/>
      <c r="N1099" s="97"/>
      <c r="BY1099" s="108"/>
    </row>
    <row r="1100" spans="1:77" x14ac:dyDescent="0.2">
      <c r="A1100" s="101"/>
      <c r="D1100" s="97"/>
      <c r="N1100" s="97"/>
      <c r="BY1100" s="108"/>
    </row>
    <row r="1101" spans="1:77" x14ac:dyDescent="0.2">
      <c r="A1101" s="101"/>
      <c r="D1101" s="97"/>
      <c r="N1101" s="97"/>
      <c r="BY1101" s="108"/>
    </row>
    <row r="1102" spans="1:77" x14ac:dyDescent="0.2">
      <c r="A1102" s="101"/>
      <c r="D1102" s="97"/>
      <c r="N1102" s="97"/>
      <c r="BY1102" s="108"/>
    </row>
    <row r="1103" spans="1:77" x14ac:dyDescent="0.2">
      <c r="A1103" s="101"/>
      <c r="D1103" s="97"/>
      <c r="N1103" s="97"/>
      <c r="BY1103" s="108"/>
    </row>
    <row r="1104" spans="1:77" x14ac:dyDescent="0.2">
      <c r="A1104" s="101"/>
      <c r="D1104" s="97"/>
      <c r="N1104" s="97"/>
      <c r="BY1104" s="108"/>
    </row>
    <row r="1105" spans="1:77" x14ac:dyDescent="0.2">
      <c r="A1105" s="101"/>
      <c r="D1105" s="97"/>
      <c r="N1105" s="97"/>
      <c r="BY1105" s="108"/>
    </row>
    <row r="1106" spans="1:77" x14ac:dyDescent="0.2">
      <c r="A1106" s="101"/>
      <c r="D1106" s="97"/>
      <c r="N1106" s="97"/>
      <c r="BY1106" s="108"/>
    </row>
    <row r="1107" spans="1:77" x14ac:dyDescent="0.2">
      <c r="A1107" s="101"/>
      <c r="D1107" s="97"/>
      <c r="N1107" s="97"/>
      <c r="BY1107" s="108"/>
    </row>
    <row r="1108" spans="1:77" x14ac:dyDescent="0.2">
      <c r="A1108" s="101"/>
      <c r="D1108" s="97"/>
      <c r="N1108" s="97"/>
      <c r="BY1108" s="108"/>
    </row>
    <row r="1109" spans="1:77" x14ac:dyDescent="0.2">
      <c r="A1109" s="101"/>
      <c r="D1109" s="97"/>
      <c r="N1109" s="97"/>
      <c r="BY1109" s="108"/>
    </row>
    <row r="1110" spans="1:77" x14ac:dyDescent="0.2">
      <c r="A1110" s="101"/>
      <c r="D1110" s="97"/>
      <c r="N1110" s="97"/>
      <c r="BY1110" s="108"/>
    </row>
    <row r="1111" spans="1:77" x14ac:dyDescent="0.2">
      <c r="A1111" s="101"/>
      <c r="D1111" s="97"/>
      <c r="N1111" s="97"/>
      <c r="BY1111" s="108"/>
    </row>
    <row r="1112" spans="1:77" x14ac:dyDescent="0.2">
      <c r="A1112" s="101"/>
      <c r="D1112" s="97"/>
      <c r="N1112" s="97"/>
      <c r="BY1112" s="108"/>
    </row>
    <row r="1113" spans="1:77" x14ac:dyDescent="0.2">
      <c r="A1113" s="101"/>
      <c r="D1113" s="97"/>
      <c r="N1113" s="97"/>
      <c r="BY1113" s="108"/>
    </row>
    <row r="1114" spans="1:77" x14ac:dyDescent="0.2">
      <c r="A1114" s="101"/>
      <c r="D1114" s="97"/>
      <c r="N1114" s="97"/>
      <c r="BY1114" s="108"/>
    </row>
    <row r="1115" spans="1:77" x14ac:dyDescent="0.2">
      <c r="A1115" s="101"/>
      <c r="D1115" s="97"/>
      <c r="N1115" s="97"/>
      <c r="BY1115" s="108"/>
    </row>
    <row r="1116" spans="1:77" x14ac:dyDescent="0.2">
      <c r="A1116" s="101"/>
      <c r="D1116" s="97"/>
      <c r="N1116" s="97"/>
      <c r="BY1116" s="108"/>
    </row>
    <row r="1117" spans="1:77" x14ac:dyDescent="0.2">
      <c r="A1117" s="101"/>
      <c r="D1117" s="97"/>
      <c r="N1117" s="97"/>
      <c r="BY1117" s="108"/>
    </row>
    <row r="1118" spans="1:77" x14ac:dyDescent="0.2">
      <c r="A1118" s="101"/>
      <c r="D1118" s="97"/>
      <c r="N1118" s="97"/>
      <c r="BY1118" s="108"/>
    </row>
    <row r="1119" spans="1:77" x14ac:dyDescent="0.2">
      <c r="A1119" s="101"/>
      <c r="D1119" s="97"/>
      <c r="N1119" s="97"/>
      <c r="BY1119" s="108"/>
    </row>
    <row r="1120" spans="1:77" x14ac:dyDescent="0.2">
      <c r="A1120" s="101"/>
      <c r="D1120" s="97"/>
      <c r="N1120" s="97"/>
      <c r="BY1120" s="108"/>
    </row>
    <row r="1121" spans="1:77" x14ac:dyDescent="0.2">
      <c r="A1121" s="101"/>
      <c r="D1121" s="97"/>
      <c r="N1121" s="97"/>
      <c r="BY1121" s="108"/>
    </row>
    <row r="1122" spans="1:77" x14ac:dyDescent="0.2">
      <c r="A1122" s="101"/>
      <c r="D1122" s="97"/>
      <c r="N1122" s="97"/>
      <c r="BY1122" s="108"/>
    </row>
    <row r="1123" spans="1:77" x14ac:dyDescent="0.2">
      <c r="A1123" s="101"/>
      <c r="D1123" s="97"/>
      <c r="N1123" s="97"/>
      <c r="BY1123" s="108"/>
    </row>
    <row r="1124" spans="1:77" x14ac:dyDescent="0.2">
      <c r="A1124" s="101"/>
      <c r="D1124" s="97"/>
      <c r="N1124" s="97"/>
      <c r="BY1124" s="108"/>
    </row>
    <row r="1125" spans="1:77" x14ac:dyDescent="0.2">
      <c r="A1125" s="101"/>
      <c r="D1125" s="97"/>
      <c r="N1125" s="97"/>
      <c r="BY1125" s="108"/>
    </row>
    <row r="1126" spans="1:77" x14ac:dyDescent="0.2">
      <c r="A1126" s="101"/>
      <c r="D1126" s="97"/>
      <c r="N1126" s="97"/>
      <c r="BY1126" s="108"/>
    </row>
    <row r="1127" spans="1:77" x14ac:dyDescent="0.2">
      <c r="A1127" s="101"/>
      <c r="D1127" s="97"/>
      <c r="N1127" s="97"/>
      <c r="BY1127" s="108"/>
    </row>
    <row r="1128" spans="1:77" x14ac:dyDescent="0.2">
      <c r="A1128" s="101"/>
      <c r="D1128" s="97"/>
      <c r="N1128" s="97"/>
      <c r="BY1128" s="108"/>
    </row>
    <row r="1129" spans="1:77" x14ac:dyDescent="0.2">
      <c r="A1129" s="101"/>
      <c r="D1129" s="97"/>
      <c r="N1129" s="97"/>
      <c r="BY1129" s="108"/>
    </row>
    <row r="1130" spans="1:77" x14ac:dyDescent="0.2">
      <c r="A1130" s="101"/>
      <c r="D1130" s="97"/>
      <c r="N1130" s="97"/>
      <c r="BY1130" s="108"/>
    </row>
    <row r="1131" spans="1:77" x14ac:dyDescent="0.2">
      <c r="A1131" s="101"/>
      <c r="D1131" s="97"/>
      <c r="N1131" s="97"/>
      <c r="BY1131" s="108"/>
    </row>
    <row r="1132" spans="1:77" x14ac:dyDescent="0.2">
      <c r="A1132" s="101"/>
      <c r="D1132" s="97"/>
      <c r="N1132" s="97"/>
      <c r="BY1132" s="108"/>
    </row>
    <row r="1133" spans="1:77" x14ac:dyDescent="0.2">
      <c r="A1133" s="101"/>
      <c r="D1133" s="97"/>
      <c r="N1133" s="97"/>
      <c r="BY1133" s="108"/>
    </row>
    <row r="1134" spans="1:77" x14ac:dyDescent="0.2">
      <c r="A1134" s="101"/>
      <c r="D1134" s="97"/>
      <c r="N1134" s="97"/>
      <c r="BY1134" s="108"/>
    </row>
    <row r="1135" spans="1:77" x14ac:dyDescent="0.2">
      <c r="A1135" s="101"/>
      <c r="D1135" s="97"/>
      <c r="N1135" s="97"/>
      <c r="BY1135" s="108"/>
    </row>
    <row r="1136" spans="1:77" x14ac:dyDescent="0.2">
      <c r="A1136" s="101"/>
      <c r="D1136" s="97"/>
      <c r="N1136" s="97"/>
      <c r="BY1136" s="108"/>
    </row>
    <row r="1137" spans="1:77" x14ac:dyDescent="0.2">
      <c r="A1137" s="101"/>
      <c r="D1137" s="97"/>
      <c r="N1137" s="97"/>
      <c r="BY1137" s="108"/>
    </row>
    <row r="1138" spans="1:77" x14ac:dyDescent="0.2">
      <c r="A1138" s="101"/>
      <c r="D1138" s="97"/>
      <c r="N1138" s="97"/>
      <c r="BY1138" s="108"/>
    </row>
    <row r="1139" spans="1:77" x14ac:dyDescent="0.2">
      <c r="A1139" s="101"/>
      <c r="D1139" s="97"/>
      <c r="N1139" s="97"/>
      <c r="BY1139" s="108"/>
    </row>
    <row r="1140" spans="1:77" x14ac:dyDescent="0.2">
      <c r="A1140" s="101"/>
      <c r="D1140" s="97"/>
      <c r="N1140" s="97"/>
      <c r="BY1140" s="108"/>
    </row>
    <row r="1141" spans="1:77" x14ac:dyDescent="0.2">
      <c r="A1141" s="101"/>
      <c r="D1141" s="97"/>
      <c r="N1141" s="97"/>
      <c r="BY1141" s="108"/>
    </row>
    <row r="1142" spans="1:77" x14ac:dyDescent="0.2">
      <c r="A1142" s="101"/>
      <c r="D1142" s="97"/>
      <c r="N1142" s="97"/>
      <c r="BY1142" s="108"/>
    </row>
    <row r="1143" spans="1:77" x14ac:dyDescent="0.2">
      <c r="A1143" s="101"/>
      <c r="D1143" s="97"/>
      <c r="N1143" s="97"/>
      <c r="BY1143" s="108"/>
    </row>
    <row r="1144" spans="1:77" x14ac:dyDescent="0.2">
      <c r="A1144" s="101"/>
      <c r="D1144" s="97"/>
      <c r="N1144" s="97"/>
      <c r="BY1144" s="108"/>
    </row>
    <row r="1145" spans="1:77" x14ac:dyDescent="0.2">
      <c r="A1145" s="101"/>
      <c r="D1145" s="97"/>
      <c r="N1145" s="97"/>
      <c r="BY1145" s="108"/>
    </row>
    <row r="1146" spans="1:77" x14ac:dyDescent="0.2">
      <c r="A1146" s="101"/>
      <c r="D1146" s="97"/>
      <c r="N1146" s="97"/>
      <c r="BY1146" s="108"/>
    </row>
    <row r="1147" spans="1:77" x14ac:dyDescent="0.2">
      <c r="A1147" s="101"/>
      <c r="D1147" s="97"/>
      <c r="N1147" s="97"/>
      <c r="BY1147" s="108"/>
    </row>
    <row r="1148" spans="1:77" x14ac:dyDescent="0.2">
      <c r="A1148" s="101"/>
      <c r="D1148" s="97"/>
      <c r="N1148" s="97"/>
      <c r="BY1148" s="108"/>
    </row>
    <row r="1149" spans="1:77" x14ac:dyDescent="0.2">
      <c r="A1149" s="101"/>
      <c r="D1149" s="97"/>
      <c r="N1149" s="97"/>
      <c r="BY1149" s="108"/>
    </row>
    <row r="1150" spans="1:77" x14ac:dyDescent="0.2">
      <c r="A1150" s="101"/>
      <c r="D1150" s="97"/>
      <c r="N1150" s="97"/>
      <c r="BY1150" s="108"/>
    </row>
    <row r="1151" spans="1:77" x14ac:dyDescent="0.2">
      <c r="A1151" s="101"/>
      <c r="D1151" s="97"/>
      <c r="N1151" s="97"/>
      <c r="BY1151" s="108"/>
    </row>
    <row r="1152" spans="1:77" x14ac:dyDescent="0.2">
      <c r="A1152" s="101"/>
      <c r="D1152" s="97"/>
      <c r="N1152" s="97"/>
      <c r="BY1152" s="108"/>
    </row>
    <row r="1153" spans="1:77" x14ac:dyDescent="0.2">
      <c r="A1153" s="101"/>
      <c r="D1153" s="97"/>
      <c r="N1153" s="97"/>
      <c r="BY1153" s="108"/>
    </row>
    <row r="1154" spans="1:77" x14ac:dyDescent="0.2">
      <c r="A1154" s="101"/>
      <c r="D1154" s="97"/>
      <c r="N1154" s="97"/>
      <c r="BY1154" s="108"/>
    </row>
    <row r="1155" spans="1:77" x14ac:dyDescent="0.2">
      <c r="A1155" s="101"/>
      <c r="D1155" s="97"/>
      <c r="N1155" s="97"/>
      <c r="BY1155" s="108"/>
    </row>
    <row r="1156" spans="1:77" x14ac:dyDescent="0.2">
      <c r="A1156" s="101"/>
      <c r="D1156" s="97"/>
      <c r="N1156" s="97"/>
      <c r="BY1156" s="108"/>
    </row>
    <row r="1157" spans="1:77" x14ac:dyDescent="0.2">
      <c r="A1157" s="101"/>
      <c r="D1157" s="97"/>
      <c r="N1157" s="97"/>
      <c r="BY1157" s="108"/>
    </row>
    <row r="1158" spans="1:77" x14ac:dyDescent="0.2">
      <c r="A1158" s="101"/>
      <c r="D1158" s="97"/>
      <c r="N1158" s="97"/>
      <c r="BY1158" s="108"/>
    </row>
    <row r="1159" spans="1:77" x14ac:dyDescent="0.2">
      <c r="A1159" s="101"/>
      <c r="D1159" s="97"/>
      <c r="N1159" s="97"/>
      <c r="BY1159" s="108"/>
    </row>
    <row r="1160" spans="1:77" x14ac:dyDescent="0.2">
      <c r="A1160" s="101"/>
      <c r="D1160" s="97"/>
      <c r="N1160" s="97"/>
      <c r="BY1160" s="108"/>
    </row>
    <row r="1161" spans="1:77" x14ac:dyDescent="0.2">
      <c r="A1161" s="101"/>
      <c r="D1161" s="97"/>
      <c r="N1161" s="97"/>
      <c r="BY1161" s="108"/>
    </row>
    <row r="1162" spans="1:77" x14ac:dyDescent="0.2">
      <c r="A1162" s="101"/>
      <c r="D1162" s="97"/>
      <c r="N1162" s="97"/>
      <c r="BY1162" s="108"/>
    </row>
    <row r="1163" spans="1:77" x14ac:dyDescent="0.2">
      <c r="A1163" s="101"/>
      <c r="D1163" s="97"/>
      <c r="N1163" s="97"/>
      <c r="BY1163" s="108"/>
    </row>
    <row r="1164" spans="1:77" x14ac:dyDescent="0.2">
      <c r="A1164" s="101"/>
      <c r="D1164" s="97"/>
      <c r="N1164" s="97"/>
      <c r="BY1164" s="108"/>
    </row>
    <row r="1165" spans="1:77" x14ac:dyDescent="0.2">
      <c r="A1165" s="101"/>
      <c r="D1165" s="97"/>
      <c r="N1165" s="97"/>
      <c r="BY1165" s="108"/>
    </row>
    <row r="1166" spans="1:77" x14ac:dyDescent="0.2">
      <c r="A1166" s="101"/>
      <c r="D1166" s="97"/>
      <c r="N1166" s="97"/>
      <c r="BY1166" s="108"/>
    </row>
    <row r="1167" spans="1:77" x14ac:dyDescent="0.2">
      <c r="A1167" s="101"/>
      <c r="D1167" s="97"/>
      <c r="N1167" s="97"/>
      <c r="BY1167" s="108"/>
    </row>
    <row r="1168" spans="1:77" x14ac:dyDescent="0.2">
      <c r="A1168" s="101"/>
      <c r="D1168" s="97"/>
      <c r="N1168" s="97"/>
      <c r="BY1168" s="108"/>
    </row>
    <row r="1169" spans="1:77" x14ac:dyDescent="0.2">
      <c r="A1169" s="101"/>
      <c r="D1169" s="97"/>
      <c r="N1169" s="97"/>
      <c r="BY1169" s="108"/>
    </row>
    <row r="1170" spans="1:77" x14ac:dyDescent="0.2">
      <c r="A1170" s="101"/>
      <c r="D1170" s="97"/>
      <c r="N1170" s="97"/>
      <c r="BY1170" s="108"/>
    </row>
    <row r="1171" spans="1:77" x14ac:dyDescent="0.2">
      <c r="A1171" s="101"/>
      <c r="D1171" s="97"/>
      <c r="N1171" s="97"/>
      <c r="BY1171" s="108"/>
    </row>
    <row r="1172" spans="1:77" x14ac:dyDescent="0.2">
      <c r="A1172" s="101"/>
      <c r="D1172" s="97"/>
      <c r="N1172" s="97"/>
      <c r="BY1172" s="108"/>
    </row>
    <row r="1173" spans="1:77" x14ac:dyDescent="0.2">
      <c r="A1173" s="101"/>
      <c r="D1173" s="97"/>
      <c r="N1173" s="97"/>
      <c r="BY1173" s="108"/>
    </row>
    <row r="1174" spans="1:77" x14ac:dyDescent="0.2">
      <c r="A1174" s="101"/>
      <c r="D1174" s="97"/>
      <c r="N1174" s="97"/>
      <c r="BY1174" s="108"/>
    </row>
    <row r="1175" spans="1:77" x14ac:dyDescent="0.2">
      <c r="A1175" s="101"/>
      <c r="D1175" s="97"/>
      <c r="N1175" s="97"/>
      <c r="BY1175" s="108"/>
    </row>
    <row r="1176" spans="1:77" x14ac:dyDescent="0.2">
      <c r="A1176" s="101"/>
      <c r="D1176" s="97"/>
      <c r="N1176" s="97"/>
      <c r="BY1176" s="108"/>
    </row>
    <row r="1177" spans="1:77" x14ac:dyDescent="0.2">
      <c r="A1177" s="101"/>
      <c r="D1177" s="97"/>
      <c r="N1177" s="97"/>
      <c r="BY1177" s="108"/>
    </row>
    <row r="1178" spans="1:77" x14ac:dyDescent="0.2">
      <c r="A1178" s="101"/>
      <c r="D1178" s="97"/>
      <c r="N1178" s="97"/>
      <c r="BY1178" s="108"/>
    </row>
    <row r="1179" spans="1:77" x14ac:dyDescent="0.2">
      <c r="A1179" s="101"/>
      <c r="D1179" s="97"/>
      <c r="N1179" s="97"/>
      <c r="BY1179" s="108"/>
    </row>
    <row r="1180" spans="1:77" x14ac:dyDescent="0.2">
      <c r="A1180" s="101"/>
      <c r="D1180" s="97"/>
      <c r="N1180" s="97"/>
      <c r="BY1180" s="108"/>
    </row>
    <row r="1181" spans="1:77" x14ac:dyDescent="0.2">
      <c r="A1181" s="101"/>
      <c r="D1181" s="97"/>
      <c r="N1181" s="97"/>
      <c r="BY1181" s="108"/>
    </row>
    <row r="1182" spans="1:77" x14ac:dyDescent="0.2">
      <c r="A1182" s="101"/>
      <c r="D1182" s="97"/>
      <c r="N1182" s="97"/>
      <c r="BY1182" s="108"/>
    </row>
    <row r="1183" spans="1:77" x14ac:dyDescent="0.2">
      <c r="A1183" s="101"/>
      <c r="D1183" s="97"/>
      <c r="N1183" s="97"/>
      <c r="BY1183" s="108"/>
    </row>
    <row r="1184" spans="1:77" x14ac:dyDescent="0.2">
      <c r="A1184" s="101"/>
      <c r="D1184" s="97"/>
      <c r="N1184" s="97"/>
      <c r="BY1184" s="108"/>
    </row>
    <row r="1185" spans="1:77" x14ac:dyDescent="0.2">
      <c r="A1185" s="101"/>
      <c r="D1185" s="97"/>
      <c r="N1185" s="97"/>
      <c r="BY1185" s="108"/>
    </row>
    <row r="1186" spans="1:77" x14ac:dyDescent="0.2">
      <c r="A1186" s="101"/>
      <c r="D1186" s="97"/>
      <c r="N1186" s="97"/>
      <c r="BY1186" s="108"/>
    </row>
    <row r="1187" spans="1:77" x14ac:dyDescent="0.2">
      <c r="A1187" s="101"/>
      <c r="D1187" s="97"/>
      <c r="N1187" s="97"/>
      <c r="BY1187" s="108"/>
    </row>
    <row r="1188" spans="1:77" x14ac:dyDescent="0.2">
      <c r="A1188" s="101"/>
      <c r="D1188" s="97"/>
      <c r="N1188" s="97"/>
      <c r="BY1188" s="108"/>
    </row>
    <row r="1189" spans="1:77" x14ac:dyDescent="0.2">
      <c r="A1189" s="101"/>
      <c r="D1189" s="97"/>
      <c r="N1189" s="97"/>
      <c r="BY1189" s="108"/>
    </row>
    <row r="1190" spans="1:77" x14ac:dyDescent="0.2">
      <c r="A1190" s="101"/>
      <c r="D1190" s="97"/>
      <c r="N1190" s="97"/>
      <c r="BY1190" s="108"/>
    </row>
    <row r="1191" spans="1:77" x14ac:dyDescent="0.2">
      <c r="A1191" s="101"/>
      <c r="D1191" s="97"/>
      <c r="N1191" s="97"/>
      <c r="BY1191" s="108"/>
    </row>
    <row r="1192" spans="1:77" x14ac:dyDescent="0.2">
      <c r="A1192" s="101"/>
      <c r="D1192" s="97"/>
      <c r="N1192" s="97"/>
      <c r="BY1192" s="108"/>
    </row>
    <row r="1193" spans="1:77" x14ac:dyDescent="0.2">
      <c r="A1193" s="101"/>
      <c r="D1193" s="97"/>
      <c r="N1193" s="97"/>
      <c r="BY1193" s="108"/>
    </row>
    <row r="1194" spans="1:77" x14ac:dyDescent="0.2">
      <c r="A1194" s="101"/>
      <c r="D1194" s="97"/>
      <c r="N1194" s="97"/>
      <c r="BY1194" s="108"/>
    </row>
    <row r="1195" spans="1:77" x14ac:dyDescent="0.2">
      <c r="A1195" s="101"/>
      <c r="D1195" s="97"/>
      <c r="N1195" s="97"/>
      <c r="BY1195" s="108"/>
    </row>
    <row r="1196" spans="1:77" x14ac:dyDescent="0.2">
      <c r="A1196" s="101"/>
      <c r="D1196" s="97"/>
      <c r="N1196" s="97"/>
      <c r="BY1196" s="108"/>
    </row>
    <row r="1197" spans="1:77" x14ac:dyDescent="0.2">
      <c r="A1197" s="101"/>
      <c r="D1197" s="97"/>
      <c r="N1197" s="97"/>
      <c r="BY1197" s="108"/>
    </row>
    <row r="1198" spans="1:77" x14ac:dyDescent="0.2">
      <c r="A1198" s="101"/>
      <c r="D1198" s="97"/>
      <c r="N1198" s="97"/>
      <c r="BY1198" s="108"/>
    </row>
    <row r="1199" spans="1:77" x14ac:dyDescent="0.2">
      <c r="A1199" s="101"/>
      <c r="D1199" s="97"/>
      <c r="N1199" s="97"/>
      <c r="BY1199" s="108"/>
    </row>
    <row r="1200" spans="1:77" x14ac:dyDescent="0.2">
      <c r="A1200" s="101"/>
      <c r="D1200" s="97"/>
      <c r="N1200" s="97"/>
      <c r="BY1200" s="108"/>
    </row>
    <row r="1201" spans="1:77" x14ac:dyDescent="0.2">
      <c r="A1201" s="101"/>
      <c r="D1201" s="97"/>
      <c r="N1201" s="97"/>
      <c r="BY1201" s="108"/>
    </row>
    <row r="1202" spans="1:77" x14ac:dyDescent="0.2">
      <c r="A1202" s="101"/>
      <c r="D1202" s="97"/>
      <c r="N1202" s="97"/>
      <c r="BY1202" s="108"/>
    </row>
    <row r="1203" spans="1:77" x14ac:dyDescent="0.2">
      <c r="A1203" s="101"/>
      <c r="D1203" s="97"/>
      <c r="N1203" s="97"/>
      <c r="BY1203" s="108"/>
    </row>
    <row r="1204" spans="1:77" x14ac:dyDescent="0.2">
      <c r="A1204" s="101"/>
      <c r="D1204" s="97"/>
      <c r="N1204" s="97"/>
      <c r="BY1204" s="108"/>
    </row>
    <row r="1205" spans="1:77" x14ac:dyDescent="0.2">
      <c r="A1205" s="101"/>
      <c r="D1205" s="97"/>
      <c r="N1205" s="97"/>
      <c r="BY1205" s="108"/>
    </row>
    <row r="1206" spans="1:77" x14ac:dyDescent="0.2">
      <c r="A1206" s="101"/>
      <c r="D1206" s="97"/>
      <c r="N1206" s="97"/>
      <c r="BY1206" s="108"/>
    </row>
    <row r="1207" spans="1:77" x14ac:dyDescent="0.2">
      <c r="A1207" s="101"/>
      <c r="D1207" s="97"/>
      <c r="N1207" s="97"/>
      <c r="BY1207" s="108"/>
    </row>
    <row r="1208" spans="1:77" x14ac:dyDescent="0.2">
      <c r="A1208" s="101"/>
      <c r="D1208" s="97"/>
      <c r="N1208" s="97"/>
      <c r="BY1208" s="108"/>
    </row>
    <row r="1209" spans="1:77" x14ac:dyDescent="0.2">
      <c r="A1209" s="101"/>
      <c r="D1209" s="97"/>
      <c r="N1209" s="97"/>
      <c r="BY1209" s="108"/>
    </row>
    <row r="1210" spans="1:77" x14ac:dyDescent="0.2">
      <c r="A1210" s="101"/>
      <c r="D1210" s="97"/>
      <c r="N1210" s="97"/>
      <c r="BY1210" s="108"/>
    </row>
    <row r="1211" spans="1:77" x14ac:dyDescent="0.2">
      <c r="A1211" s="101"/>
      <c r="D1211" s="97"/>
      <c r="N1211" s="97"/>
      <c r="BY1211" s="108"/>
    </row>
    <row r="1212" spans="1:77" x14ac:dyDescent="0.2">
      <c r="A1212" s="101"/>
      <c r="D1212" s="97"/>
      <c r="N1212" s="97"/>
      <c r="BY1212" s="108"/>
    </row>
    <row r="1213" spans="1:77" x14ac:dyDescent="0.2">
      <c r="A1213" s="101"/>
      <c r="D1213" s="97"/>
      <c r="N1213" s="97"/>
      <c r="BY1213" s="108"/>
    </row>
    <row r="1214" spans="1:77" x14ac:dyDescent="0.2">
      <c r="A1214" s="101"/>
      <c r="D1214" s="97"/>
      <c r="N1214" s="97"/>
      <c r="BY1214" s="108"/>
    </row>
    <row r="1215" spans="1:77" x14ac:dyDescent="0.2">
      <c r="A1215" s="101"/>
      <c r="D1215" s="97"/>
      <c r="N1215" s="97"/>
      <c r="BY1215" s="108"/>
    </row>
    <row r="1216" spans="1:77" x14ac:dyDescent="0.2">
      <c r="A1216" s="101"/>
      <c r="D1216" s="97"/>
      <c r="N1216" s="97"/>
      <c r="BY1216" s="108"/>
    </row>
    <row r="1217" spans="1:77" x14ac:dyDescent="0.2">
      <c r="A1217" s="101"/>
      <c r="D1217" s="97"/>
      <c r="N1217" s="97"/>
      <c r="BY1217" s="108"/>
    </row>
    <row r="1218" spans="1:77" x14ac:dyDescent="0.2">
      <c r="A1218" s="101"/>
      <c r="D1218" s="97"/>
      <c r="N1218" s="97"/>
      <c r="BY1218" s="108"/>
    </row>
    <row r="1219" spans="1:77" x14ac:dyDescent="0.2">
      <c r="A1219" s="101"/>
      <c r="D1219" s="97"/>
      <c r="N1219" s="97"/>
      <c r="BY1219" s="108"/>
    </row>
    <row r="1220" spans="1:77" x14ac:dyDescent="0.2">
      <c r="A1220" s="101"/>
      <c r="D1220" s="97"/>
      <c r="N1220" s="97"/>
      <c r="BY1220" s="108"/>
    </row>
    <row r="1221" spans="1:77" x14ac:dyDescent="0.2">
      <c r="A1221" s="101"/>
      <c r="D1221" s="97"/>
      <c r="N1221" s="97"/>
      <c r="BY1221" s="108"/>
    </row>
    <row r="1222" spans="1:77" x14ac:dyDescent="0.2">
      <c r="A1222" s="101"/>
      <c r="D1222" s="97"/>
      <c r="N1222" s="97"/>
      <c r="BY1222" s="108"/>
    </row>
    <row r="1223" spans="1:77" x14ac:dyDescent="0.2">
      <c r="A1223" s="101"/>
      <c r="D1223" s="97"/>
      <c r="N1223" s="97"/>
      <c r="BY1223" s="108"/>
    </row>
    <row r="1224" spans="1:77" x14ac:dyDescent="0.2">
      <c r="A1224" s="101"/>
      <c r="D1224" s="97"/>
      <c r="N1224" s="97"/>
      <c r="BY1224" s="108"/>
    </row>
    <row r="1225" spans="1:77" x14ac:dyDescent="0.2">
      <c r="A1225" s="101"/>
      <c r="D1225" s="97"/>
      <c r="N1225" s="97"/>
      <c r="BY1225" s="108"/>
    </row>
    <row r="1226" spans="1:77" x14ac:dyDescent="0.2">
      <c r="A1226" s="101"/>
      <c r="D1226" s="97"/>
      <c r="N1226" s="97"/>
      <c r="BY1226" s="108"/>
    </row>
    <row r="1227" spans="1:77" x14ac:dyDescent="0.2">
      <c r="A1227" s="101"/>
      <c r="D1227" s="97"/>
      <c r="N1227" s="97"/>
      <c r="BY1227" s="108"/>
    </row>
    <row r="1228" spans="1:77" x14ac:dyDescent="0.2">
      <c r="A1228" s="101"/>
      <c r="D1228" s="97"/>
      <c r="N1228" s="97"/>
      <c r="BY1228" s="108"/>
    </row>
    <row r="1229" spans="1:77" x14ac:dyDescent="0.2">
      <c r="A1229" s="101"/>
      <c r="D1229" s="97"/>
      <c r="N1229" s="97"/>
      <c r="BY1229" s="108"/>
    </row>
    <row r="1230" spans="1:77" x14ac:dyDescent="0.2">
      <c r="A1230" s="101"/>
      <c r="D1230" s="97"/>
      <c r="N1230" s="97"/>
      <c r="BY1230" s="108"/>
    </row>
    <row r="1231" spans="1:77" x14ac:dyDescent="0.2">
      <c r="A1231" s="101"/>
      <c r="D1231" s="97"/>
      <c r="N1231" s="97"/>
      <c r="BY1231" s="108"/>
    </row>
    <row r="1232" spans="1:77" x14ac:dyDescent="0.2">
      <c r="A1232" s="101"/>
      <c r="D1232" s="97"/>
      <c r="N1232" s="97"/>
      <c r="BY1232" s="108"/>
    </row>
    <row r="1233" spans="1:77" x14ac:dyDescent="0.2">
      <c r="A1233" s="101"/>
      <c r="D1233" s="97"/>
      <c r="N1233" s="97"/>
      <c r="BY1233" s="108"/>
    </row>
    <row r="1234" spans="1:77" x14ac:dyDescent="0.2">
      <c r="A1234" s="101"/>
      <c r="D1234" s="97"/>
      <c r="N1234" s="97"/>
      <c r="BY1234" s="108"/>
    </row>
    <row r="1235" spans="1:77" x14ac:dyDescent="0.2">
      <c r="A1235" s="101"/>
      <c r="D1235" s="97"/>
      <c r="N1235" s="97"/>
      <c r="BY1235" s="108"/>
    </row>
    <row r="1236" spans="1:77" x14ac:dyDescent="0.2">
      <c r="A1236" s="101"/>
      <c r="D1236" s="97"/>
      <c r="N1236" s="97"/>
      <c r="BY1236" s="108"/>
    </row>
    <row r="1237" spans="1:77" x14ac:dyDescent="0.2">
      <c r="A1237" s="101"/>
      <c r="D1237" s="97"/>
      <c r="N1237" s="97"/>
      <c r="BY1237" s="108"/>
    </row>
    <row r="1238" spans="1:77" x14ac:dyDescent="0.2">
      <c r="A1238" s="101"/>
      <c r="D1238" s="97"/>
      <c r="N1238" s="97"/>
      <c r="BY1238" s="108"/>
    </row>
    <row r="1239" spans="1:77" x14ac:dyDescent="0.2">
      <c r="A1239" s="101"/>
      <c r="D1239" s="97"/>
      <c r="N1239" s="97"/>
      <c r="BY1239" s="108"/>
    </row>
    <row r="1240" spans="1:77" x14ac:dyDescent="0.2">
      <c r="A1240" s="101"/>
      <c r="D1240" s="97"/>
      <c r="N1240" s="97"/>
      <c r="BY1240" s="108"/>
    </row>
    <row r="1241" spans="1:77" x14ac:dyDescent="0.2">
      <c r="A1241" s="101"/>
      <c r="D1241" s="97"/>
      <c r="N1241" s="97"/>
      <c r="BY1241" s="108"/>
    </row>
    <row r="1242" spans="1:77" x14ac:dyDescent="0.2">
      <c r="A1242" s="101"/>
      <c r="D1242" s="97"/>
      <c r="N1242" s="97"/>
      <c r="BY1242" s="108"/>
    </row>
    <row r="1243" spans="1:77" x14ac:dyDescent="0.2">
      <c r="A1243" s="101"/>
      <c r="D1243" s="97"/>
      <c r="N1243" s="97"/>
      <c r="BY1243" s="108"/>
    </row>
    <row r="1244" spans="1:77" x14ac:dyDescent="0.2">
      <c r="A1244" s="101"/>
      <c r="D1244" s="97"/>
      <c r="N1244" s="97"/>
      <c r="BY1244" s="108"/>
    </row>
    <row r="1245" spans="1:77" x14ac:dyDescent="0.2">
      <c r="A1245" s="101"/>
      <c r="D1245" s="97"/>
      <c r="N1245" s="97"/>
      <c r="BY1245" s="108"/>
    </row>
    <row r="1246" spans="1:77" x14ac:dyDescent="0.2">
      <c r="A1246" s="101"/>
      <c r="D1246" s="97"/>
      <c r="N1246" s="97"/>
      <c r="BY1246" s="108"/>
    </row>
    <row r="1247" spans="1:77" x14ac:dyDescent="0.2">
      <c r="A1247" s="101"/>
      <c r="D1247" s="97"/>
      <c r="N1247" s="97"/>
      <c r="BY1247" s="108"/>
    </row>
    <row r="1248" spans="1:77" x14ac:dyDescent="0.2">
      <c r="A1248" s="101"/>
      <c r="D1248" s="97"/>
      <c r="N1248" s="97"/>
      <c r="BY1248" s="108"/>
    </row>
    <row r="1249" spans="1:77" x14ac:dyDescent="0.2">
      <c r="A1249" s="101"/>
      <c r="D1249" s="97"/>
      <c r="N1249" s="97"/>
      <c r="BY1249" s="108"/>
    </row>
    <row r="1250" spans="1:77" x14ac:dyDescent="0.2">
      <c r="A1250" s="101"/>
      <c r="D1250" s="97"/>
      <c r="N1250" s="97"/>
      <c r="BY1250" s="108"/>
    </row>
    <row r="1251" spans="1:77" x14ac:dyDescent="0.2">
      <c r="A1251" s="101"/>
      <c r="D1251" s="97"/>
      <c r="N1251" s="97"/>
      <c r="BY1251" s="108"/>
    </row>
    <row r="1252" spans="1:77" x14ac:dyDescent="0.2">
      <c r="A1252" s="101"/>
      <c r="D1252" s="97"/>
      <c r="N1252" s="97"/>
      <c r="BY1252" s="108"/>
    </row>
    <row r="1253" spans="1:77" x14ac:dyDescent="0.2">
      <c r="A1253" s="101"/>
      <c r="D1253" s="97"/>
      <c r="N1253" s="97"/>
      <c r="BY1253" s="108"/>
    </row>
    <row r="1254" spans="1:77" x14ac:dyDescent="0.2">
      <c r="A1254" s="101"/>
      <c r="D1254" s="97"/>
      <c r="N1254" s="97"/>
      <c r="BY1254" s="108"/>
    </row>
    <row r="1255" spans="1:77" x14ac:dyDescent="0.2">
      <c r="A1255" s="101"/>
      <c r="D1255" s="97"/>
      <c r="N1255" s="97"/>
      <c r="BY1255" s="108"/>
    </row>
    <row r="1256" spans="1:77" x14ac:dyDescent="0.2">
      <c r="A1256" s="101"/>
      <c r="D1256" s="97"/>
      <c r="N1256" s="97"/>
      <c r="BY1256" s="108"/>
    </row>
    <row r="1257" spans="1:77" x14ac:dyDescent="0.2">
      <c r="A1257" s="101"/>
      <c r="D1257" s="97"/>
      <c r="N1257" s="97"/>
      <c r="BY1257" s="108"/>
    </row>
    <row r="1258" spans="1:77" x14ac:dyDescent="0.2">
      <c r="A1258" s="101"/>
      <c r="D1258" s="97"/>
      <c r="N1258" s="97"/>
      <c r="BY1258" s="108"/>
    </row>
    <row r="1259" spans="1:77" x14ac:dyDescent="0.2">
      <c r="A1259" s="101"/>
      <c r="D1259" s="97"/>
      <c r="N1259" s="97"/>
      <c r="BY1259" s="108"/>
    </row>
    <row r="1260" spans="1:77" x14ac:dyDescent="0.2">
      <c r="A1260" s="101"/>
      <c r="D1260" s="97"/>
      <c r="N1260" s="97"/>
      <c r="BY1260" s="108"/>
    </row>
    <row r="1261" spans="1:77" x14ac:dyDescent="0.2">
      <c r="A1261" s="101"/>
      <c r="D1261" s="97"/>
      <c r="N1261" s="97"/>
      <c r="BY1261" s="108"/>
    </row>
    <row r="1262" spans="1:77" x14ac:dyDescent="0.2">
      <c r="A1262" s="101"/>
      <c r="D1262" s="97"/>
      <c r="N1262" s="97"/>
      <c r="BY1262" s="108"/>
    </row>
    <row r="1263" spans="1:77" x14ac:dyDescent="0.2">
      <c r="A1263" s="101"/>
      <c r="D1263" s="97"/>
      <c r="N1263" s="97"/>
      <c r="BY1263" s="108"/>
    </row>
    <row r="1264" spans="1:77" x14ac:dyDescent="0.2">
      <c r="A1264" s="101"/>
      <c r="D1264" s="97"/>
      <c r="N1264" s="97"/>
      <c r="BY1264" s="108"/>
    </row>
    <row r="1265" spans="1:77" x14ac:dyDescent="0.2">
      <c r="A1265" s="101"/>
      <c r="D1265" s="97"/>
      <c r="N1265" s="97"/>
      <c r="BY1265" s="108"/>
    </row>
    <row r="1266" spans="1:77" x14ac:dyDescent="0.2">
      <c r="A1266" s="101"/>
      <c r="D1266" s="97"/>
      <c r="N1266" s="97"/>
      <c r="BY1266" s="108"/>
    </row>
    <row r="1267" spans="1:77" x14ac:dyDescent="0.2">
      <c r="A1267" s="101"/>
      <c r="D1267" s="97"/>
      <c r="N1267" s="97"/>
      <c r="BY1267" s="108"/>
    </row>
    <row r="1268" spans="1:77" x14ac:dyDescent="0.2">
      <c r="A1268" s="101"/>
      <c r="D1268" s="97"/>
      <c r="N1268" s="97"/>
      <c r="BY1268" s="108"/>
    </row>
    <row r="1269" spans="1:77" x14ac:dyDescent="0.2">
      <c r="A1269" s="101"/>
      <c r="D1269" s="97"/>
      <c r="N1269" s="97"/>
      <c r="BY1269" s="108"/>
    </row>
    <row r="1270" spans="1:77" x14ac:dyDescent="0.2">
      <c r="A1270" s="101"/>
      <c r="D1270" s="97"/>
      <c r="N1270" s="97"/>
      <c r="BY1270" s="108"/>
    </row>
    <row r="1271" spans="1:77" x14ac:dyDescent="0.2">
      <c r="A1271" s="101"/>
      <c r="D1271" s="97"/>
      <c r="N1271" s="97"/>
      <c r="BY1271" s="108"/>
    </row>
    <row r="1272" spans="1:77" x14ac:dyDescent="0.2">
      <c r="A1272" s="101"/>
      <c r="D1272" s="97"/>
      <c r="N1272" s="97"/>
      <c r="BY1272" s="108"/>
    </row>
    <row r="1273" spans="1:77" x14ac:dyDescent="0.2">
      <c r="A1273" s="101"/>
      <c r="D1273" s="97"/>
      <c r="N1273" s="97"/>
      <c r="BY1273" s="108"/>
    </row>
    <row r="1274" spans="1:77" x14ac:dyDescent="0.2">
      <c r="A1274" s="101"/>
      <c r="D1274" s="97"/>
      <c r="N1274" s="97"/>
      <c r="BY1274" s="108"/>
    </row>
    <row r="1275" spans="1:77" x14ac:dyDescent="0.2">
      <c r="A1275" s="101"/>
      <c r="D1275" s="97"/>
      <c r="N1275" s="97"/>
      <c r="BY1275" s="108"/>
    </row>
    <row r="1276" spans="1:77" x14ac:dyDescent="0.2">
      <c r="A1276" s="101"/>
      <c r="D1276" s="97"/>
      <c r="N1276" s="97"/>
      <c r="BY1276" s="108"/>
    </row>
    <row r="1277" spans="1:77" x14ac:dyDescent="0.2">
      <c r="A1277" s="101"/>
      <c r="D1277" s="97"/>
      <c r="N1277" s="97"/>
      <c r="BY1277" s="108"/>
    </row>
    <row r="1278" spans="1:77" x14ac:dyDescent="0.2">
      <c r="A1278" s="101"/>
      <c r="D1278" s="97"/>
      <c r="N1278" s="97"/>
      <c r="BY1278" s="108"/>
    </row>
    <row r="1279" spans="1:77" x14ac:dyDescent="0.2">
      <c r="A1279" s="101"/>
      <c r="D1279" s="97"/>
      <c r="N1279" s="97"/>
      <c r="BY1279" s="108"/>
    </row>
    <row r="1280" spans="1:77" x14ac:dyDescent="0.2">
      <c r="A1280" s="101"/>
      <c r="D1280" s="97"/>
      <c r="N1280" s="97"/>
      <c r="BY1280" s="108"/>
    </row>
    <row r="1281" spans="1:77" x14ac:dyDescent="0.2">
      <c r="A1281" s="101"/>
      <c r="D1281" s="97"/>
      <c r="N1281" s="97"/>
      <c r="BY1281" s="108"/>
    </row>
    <row r="1282" spans="1:77" x14ac:dyDescent="0.2">
      <c r="A1282" s="101"/>
      <c r="D1282" s="97"/>
      <c r="N1282" s="97"/>
      <c r="BY1282" s="108"/>
    </row>
    <row r="1283" spans="1:77" x14ac:dyDescent="0.2">
      <c r="A1283" s="101"/>
      <c r="D1283" s="97"/>
      <c r="N1283" s="97"/>
      <c r="BY1283" s="108"/>
    </row>
    <row r="1284" spans="1:77" x14ac:dyDescent="0.2">
      <c r="A1284" s="101"/>
      <c r="D1284" s="97"/>
      <c r="N1284" s="97"/>
      <c r="BY1284" s="108"/>
    </row>
    <row r="1285" spans="1:77" x14ac:dyDescent="0.2">
      <c r="A1285" s="101"/>
      <c r="D1285" s="97"/>
      <c r="N1285" s="97"/>
      <c r="BY1285" s="108"/>
    </row>
    <row r="1286" spans="1:77" x14ac:dyDescent="0.2">
      <c r="A1286" s="101"/>
      <c r="D1286" s="97"/>
      <c r="N1286" s="97"/>
      <c r="BY1286" s="108"/>
    </row>
    <row r="1287" spans="1:77" x14ac:dyDescent="0.2">
      <c r="A1287" s="101"/>
      <c r="D1287" s="97"/>
      <c r="N1287" s="97"/>
      <c r="BY1287" s="108"/>
    </row>
    <row r="1288" spans="1:77" x14ac:dyDescent="0.2">
      <c r="A1288" s="101"/>
      <c r="D1288" s="97"/>
      <c r="N1288" s="97"/>
      <c r="BY1288" s="108"/>
    </row>
    <row r="1289" spans="1:77" x14ac:dyDescent="0.2">
      <c r="A1289" s="101"/>
      <c r="D1289" s="97"/>
      <c r="N1289" s="97"/>
      <c r="BY1289" s="108"/>
    </row>
    <row r="1290" spans="1:77" x14ac:dyDescent="0.2">
      <c r="A1290" s="101"/>
      <c r="D1290" s="97"/>
      <c r="N1290" s="97"/>
      <c r="BY1290" s="108"/>
    </row>
    <row r="1291" spans="1:77" x14ac:dyDescent="0.2">
      <c r="A1291" s="101"/>
      <c r="D1291" s="97"/>
      <c r="N1291" s="97"/>
      <c r="BY1291" s="108"/>
    </row>
    <row r="1292" spans="1:77" x14ac:dyDescent="0.2">
      <c r="A1292" s="101"/>
      <c r="D1292" s="97"/>
      <c r="N1292" s="97"/>
      <c r="BY1292" s="108"/>
    </row>
    <row r="1293" spans="1:77" x14ac:dyDescent="0.2">
      <c r="A1293" s="101"/>
      <c r="D1293" s="97"/>
      <c r="N1293" s="97"/>
      <c r="BY1293" s="108"/>
    </row>
    <row r="1294" spans="1:77" x14ac:dyDescent="0.2">
      <c r="A1294" s="101"/>
      <c r="D1294" s="97"/>
      <c r="N1294" s="97"/>
      <c r="BY1294" s="108"/>
    </row>
    <row r="1295" spans="1:77" x14ac:dyDescent="0.2">
      <c r="A1295" s="101"/>
      <c r="D1295" s="97"/>
      <c r="N1295" s="97"/>
      <c r="BY1295" s="108"/>
    </row>
    <row r="1296" spans="1:77" x14ac:dyDescent="0.2">
      <c r="A1296" s="101"/>
      <c r="D1296" s="97"/>
      <c r="N1296" s="97"/>
      <c r="BY1296" s="108"/>
    </row>
    <row r="1297" spans="1:77" x14ac:dyDescent="0.2">
      <c r="A1297" s="101"/>
      <c r="D1297" s="97"/>
      <c r="N1297" s="97"/>
      <c r="BY1297" s="108"/>
    </row>
    <row r="1298" spans="1:77" x14ac:dyDescent="0.2">
      <c r="A1298" s="101"/>
      <c r="D1298" s="97"/>
      <c r="N1298" s="97"/>
      <c r="BY1298" s="108"/>
    </row>
    <row r="1299" spans="1:77" x14ac:dyDescent="0.2">
      <c r="A1299" s="101"/>
      <c r="D1299" s="97"/>
      <c r="N1299" s="97"/>
      <c r="BY1299" s="108"/>
    </row>
    <row r="1300" spans="1:77" x14ac:dyDescent="0.2">
      <c r="A1300" s="101"/>
      <c r="D1300" s="97"/>
      <c r="N1300" s="97"/>
      <c r="BY1300" s="108"/>
    </row>
    <row r="1301" spans="1:77" x14ac:dyDescent="0.2">
      <c r="A1301" s="101"/>
      <c r="D1301" s="97"/>
      <c r="N1301" s="97"/>
      <c r="BY1301" s="108"/>
    </row>
    <row r="1302" spans="1:77" x14ac:dyDescent="0.2">
      <c r="A1302" s="101"/>
      <c r="D1302" s="97"/>
      <c r="N1302" s="97"/>
      <c r="BY1302" s="108"/>
    </row>
    <row r="1303" spans="1:77" x14ac:dyDescent="0.2">
      <c r="A1303" s="101"/>
      <c r="D1303" s="97"/>
      <c r="N1303" s="97"/>
      <c r="BY1303" s="108"/>
    </row>
    <row r="1304" spans="1:77" x14ac:dyDescent="0.2">
      <c r="A1304" s="101"/>
      <c r="D1304" s="97"/>
      <c r="N1304" s="97"/>
      <c r="BY1304" s="108"/>
    </row>
    <row r="1305" spans="1:77" x14ac:dyDescent="0.2">
      <c r="A1305" s="101"/>
      <c r="D1305" s="97"/>
      <c r="N1305" s="97"/>
      <c r="BY1305" s="108"/>
    </row>
    <row r="1306" spans="1:77" x14ac:dyDescent="0.2">
      <c r="A1306" s="101"/>
      <c r="D1306" s="97"/>
      <c r="N1306" s="97"/>
      <c r="BY1306" s="108"/>
    </row>
    <row r="1307" spans="1:77" x14ac:dyDescent="0.2">
      <c r="A1307" s="101"/>
      <c r="D1307" s="97"/>
      <c r="N1307" s="97"/>
      <c r="BY1307" s="108"/>
    </row>
    <row r="1308" spans="1:77" x14ac:dyDescent="0.2">
      <c r="A1308" s="101"/>
      <c r="D1308" s="97"/>
      <c r="N1308" s="97"/>
      <c r="BY1308" s="108"/>
    </row>
    <row r="1309" spans="1:77" x14ac:dyDescent="0.2">
      <c r="A1309" s="101"/>
      <c r="D1309" s="97"/>
      <c r="N1309" s="97"/>
      <c r="BY1309" s="108"/>
    </row>
    <row r="1310" spans="1:77" x14ac:dyDescent="0.2">
      <c r="A1310" s="101"/>
      <c r="D1310" s="97"/>
      <c r="N1310" s="97"/>
      <c r="BY1310" s="108"/>
    </row>
    <row r="1311" spans="1:77" x14ac:dyDescent="0.2">
      <c r="A1311" s="101"/>
      <c r="D1311" s="97"/>
      <c r="N1311" s="97"/>
      <c r="BY1311" s="108"/>
    </row>
    <row r="1312" spans="1:77" x14ac:dyDescent="0.2">
      <c r="A1312" s="101"/>
      <c r="D1312" s="97"/>
      <c r="N1312" s="97"/>
      <c r="BY1312" s="108"/>
    </row>
    <row r="1313" spans="1:77" x14ac:dyDescent="0.2">
      <c r="A1313" s="101"/>
      <c r="D1313" s="97"/>
      <c r="N1313" s="97"/>
      <c r="BY1313" s="108"/>
    </row>
    <row r="1314" spans="1:77" x14ac:dyDescent="0.2">
      <c r="A1314" s="101"/>
      <c r="D1314" s="97"/>
      <c r="N1314" s="97"/>
      <c r="BY1314" s="108"/>
    </row>
    <row r="1315" spans="1:77" x14ac:dyDescent="0.2">
      <c r="A1315" s="101"/>
      <c r="D1315" s="97"/>
      <c r="N1315" s="97"/>
      <c r="BY1315" s="108"/>
    </row>
    <row r="1316" spans="1:77" x14ac:dyDescent="0.2">
      <c r="A1316" s="101"/>
      <c r="D1316" s="97"/>
      <c r="N1316" s="97"/>
      <c r="BY1316" s="108"/>
    </row>
    <row r="1317" spans="1:77" x14ac:dyDescent="0.2">
      <c r="A1317" s="101"/>
      <c r="D1317" s="97"/>
      <c r="N1317" s="97"/>
      <c r="BY1317" s="108"/>
    </row>
    <row r="1318" spans="1:77" x14ac:dyDescent="0.2">
      <c r="A1318" s="101"/>
      <c r="D1318" s="97"/>
      <c r="N1318" s="97"/>
      <c r="BY1318" s="108"/>
    </row>
    <row r="1319" spans="1:77" x14ac:dyDescent="0.2">
      <c r="A1319" s="101"/>
      <c r="D1319" s="97"/>
      <c r="N1319" s="97"/>
      <c r="BY1319" s="108"/>
    </row>
    <row r="1320" spans="1:77" x14ac:dyDescent="0.2">
      <c r="A1320" s="101"/>
      <c r="D1320" s="97"/>
      <c r="N1320" s="97"/>
      <c r="BY1320" s="108"/>
    </row>
    <row r="1321" spans="1:77" x14ac:dyDescent="0.2">
      <c r="A1321" s="101"/>
      <c r="D1321" s="97"/>
      <c r="N1321" s="97"/>
      <c r="BY1321" s="108"/>
    </row>
    <row r="1322" spans="1:77" x14ac:dyDescent="0.2">
      <c r="A1322" s="101"/>
      <c r="D1322" s="97"/>
      <c r="N1322" s="97"/>
      <c r="BY1322" s="108"/>
    </row>
    <row r="1323" spans="1:77" x14ac:dyDescent="0.2">
      <c r="A1323" s="101"/>
      <c r="D1323" s="97"/>
      <c r="N1323" s="97"/>
      <c r="BY1323" s="108"/>
    </row>
    <row r="1324" spans="1:77" x14ac:dyDescent="0.2">
      <c r="A1324" s="101"/>
      <c r="D1324" s="97"/>
      <c r="N1324" s="97"/>
      <c r="BY1324" s="108"/>
    </row>
    <row r="1325" spans="1:77" x14ac:dyDescent="0.2">
      <c r="A1325" s="101"/>
      <c r="D1325" s="97"/>
      <c r="N1325" s="97"/>
      <c r="BY1325" s="108"/>
    </row>
    <row r="1326" spans="1:77" x14ac:dyDescent="0.2">
      <c r="A1326" s="101"/>
      <c r="D1326" s="97"/>
      <c r="N1326" s="97"/>
      <c r="BY1326" s="108"/>
    </row>
    <row r="1327" spans="1:77" x14ac:dyDescent="0.2">
      <c r="A1327" s="101"/>
      <c r="D1327" s="97"/>
      <c r="N1327" s="97"/>
      <c r="BY1327" s="108"/>
    </row>
    <row r="1328" spans="1:77" x14ac:dyDescent="0.2">
      <c r="A1328" s="101"/>
      <c r="D1328" s="97"/>
      <c r="N1328" s="97"/>
      <c r="BY1328" s="108"/>
    </row>
    <row r="1329" spans="1:77" x14ac:dyDescent="0.2">
      <c r="A1329" s="101"/>
      <c r="D1329" s="97"/>
      <c r="N1329" s="97"/>
      <c r="BY1329" s="108"/>
    </row>
    <row r="1330" spans="1:77" x14ac:dyDescent="0.2">
      <c r="A1330" s="101"/>
      <c r="D1330" s="97"/>
      <c r="N1330" s="97"/>
      <c r="BY1330" s="108"/>
    </row>
    <row r="1331" spans="1:77" x14ac:dyDescent="0.2">
      <c r="A1331" s="101"/>
      <c r="D1331" s="97"/>
      <c r="N1331" s="97"/>
      <c r="BY1331" s="108"/>
    </row>
    <row r="1332" spans="1:77" x14ac:dyDescent="0.2">
      <c r="A1332" s="101"/>
      <c r="D1332" s="97"/>
      <c r="N1332" s="97"/>
      <c r="BY1332" s="108"/>
    </row>
    <row r="1333" spans="1:77" x14ac:dyDescent="0.2">
      <c r="A1333" s="101"/>
      <c r="D1333" s="97"/>
      <c r="N1333" s="97"/>
      <c r="BY1333" s="108"/>
    </row>
    <row r="1334" spans="1:77" x14ac:dyDescent="0.2">
      <c r="A1334" s="101"/>
      <c r="D1334" s="97"/>
      <c r="N1334" s="97"/>
      <c r="BY1334" s="108"/>
    </row>
    <row r="1335" spans="1:77" x14ac:dyDescent="0.2">
      <c r="A1335" s="101"/>
      <c r="D1335" s="97"/>
      <c r="N1335" s="97"/>
      <c r="BY1335" s="108"/>
    </row>
    <row r="1336" spans="1:77" x14ac:dyDescent="0.2">
      <c r="A1336" s="101"/>
      <c r="D1336" s="97"/>
      <c r="N1336" s="97"/>
      <c r="BY1336" s="108"/>
    </row>
    <row r="1337" spans="1:77" x14ac:dyDescent="0.2">
      <c r="A1337" s="101"/>
      <c r="D1337" s="97"/>
      <c r="N1337" s="97"/>
      <c r="BY1337" s="108"/>
    </row>
    <row r="1338" spans="1:77" x14ac:dyDescent="0.2">
      <c r="A1338" s="101"/>
      <c r="D1338" s="97"/>
      <c r="N1338" s="97"/>
      <c r="BY1338" s="108"/>
    </row>
    <row r="1339" spans="1:77" x14ac:dyDescent="0.2">
      <c r="A1339" s="101"/>
      <c r="D1339" s="97"/>
      <c r="N1339" s="97"/>
      <c r="BY1339" s="108"/>
    </row>
    <row r="1340" spans="1:77" x14ac:dyDescent="0.2">
      <c r="A1340" s="101"/>
      <c r="D1340" s="97"/>
      <c r="N1340" s="97"/>
      <c r="BY1340" s="108"/>
    </row>
    <row r="1341" spans="1:77" x14ac:dyDescent="0.2">
      <c r="A1341" s="101"/>
      <c r="D1341" s="97"/>
      <c r="N1341" s="97"/>
      <c r="BY1341" s="108"/>
    </row>
    <row r="1342" spans="1:77" x14ac:dyDescent="0.2">
      <c r="A1342" s="101"/>
      <c r="D1342" s="97"/>
      <c r="N1342" s="97"/>
      <c r="BY1342" s="108"/>
    </row>
    <row r="1343" spans="1:77" x14ac:dyDescent="0.2">
      <c r="A1343" s="101"/>
      <c r="D1343" s="97"/>
      <c r="N1343" s="97"/>
      <c r="BY1343" s="108"/>
    </row>
    <row r="1344" spans="1:77" x14ac:dyDescent="0.2">
      <c r="A1344" s="101"/>
      <c r="D1344" s="97"/>
      <c r="N1344" s="97"/>
      <c r="BY1344" s="108"/>
    </row>
    <row r="1345" spans="1:77" x14ac:dyDescent="0.2">
      <c r="A1345" s="101"/>
      <c r="D1345" s="97"/>
      <c r="N1345" s="97"/>
      <c r="BY1345" s="108"/>
    </row>
    <row r="1346" spans="1:77" x14ac:dyDescent="0.2">
      <c r="A1346" s="101"/>
      <c r="D1346" s="97"/>
      <c r="N1346" s="97"/>
      <c r="BY1346" s="108"/>
    </row>
    <row r="1347" spans="1:77" x14ac:dyDescent="0.2">
      <c r="A1347" s="101"/>
      <c r="D1347" s="97"/>
      <c r="N1347" s="97"/>
      <c r="BY1347" s="108"/>
    </row>
    <row r="1348" spans="1:77" x14ac:dyDescent="0.2">
      <c r="A1348" s="101"/>
      <c r="D1348" s="97"/>
      <c r="N1348" s="97"/>
      <c r="BY1348" s="108"/>
    </row>
    <row r="1349" spans="1:77" x14ac:dyDescent="0.2">
      <c r="A1349" s="101"/>
      <c r="D1349" s="97"/>
      <c r="N1349" s="97"/>
      <c r="BY1349" s="108"/>
    </row>
    <row r="1350" spans="1:77" x14ac:dyDescent="0.2">
      <c r="A1350" s="101"/>
      <c r="D1350" s="97"/>
      <c r="N1350" s="97"/>
      <c r="BY1350" s="108"/>
    </row>
    <row r="1351" spans="1:77" x14ac:dyDescent="0.2">
      <c r="A1351" s="101"/>
      <c r="D1351" s="97"/>
      <c r="N1351" s="97"/>
      <c r="BY1351" s="108"/>
    </row>
    <row r="1352" spans="1:77" x14ac:dyDescent="0.2">
      <c r="A1352" s="101"/>
      <c r="D1352" s="97"/>
      <c r="N1352" s="97"/>
      <c r="BY1352" s="108"/>
    </row>
    <row r="1353" spans="1:77" x14ac:dyDescent="0.2">
      <c r="A1353" s="101"/>
      <c r="D1353" s="97"/>
      <c r="N1353" s="97"/>
      <c r="BY1353" s="108"/>
    </row>
    <row r="1354" spans="1:77" x14ac:dyDescent="0.2">
      <c r="A1354" s="101"/>
      <c r="D1354" s="97"/>
      <c r="N1354" s="97"/>
      <c r="BY1354" s="108"/>
    </row>
    <row r="1355" spans="1:77" x14ac:dyDescent="0.2">
      <c r="A1355" s="101"/>
      <c r="D1355" s="97"/>
      <c r="N1355" s="97"/>
      <c r="BY1355" s="108"/>
    </row>
    <row r="1356" spans="1:77" x14ac:dyDescent="0.2">
      <c r="A1356" s="101"/>
      <c r="D1356" s="97"/>
      <c r="N1356" s="97"/>
      <c r="BY1356" s="108"/>
    </row>
    <row r="1357" spans="1:77" x14ac:dyDescent="0.2">
      <c r="A1357" s="101"/>
      <c r="D1357" s="97"/>
      <c r="N1357" s="97"/>
      <c r="BY1357" s="108"/>
    </row>
    <row r="1358" spans="1:77" x14ac:dyDescent="0.2">
      <c r="A1358" s="101"/>
      <c r="D1358" s="97"/>
      <c r="N1358" s="97"/>
      <c r="BY1358" s="108"/>
    </row>
    <row r="1359" spans="1:77" x14ac:dyDescent="0.2">
      <c r="A1359" s="101"/>
      <c r="D1359" s="97"/>
      <c r="N1359" s="97"/>
      <c r="BY1359" s="108"/>
    </row>
    <row r="1360" spans="1:77" x14ac:dyDescent="0.2">
      <c r="A1360" s="101"/>
      <c r="D1360" s="97"/>
      <c r="N1360" s="97"/>
      <c r="BY1360" s="108"/>
    </row>
    <row r="1361" spans="1:77" x14ac:dyDescent="0.2">
      <c r="A1361" s="101"/>
      <c r="D1361" s="97"/>
      <c r="N1361" s="97"/>
      <c r="BY1361" s="108"/>
    </row>
    <row r="1362" spans="1:77" x14ac:dyDescent="0.2">
      <c r="A1362" s="101"/>
      <c r="D1362" s="97"/>
      <c r="N1362" s="97"/>
      <c r="BY1362" s="108"/>
    </row>
    <row r="1363" spans="1:77" x14ac:dyDescent="0.2">
      <c r="A1363" s="101"/>
      <c r="D1363" s="97"/>
      <c r="N1363" s="97"/>
      <c r="BY1363" s="108"/>
    </row>
    <row r="1364" spans="1:77" x14ac:dyDescent="0.2">
      <c r="A1364" s="101"/>
      <c r="D1364" s="97"/>
      <c r="N1364" s="97"/>
      <c r="BY1364" s="108"/>
    </row>
    <row r="1365" spans="1:77" x14ac:dyDescent="0.2">
      <c r="A1365" s="101"/>
      <c r="D1365" s="97"/>
      <c r="N1365" s="97"/>
      <c r="BY1365" s="108"/>
    </row>
    <row r="1366" spans="1:77" x14ac:dyDescent="0.2">
      <c r="A1366" s="101"/>
      <c r="D1366" s="97"/>
      <c r="N1366" s="97"/>
      <c r="BY1366" s="108"/>
    </row>
    <row r="1367" spans="1:77" x14ac:dyDescent="0.2">
      <c r="A1367" s="101"/>
      <c r="D1367" s="97"/>
      <c r="N1367" s="97"/>
      <c r="BY1367" s="108"/>
    </row>
    <row r="1368" spans="1:77" x14ac:dyDescent="0.2">
      <c r="A1368" s="101"/>
      <c r="D1368" s="97"/>
      <c r="N1368" s="97"/>
      <c r="BY1368" s="108"/>
    </row>
    <row r="1369" spans="1:77" x14ac:dyDescent="0.2">
      <c r="A1369" s="101"/>
      <c r="D1369" s="97"/>
      <c r="N1369" s="97"/>
      <c r="BY1369" s="108"/>
    </row>
    <row r="1370" spans="1:77" x14ac:dyDescent="0.2">
      <c r="A1370" s="101"/>
      <c r="D1370" s="97"/>
      <c r="N1370" s="97"/>
      <c r="BY1370" s="108"/>
    </row>
    <row r="1371" spans="1:77" x14ac:dyDescent="0.2">
      <c r="A1371" s="101"/>
      <c r="D1371" s="97"/>
      <c r="N1371" s="97"/>
      <c r="BY1371" s="108"/>
    </row>
    <row r="1372" spans="1:77" x14ac:dyDescent="0.2">
      <c r="A1372" s="101"/>
      <c r="D1372" s="97"/>
      <c r="N1372" s="97"/>
      <c r="BY1372" s="108"/>
    </row>
    <row r="1373" spans="1:77" x14ac:dyDescent="0.2">
      <c r="A1373" s="101"/>
      <c r="D1373" s="97"/>
      <c r="N1373" s="97"/>
      <c r="BY1373" s="108"/>
    </row>
    <row r="1374" spans="1:77" x14ac:dyDescent="0.2">
      <c r="A1374" s="101"/>
      <c r="D1374" s="97"/>
      <c r="N1374" s="97"/>
      <c r="BY1374" s="108"/>
    </row>
    <row r="1375" spans="1:77" x14ac:dyDescent="0.2">
      <c r="A1375" s="101"/>
      <c r="D1375" s="97"/>
      <c r="N1375" s="97"/>
      <c r="BY1375" s="108"/>
    </row>
    <row r="1376" spans="1:77" x14ac:dyDescent="0.2">
      <c r="A1376" s="101"/>
      <c r="D1376" s="97"/>
      <c r="N1376" s="97"/>
      <c r="BY1376" s="108"/>
    </row>
    <row r="1377" spans="1:77" x14ac:dyDescent="0.2">
      <c r="A1377" s="101"/>
      <c r="D1377" s="97"/>
      <c r="N1377" s="97"/>
      <c r="BY1377" s="108"/>
    </row>
    <row r="1378" spans="1:77" x14ac:dyDescent="0.2">
      <c r="A1378" s="101"/>
      <c r="D1378" s="97"/>
      <c r="N1378" s="97"/>
      <c r="BY1378" s="108"/>
    </row>
    <row r="1379" spans="1:77" x14ac:dyDescent="0.2">
      <c r="A1379" s="101"/>
      <c r="D1379" s="97"/>
      <c r="N1379" s="97"/>
      <c r="BY1379" s="108"/>
    </row>
    <row r="1380" spans="1:77" x14ac:dyDescent="0.2">
      <c r="A1380" s="101"/>
      <c r="D1380" s="97"/>
      <c r="N1380" s="97"/>
      <c r="BY1380" s="108"/>
    </row>
    <row r="1381" spans="1:77" x14ac:dyDescent="0.2">
      <c r="A1381" s="101"/>
      <c r="D1381" s="97"/>
      <c r="N1381" s="97"/>
      <c r="BY1381" s="108"/>
    </row>
    <row r="1382" spans="1:77" x14ac:dyDescent="0.2">
      <c r="A1382" s="101"/>
      <c r="D1382" s="97"/>
      <c r="N1382" s="97"/>
      <c r="BY1382" s="108"/>
    </row>
    <row r="1383" spans="1:77" x14ac:dyDescent="0.2">
      <c r="A1383" s="101"/>
      <c r="D1383" s="97"/>
      <c r="N1383" s="97"/>
      <c r="BY1383" s="108"/>
    </row>
    <row r="1384" spans="1:77" x14ac:dyDescent="0.2">
      <c r="A1384" s="101"/>
      <c r="D1384" s="97"/>
      <c r="N1384" s="97"/>
      <c r="BY1384" s="108"/>
    </row>
    <row r="1385" spans="1:77" x14ac:dyDescent="0.2">
      <c r="A1385" s="101"/>
      <c r="D1385" s="97"/>
      <c r="N1385" s="97"/>
      <c r="BY1385" s="108"/>
    </row>
    <row r="1386" spans="1:77" x14ac:dyDescent="0.2">
      <c r="A1386" s="101"/>
      <c r="D1386" s="97"/>
      <c r="N1386" s="97"/>
      <c r="BY1386" s="108"/>
    </row>
    <row r="1387" spans="1:77" x14ac:dyDescent="0.2">
      <c r="A1387" s="101"/>
      <c r="D1387" s="97"/>
      <c r="N1387" s="97"/>
      <c r="BY1387" s="108"/>
    </row>
    <row r="1388" spans="1:77" x14ac:dyDescent="0.2">
      <c r="A1388" s="101"/>
      <c r="D1388" s="97"/>
      <c r="N1388" s="97"/>
      <c r="BY1388" s="108"/>
    </row>
    <row r="1389" spans="1:77" x14ac:dyDescent="0.2">
      <c r="A1389" s="101"/>
      <c r="D1389" s="97"/>
      <c r="N1389" s="97"/>
      <c r="BY1389" s="108"/>
    </row>
    <row r="1390" spans="1:77" x14ac:dyDescent="0.2">
      <c r="A1390" s="101"/>
      <c r="D1390" s="97"/>
      <c r="N1390" s="97"/>
      <c r="BY1390" s="108"/>
    </row>
    <row r="1391" spans="1:77" x14ac:dyDescent="0.2">
      <c r="A1391" s="101"/>
      <c r="D1391" s="97"/>
      <c r="N1391" s="97"/>
      <c r="BY1391" s="108"/>
    </row>
    <row r="1392" spans="1:77" x14ac:dyDescent="0.2">
      <c r="A1392" s="101"/>
      <c r="D1392" s="97"/>
      <c r="N1392" s="97"/>
      <c r="BY1392" s="108"/>
    </row>
    <row r="1393" spans="1:77" x14ac:dyDescent="0.2">
      <c r="A1393" s="101"/>
      <c r="D1393" s="97"/>
      <c r="N1393" s="97"/>
      <c r="BY1393" s="108"/>
    </row>
    <row r="1394" spans="1:77" x14ac:dyDescent="0.2">
      <c r="A1394" s="101"/>
      <c r="D1394" s="97"/>
      <c r="N1394" s="97"/>
      <c r="BY1394" s="108"/>
    </row>
    <row r="1395" spans="1:77" x14ac:dyDescent="0.2">
      <c r="A1395" s="101"/>
      <c r="D1395" s="97"/>
      <c r="N1395" s="97"/>
      <c r="BY1395" s="108"/>
    </row>
    <row r="1396" spans="1:77" x14ac:dyDescent="0.2">
      <c r="A1396" s="101"/>
      <c r="D1396" s="97"/>
      <c r="N1396" s="97"/>
      <c r="BY1396" s="108"/>
    </row>
    <row r="1397" spans="1:77" x14ac:dyDescent="0.2">
      <c r="A1397" s="101"/>
      <c r="D1397" s="97"/>
      <c r="N1397" s="97"/>
      <c r="BY1397" s="108"/>
    </row>
    <row r="1398" spans="1:77" x14ac:dyDescent="0.2">
      <c r="A1398" s="101"/>
      <c r="D1398" s="97"/>
      <c r="N1398" s="97"/>
      <c r="BY1398" s="108"/>
    </row>
    <row r="1399" spans="1:77" x14ac:dyDescent="0.2">
      <c r="A1399" s="101"/>
      <c r="D1399" s="97"/>
      <c r="N1399" s="97"/>
      <c r="BY1399" s="108"/>
    </row>
    <row r="1400" spans="1:77" x14ac:dyDescent="0.2">
      <c r="A1400" s="101"/>
      <c r="D1400" s="97"/>
      <c r="N1400" s="97"/>
      <c r="BY1400" s="108"/>
    </row>
    <row r="1401" spans="1:77" x14ac:dyDescent="0.2">
      <c r="A1401" s="101"/>
      <c r="D1401" s="97"/>
      <c r="N1401" s="97"/>
      <c r="BY1401" s="108"/>
    </row>
    <row r="1402" spans="1:77" x14ac:dyDescent="0.2">
      <c r="A1402" s="101"/>
      <c r="D1402" s="97"/>
      <c r="N1402" s="97"/>
      <c r="BY1402" s="108"/>
    </row>
    <row r="1403" spans="1:77" x14ac:dyDescent="0.2">
      <c r="A1403" s="101"/>
      <c r="D1403" s="97"/>
      <c r="N1403" s="97"/>
      <c r="BY1403" s="108"/>
    </row>
    <row r="1404" spans="1:77" x14ac:dyDescent="0.2">
      <c r="A1404" s="101"/>
      <c r="D1404" s="97"/>
      <c r="N1404" s="97"/>
      <c r="BY1404" s="108"/>
    </row>
    <row r="1405" spans="1:77" x14ac:dyDescent="0.2">
      <c r="A1405" s="101"/>
      <c r="D1405" s="97"/>
      <c r="N1405" s="97"/>
      <c r="BY1405" s="108"/>
    </row>
    <row r="1406" spans="1:77" x14ac:dyDescent="0.2">
      <c r="A1406" s="101"/>
      <c r="D1406" s="97"/>
      <c r="N1406" s="97"/>
      <c r="BY1406" s="108"/>
    </row>
    <row r="1407" spans="1:77" x14ac:dyDescent="0.2">
      <c r="A1407" s="101"/>
      <c r="D1407" s="97"/>
      <c r="N1407" s="97"/>
      <c r="BY1407" s="108"/>
    </row>
    <row r="1408" spans="1:77" x14ac:dyDescent="0.2">
      <c r="A1408" s="101"/>
      <c r="D1408" s="97"/>
      <c r="N1408" s="97"/>
      <c r="BY1408" s="108"/>
    </row>
    <row r="1409" spans="1:77" x14ac:dyDescent="0.2">
      <c r="A1409" s="101"/>
      <c r="D1409" s="97"/>
      <c r="N1409" s="97"/>
      <c r="BY1409" s="108"/>
    </row>
    <row r="1410" spans="1:77" x14ac:dyDescent="0.2">
      <c r="A1410" s="101"/>
      <c r="D1410" s="97"/>
      <c r="N1410" s="97"/>
      <c r="BY1410" s="108"/>
    </row>
    <row r="1411" spans="1:77" x14ac:dyDescent="0.2">
      <c r="A1411" s="101"/>
      <c r="D1411" s="97"/>
      <c r="N1411" s="97"/>
      <c r="BY1411" s="108"/>
    </row>
    <row r="1412" spans="1:77" x14ac:dyDescent="0.2">
      <c r="A1412" s="101"/>
      <c r="D1412" s="97"/>
      <c r="N1412" s="97"/>
      <c r="BY1412" s="108"/>
    </row>
    <row r="1413" spans="1:77" x14ac:dyDescent="0.2">
      <c r="A1413" s="101"/>
      <c r="D1413" s="97"/>
      <c r="N1413" s="97"/>
      <c r="BY1413" s="108"/>
    </row>
    <row r="1414" spans="1:77" x14ac:dyDescent="0.2">
      <c r="A1414" s="101"/>
      <c r="D1414" s="97"/>
      <c r="N1414" s="97"/>
      <c r="BY1414" s="108"/>
    </row>
    <row r="1415" spans="1:77" x14ac:dyDescent="0.2">
      <c r="A1415" s="101"/>
      <c r="D1415" s="97"/>
      <c r="N1415" s="97"/>
      <c r="BY1415" s="108"/>
    </row>
    <row r="1416" spans="1:77" x14ac:dyDescent="0.2">
      <c r="A1416" s="101"/>
      <c r="D1416" s="97"/>
      <c r="N1416" s="97"/>
      <c r="BY1416" s="108"/>
    </row>
    <row r="1417" spans="1:77" x14ac:dyDescent="0.2">
      <c r="A1417" s="101"/>
      <c r="D1417" s="97"/>
      <c r="N1417" s="97"/>
      <c r="BY1417" s="108"/>
    </row>
    <row r="1418" spans="1:77" x14ac:dyDescent="0.2">
      <c r="A1418" s="101"/>
      <c r="D1418" s="97"/>
      <c r="N1418" s="97"/>
      <c r="BY1418" s="108"/>
    </row>
    <row r="1419" spans="1:77" x14ac:dyDescent="0.2">
      <c r="A1419" s="101"/>
      <c r="D1419" s="97"/>
      <c r="N1419" s="97"/>
      <c r="BY1419" s="108"/>
    </row>
    <row r="1420" spans="1:77" x14ac:dyDescent="0.2">
      <c r="A1420" s="101"/>
      <c r="D1420" s="97"/>
      <c r="N1420" s="97"/>
      <c r="BY1420" s="108"/>
    </row>
    <row r="1421" spans="1:77" x14ac:dyDescent="0.2">
      <c r="A1421" s="101"/>
      <c r="D1421" s="97"/>
      <c r="N1421" s="97"/>
      <c r="BY1421" s="108"/>
    </row>
    <row r="1422" spans="1:77" x14ac:dyDescent="0.2">
      <c r="A1422" s="101"/>
      <c r="D1422" s="97"/>
      <c r="N1422" s="97"/>
      <c r="BY1422" s="108"/>
    </row>
    <row r="1423" spans="1:77" x14ac:dyDescent="0.2">
      <c r="A1423" s="101"/>
      <c r="D1423" s="97"/>
      <c r="N1423" s="97"/>
      <c r="BY1423" s="108"/>
    </row>
    <row r="1424" spans="1:77" x14ac:dyDescent="0.2">
      <c r="A1424" s="101"/>
      <c r="D1424" s="97"/>
      <c r="N1424" s="97"/>
      <c r="BY1424" s="108"/>
    </row>
    <row r="1425" spans="1:77" x14ac:dyDescent="0.2">
      <c r="A1425" s="101"/>
      <c r="D1425" s="97"/>
      <c r="N1425" s="97"/>
      <c r="BY1425" s="108"/>
    </row>
    <row r="1426" spans="1:77" x14ac:dyDescent="0.2">
      <c r="A1426" s="101"/>
      <c r="D1426" s="97"/>
      <c r="N1426" s="97"/>
      <c r="BY1426" s="108"/>
    </row>
    <row r="1427" spans="1:77" x14ac:dyDescent="0.2">
      <c r="A1427" s="101"/>
      <c r="D1427" s="97"/>
      <c r="N1427" s="97"/>
      <c r="BY1427" s="108"/>
    </row>
    <row r="1428" spans="1:77" x14ac:dyDescent="0.2">
      <c r="A1428" s="101"/>
      <c r="D1428" s="97"/>
      <c r="N1428" s="97"/>
      <c r="BY1428" s="108"/>
    </row>
    <row r="1429" spans="1:77" x14ac:dyDescent="0.2">
      <c r="A1429" s="101"/>
      <c r="D1429" s="97"/>
      <c r="N1429" s="97"/>
      <c r="BY1429" s="108"/>
    </row>
    <row r="1430" spans="1:77" x14ac:dyDescent="0.2">
      <c r="A1430" s="101"/>
      <c r="D1430" s="97"/>
      <c r="N1430" s="97"/>
      <c r="BY1430" s="108"/>
    </row>
    <row r="1431" spans="1:77" x14ac:dyDescent="0.2">
      <c r="A1431" s="101"/>
      <c r="D1431" s="97"/>
      <c r="N1431" s="97"/>
      <c r="BY1431" s="108"/>
    </row>
    <row r="1432" spans="1:77" x14ac:dyDescent="0.2">
      <c r="A1432" s="101"/>
      <c r="D1432" s="97"/>
      <c r="N1432" s="97"/>
      <c r="BY1432" s="108"/>
    </row>
    <row r="1433" spans="1:77" x14ac:dyDescent="0.2">
      <c r="A1433" s="101"/>
      <c r="D1433" s="97"/>
      <c r="N1433" s="97"/>
      <c r="BY1433" s="108"/>
    </row>
    <row r="1434" spans="1:77" x14ac:dyDescent="0.2">
      <c r="A1434" s="101"/>
      <c r="D1434" s="97"/>
      <c r="N1434" s="97"/>
      <c r="BY1434" s="108"/>
    </row>
    <row r="1435" spans="1:77" x14ac:dyDescent="0.2">
      <c r="A1435" s="101"/>
      <c r="D1435" s="97"/>
      <c r="N1435" s="97"/>
      <c r="BY1435" s="108"/>
    </row>
    <row r="1436" spans="1:77" x14ac:dyDescent="0.2">
      <c r="A1436" s="101"/>
      <c r="D1436" s="97"/>
      <c r="N1436" s="97"/>
      <c r="BY1436" s="108"/>
    </row>
    <row r="1437" spans="1:77" x14ac:dyDescent="0.2">
      <c r="A1437" s="101"/>
      <c r="D1437" s="97"/>
      <c r="N1437" s="97"/>
      <c r="BY1437" s="108"/>
    </row>
    <row r="1438" spans="1:77" x14ac:dyDescent="0.2">
      <c r="A1438" s="101"/>
      <c r="D1438" s="97"/>
      <c r="N1438" s="97"/>
      <c r="BY1438" s="108"/>
    </row>
    <row r="1439" spans="1:77" x14ac:dyDescent="0.2">
      <c r="A1439" s="101"/>
      <c r="D1439" s="97"/>
      <c r="N1439" s="97"/>
      <c r="BY1439" s="108"/>
    </row>
    <row r="1440" spans="1:77" x14ac:dyDescent="0.2">
      <c r="A1440" s="101"/>
      <c r="D1440" s="97"/>
      <c r="N1440" s="97"/>
      <c r="BY1440" s="108"/>
    </row>
    <row r="1441" spans="1:77" x14ac:dyDescent="0.2">
      <c r="A1441" s="101"/>
      <c r="D1441" s="97"/>
      <c r="N1441" s="97"/>
      <c r="BY1441" s="108"/>
    </row>
    <row r="1442" spans="1:77" x14ac:dyDescent="0.2">
      <c r="A1442" s="101"/>
      <c r="D1442" s="97"/>
      <c r="N1442" s="97"/>
      <c r="BY1442" s="108"/>
    </row>
    <row r="1443" spans="1:77" x14ac:dyDescent="0.2">
      <c r="A1443" s="101"/>
      <c r="D1443" s="97"/>
      <c r="N1443" s="97"/>
      <c r="BY1443" s="108"/>
    </row>
    <row r="1444" spans="1:77" x14ac:dyDescent="0.2">
      <c r="A1444" s="101"/>
      <c r="D1444" s="97"/>
      <c r="N1444" s="97"/>
      <c r="BY1444" s="108"/>
    </row>
    <row r="1445" spans="1:77" x14ac:dyDescent="0.2">
      <c r="A1445" s="101"/>
      <c r="D1445" s="97"/>
      <c r="N1445" s="97"/>
      <c r="BY1445" s="108"/>
    </row>
    <row r="1446" spans="1:77" x14ac:dyDescent="0.2">
      <c r="A1446" s="101"/>
      <c r="D1446" s="97"/>
      <c r="N1446" s="97"/>
      <c r="BY1446" s="108"/>
    </row>
    <row r="1447" spans="1:77" x14ac:dyDescent="0.2">
      <c r="A1447" s="101"/>
      <c r="D1447" s="97"/>
      <c r="N1447" s="97"/>
      <c r="BY1447" s="108"/>
    </row>
    <row r="1448" spans="1:77" x14ac:dyDescent="0.2">
      <c r="A1448" s="101"/>
      <c r="D1448" s="97"/>
      <c r="N1448" s="97"/>
      <c r="BY1448" s="108"/>
    </row>
    <row r="1449" spans="1:77" x14ac:dyDescent="0.2">
      <c r="A1449" s="101"/>
      <c r="D1449" s="97"/>
      <c r="N1449" s="97"/>
      <c r="BY1449" s="108"/>
    </row>
    <row r="1450" spans="1:77" x14ac:dyDescent="0.2">
      <c r="A1450" s="101"/>
      <c r="D1450" s="97"/>
      <c r="N1450" s="97"/>
      <c r="BY1450" s="108"/>
    </row>
    <row r="1451" spans="1:77" x14ac:dyDescent="0.2">
      <c r="A1451" s="101"/>
      <c r="D1451" s="97"/>
      <c r="N1451" s="97"/>
      <c r="BY1451" s="108"/>
    </row>
    <row r="1452" spans="1:77" x14ac:dyDescent="0.2">
      <c r="A1452" s="101"/>
      <c r="D1452" s="97"/>
      <c r="N1452" s="97"/>
      <c r="BY1452" s="108"/>
    </row>
    <row r="1453" spans="1:77" x14ac:dyDescent="0.2">
      <c r="A1453" s="101"/>
      <c r="D1453" s="97"/>
      <c r="N1453" s="97"/>
      <c r="BY1453" s="108"/>
    </row>
    <row r="1454" spans="1:77" x14ac:dyDescent="0.2">
      <c r="A1454" s="101"/>
      <c r="D1454" s="97"/>
      <c r="N1454" s="97"/>
      <c r="BY1454" s="108"/>
    </row>
    <row r="1455" spans="1:77" x14ac:dyDescent="0.2">
      <c r="A1455" s="101"/>
      <c r="D1455" s="97"/>
      <c r="N1455" s="97"/>
      <c r="BY1455" s="108"/>
    </row>
    <row r="1456" spans="1:77" x14ac:dyDescent="0.2">
      <c r="A1456" s="101"/>
      <c r="D1456" s="97"/>
      <c r="N1456" s="97"/>
      <c r="BY1456" s="108"/>
    </row>
    <row r="1457" spans="1:77" x14ac:dyDescent="0.2">
      <c r="A1457" s="101"/>
      <c r="D1457" s="97"/>
      <c r="N1457" s="97"/>
      <c r="BY1457" s="108"/>
    </row>
    <row r="1458" spans="1:77" x14ac:dyDescent="0.2">
      <c r="A1458" s="101"/>
      <c r="D1458" s="97"/>
      <c r="N1458" s="97"/>
      <c r="BY1458" s="108"/>
    </row>
    <row r="1459" spans="1:77" x14ac:dyDescent="0.2">
      <c r="A1459" s="101"/>
      <c r="D1459" s="97"/>
      <c r="N1459" s="97"/>
      <c r="BY1459" s="108"/>
    </row>
    <row r="1460" spans="1:77" x14ac:dyDescent="0.2">
      <c r="A1460" s="101"/>
      <c r="D1460" s="97"/>
      <c r="N1460" s="97"/>
      <c r="BY1460" s="108"/>
    </row>
    <row r="1461" spans="1:77" x14ac:dyDescent="0.2">
      <c r="A1461" s="101"/>
      <c r="D1461" s="97"/>
      <c r="N1461" s="97"/>
      <c r="BY1461" s="108"/>
    </row>
    <row r="1462" spans="1:77" x14ac:dyDescent="0.2">
      <c r="A1462" s="101"/>
      <c r="D1462" s="97"/>
      <c r="N1462" s="97"/>
      <c r="BY1462" s="108"/>
    </row>
    <row r="1463" spans="1:77" x14ac:dyDescent="0.2">
      <c r="A1463" s="101"/>
      <c r="D1463" s="97"/>
      <c r="N1463" s="97"/>
      <c r="BY1463" s="108"/>
    </row>
    <row r="1464" spans="1:77" x14ac:dyDescent="0.2">
      <c r="A1464" s="101"/>
      <c r="D1464" s="97"/>
      <c r="N1464" s="97"/>
      <c r="BY1464" s="108"/>
    </row>
    <row r="1465" spans="1:77" x14ac:dyDescent="0.2">
      <c r="A1465" s="101"/>
      <c r="D1465" s="97"/>
      <c r="N1465" s="97"/>
      <c r="BY1465" s="108"/>
    </row>
    <row r="1466" spans="1:77" x14ac:dyDescent="0.2">
      <c r="A1466" s="101"/>
      <c r="D1466" s="97"/>
      <c r="N1466" s="97"/>
      <c r="BY1466" s="108"/>
    </row>
    <row r="1467" spans="1:77" x14ac:dyDescent="0.2">
      <c r="A1467" s="101"/>
      <c r="D1467" s="97"/>
      <c r="N1467" s="97"/>
      <c r="BY1467" s="108"/>
    </row>
    <row r="1468" spans="1:77" x14ac:dyDescent="0.2">
      <c r="A1468" s="101"/>
      <c r="D1468" s="97"/>
      <c r="N1468" s="97"/>
      <c r="BY1468" s="108"/>
    </row>
    <row r="1469" spans="1:77" x14ac:dyDescent="0.2">
      <c r="A1469" s="101"/>
      <c r="D1469" s="97"/>
      <c r="N1469" s="97"/>
      <c r="BY1469" s="108"/>
    </row>
    <row r="1470" spans="1:77" x14ac:dyDescent="0.2">
      <c r="A1470" s="101"/>
      <c r="D1470" s="97"/>
      <c r="N1470" s="97"/>
      <c r="BY1470" s="108"/>
    </row>
    <row r="1471" spans="1:77" x14ac:dyDescent="0.2">
      <c r="A1471" s="101"/>
      <c r="D1471" s="97"/>
      <c r="N1471" s="97"/>
      <c r="BY1471" s="108"/>
    </row>
    <row r="1472" spans="1:77" x14ac:dyDescent="0.2">
      <c r="A1472" s="101"/>
      <c r="D1472" s="97"/>
      <c r="N1472" s="97"/>
      <c r="BY1472" s="108"/>
    </row>
    <row r="1473" spans="1:77" x14ac:dyDescent="0.2">
      <c r="A1473" s="101"/>
      <c r="D1473" s="97"/>
      <c r="N1473" s="97"/>
      <c r="BY1473" s="108"/>
    </row>
    <row r="1474" spans="1:77" x14ac:dyDescent="0.2">
      <c r="A1474" s="101"/>
      <c r="D1474" s="97"/>
      <c r="N1474" s="97"/>
      <c r="BY1474" s="108"/>
    </row>
    <row r="1475" spans="1:77" x14ac:dyDescent="0.2">
      <c r="A1475" s="101"/>
      <c r="D1475" s="97"/>
      <c r="N1475" s="97"/>
      <c r="BY1475" s="108"/>
    </row>
    <row r="1476" spans="1:77" x14ac:dyDescent="0.2">
      <c r="A1476" s="101"/>
      <c r="D1476" s="97"/>
      <c r="N1476" s="97"/>
      <c r="BY1476" s="108"/>
    </row>
    <row r="1477" spans="1:77" x14ac:dyDescent="0.2">
      <c r="A1477" s="101"/>
      <c r="D1477" s="97"/>
      <c r="N1477" s="97"/>
      <c r="BY1477" s="108"/>
    </row>
    <row r="1478" spans="1:77" x14ac:dyDescent="0.2">
      <c r="A1478" s="101"/>
      <c r="D1478" s="97"/>
      <c r="N1478" s="97"/>
      <c r="BY1478" s="108"/>
    </row>
    <row r="1479" spans="1:77" x14ac:dyDescent="0.2">
      <c r="A1479" s="101"/>
      <c r="D1479" s="97"/>
      <c r="N1479" s="97"/>
      <c r="BY1479" s="108"/>
    </row>
    <row r="1480" spans="1:77" x14ac:dyDescent="0.2">
      <c r="A1480" s="101"/>
      <c r="D1480" s="97"/>
      <c r="N1480" s="97"/>
      <c r="BY1480" s="108"/>
    </row>
    <row r="1481" spans="1:77" x14ac:dyDescent="0.2">
      <c r="A1481" s="101"/>
      <c r="D1481" s="97"/>
      <c r="N1481" s="97"/>
      <c r="BY1481" s="108"/>
    </row>
    <row r="1482" spans="1:77" x14ac:dyDescent="0.2">
      <c r="A1482" s="101"/>
      <c r="D1482" s="97"/>
      <c r="N1482" s="97"/>
      <c r="BY1482" s="108"/>
    </row>
    <row r="1483" spans="1:77" x14ac:dyDescent="0.2">
      <c r="A1483" s="101"/>
      <c r="D1483" s="97"/>
      <c r="N1483" s="97"/>
      <c r="BY1483" s="108"/>
    </row>
    <row r="1484" spans="1:77" x14ac:dyDescent="0.2">
      <c r="A1484" s="101"/>
      <c r="D1484" s="97"/>
      <c r="N1484" s="97"/>
      <c r="BY1484" s="108"/>
    </row>
    <row r="1485" spans="1:77" x14ac:dyDescent="0.2">
      <c r="A1485" s="101"/>
      <c r="D1485" s="97"/>
      <c r="N1485" s="97"/>
      <c r="BY1485" s="108"/>
    </row>
    <row r="1486" spans="1:77" x14ac:dyDescent="0.2">
      <c r="A1486" s="101"/>
      <c r="D1486" s="97"/>
      <c r="N1486" s="97"/>
      <c r="BY1486" s="108"/>
    </row>
    <row r="1487" spans="1:77" x14ac:dyDescent="0.2">
      <c r="A1487" s="101"/>
      <c r="D1487" s="97"/>
      <c r="N1487" s="97"/>
      <c r="BY1487" s="108"/>
    </row>
    <row r="1488" spans="1:77" x14ac:dyDescent="0.2">
      <c r="A1488" s="101"/>
      <c r="D1488" s="97"/>
      <c r="N1488" s="97"/>
      <c r="BY1488" s="108"/>
    </row>
    <row r="1489" spans="1:77" x14ac:dyDescent="0.2">
      <c r="A1489" s="101"/>
      <c r="D1489" s="97"/>
      <c r="N1489" s="97"/>
      <c r="BY1489" s="108"/>
    </row>
    <row r="1490" spans="1:77" x14ac:dyDescent="0.2">
      <c r="A1490" s="101"/>
      <c r="D1490" s="97"/>
      <c r="N1490" s="97"/>
      <c r="BY1490" s="108"/>
    </row>
    <row r="1491" spans="1:77" x14ac:dyDescent="0.2">
      <c r="A1491" s="101"/>
      <c r="D1491" s="97"/>
      <c r="N1491" s="97"/>
      <c r="BY1491" s="108"/>
    </row>
    <row r="1492" spans="1:77" x14ac:dyDescent="0.2">
      <c r="A1492" s="101"/>
      <c r="D1492" s="97"/>
      <c r="N1492" s="97"/>
      <c r="BY1492" s="108"/>
    </row>
    <row r="1493" spans="1:77" x14ac:dyDescent="0.2">
      <c r="A1493" s="101"/>
      <c r="D1493" s="97"/>
      <c r="N1493" s="97"/>
      <c r="BY1493" s="108"/>
    </row>
    <row r="1494" spans="1:77" x14ac:dyDescent="0.2">
      <c r="A1494" s="101"/>
      <c r="D1494" s="97"/>
      <c r="N1494" s="97"/>
      <c r="BY1494" s="108"/>
    </row>
    <row r="1495" spans="1:77" x14ac:dyDescent="0.2">
      <c r="A1495" s="101"/>
      <c r="D1495" s="97"/>
      <c r="N1495" s="97"/>
      <c r="BY1495" s="108"/>
    </row>
    <row r="1496" spans="1:77" x14ac:dyDescent="0.2">
      <c r="A1496" s="101"/>
      <c r="D1496" s="97"/>
      <c r="N1496" s="97"/>
      <c r="BY1496" s="108"/>
    </row>
    <row r="1497" spans="1:77" x14ac:dyDescent="0.2">
      <c r="A1497" s="101"/>
      <c r="D1497" s="97"/>
      <c r="N1497" s="97"/>
      <c r="BY1497" s="108"/>
    </row>
    <row r="1498" spans="1:77" x14ac:dyDescent="0.2">
      <c r="A1498" s="101"/>
      <c r="D1498" s="97"/>
      <c r="N1498" s="97"/>
      <c r="BY1498" s="108"/>
    </row>
    <row r="1499" spans="1:77" x14ac:dyDescent="0.2">
      <c r="A1499" s="101"/>
      <c r="D1499" s="97"/>
      <c r="N1499" s="97"/>
      <c r="BY1499" s="108"/>
    </row>
    <row r="1500" spans="1:77" x14ac:dyDescent="0.2">
      <c r="A1500" s="101"/>
      <c r="D1500" s="97"/>
      <c r="N1500" s="97"/>
      <c r="BY1500" s="108"/>
    </row>
    <row r="1501" spans="1:77" x14ac:dyDescent="0.2">
      <c r="A1501" s="101"/>
      <c r="D1501" s="97"/>
      <c r="N1501" s="97"/>
      <c r="BY1501" s="108"/>
    </row>
    <row r="1502" spans="1:77" x14ac:dyDescent="0.2">
      <c r="A1502" s="101"/>
      <c r="D1502" s="97"/>
      <c r="N1502" s="97"/>
      <c r="BY1502" s="108"/>
    </row>
    <row r="1503" spans="1:77" x14ac:dyDescent="0.2">
      <c r="A1503" s="101"/>
      <c r="D1503" s="97"/>
      <c r="N1503" s="97"/>
      <c r="BY1503" s="108"/>
    </row>
    <row r="1504" spans="1:77" x14ac:dyDescent="0.2">
      <c r="A1504" s="101"/>
      <c r="D1504" s="97"/>
      <c r="N1504" s="97"/>
      <c r="BY1504" s="108"/>
    </row>
    <row r="1505" spans="1:77" x14ac:dyDescent="0.2">
      <c r="A1505" s="101"/>
      <c r="D1505" s="97"/>
      <c r="N1505" s="97"/>
      <c r="BY1505" s="108"/>
    </row>
    <row r="1506" spans="1:77" x14ac:dyDescent="0.2">
      <c r="A1506" s="101"/>
      <c r="D1506" s="97"/>
      <c r="N1506" s="97"/>
      <c r="BY1506" s="108"/>
    </row>
    <row r="1507" spans="1:77" x14ac:dyDescent="0.2">
      <c r="A1507" s="101"/>
      <c r="D1507" s="97"/>
      <c r="N1507" s="97"/>
      <c r="BY1507" s="108"/>
    </row>
    <row r="1508" spans="1:77" x14ac:dyDescent="0.2">
      <c r="A1508" s="101"/>
      <c r="D1508" s="97"/>
      <c r="N1508" s="97"/>
      <c r="BY1508" s="108"/>
    </row>
    <row r="1509" spans="1:77" x14ac:dyDescent="0.2">
      <c r="A1509" s="101"/>
      <c r="D1509" s="97"/>
      <c r="N1509" s="97"/>
      <c r="BY1509" s="108"/>
    </row>
    <row r="1510" spans="1:77" x14ac:dyDescent="0.2">
      <c r="A1510" s="101"/>
      <c r="D1510" s="97"/>
      <c r="N1510" s="97"/>
      <c r="BY1510" s="108"/>
    </row>
    <row r="1511" spans="1:77" x14ac:dyDescent="0.2">
      <c r="A1511" s="101"/>
      <c r="D1511" s="97"/>
      <c r="N1511" s="97"/>
      <c r="BY1511" s="108"/>
    </row>
    <row r="1512" spans="1:77" x14ac:dyDescent="0.2">
      <c r="A1512" s="101"/>
      <c r="D1512" s="97"/>
      <c r="N1512" s="97"/>
      <c r="BY1512" s="108"/>
    </row>
    <row r="1513" spans="1:77" x14ac:dyDescent="0.2">
      <c r="A1513" s="101"/>
      <c r="D1513" s="97"/>
      <c r="N1513" s="97"/>
      <c r="BY1513" s="108"/>
    </row>
    <row r="1514" spans="1:77" x14ac:dyDescent="0.2">
      <c r="A1514" s="101"/>
      <c r="D1514" s="97"/>
      <c r="N1514" s="97"/>
      <c r="BY1514" s="108"/>
    </row>
    <row r="1515" spans="1:77" x14ac:dyDescent="0.2">
      <c r="A1515" s="101"/>
      <c r="D1515" s="97"/>
      <c r="N1515" s="97"/>
      <c r="BY1515" s="108"/>
    </row>
    <row r="1516" spans="1:77" x14ac:dyDescent="0.2">
      <c r="A1516" s="101"/>
      <c r="D1516" s="97"/>
      <c r="N1516" s="97"/>
      <c r="BY1516" s="108"/>
    </row>
    <row r="1517" spans="1:77" x14ac:dyDescent="0.2">
      <c r="A1517" s="101"/>
      <c r="D1517" s="97"/>
      <c r="N1517" s="97"/>
      <c r="BY1517" s="108"/>
    </row>
    <row r="1518" spans="1:77" x14ac:dyDescent="0.2">
      <c r="A1518" s="101"/>
      <c r="D1518" s="97"/>
      <c r="N1518" s="97"/>
      <c r="BY1518" s="108"/>
    </row>
    <row r="1519" spans="1:77" x14ac:dyDescent="0.2">
      <c r="A1519" s="101"/>
      <c r="D1519" s="97"/>
      <c r="N1519" s="97"/>
      <c r="BY1519" s="108"/>
    </row>
    <row r="1520" spans="1:77" x14ac:dyDescent="0.2">
      <c r="A1520" s="101"/>
      <c r="D1520" s="97"/>
      <c r="N1520" s="97"/>
      <c r="BY1520" s="108"/>
    </row>
    <row r="1521" spans="1:77" x14ac:dyDescent="0.2">
      <c r="A1521" s="101"/>
      <c r="D1521" s="97"/>
      <c r="N1521" s="97"/>
      <c r="BY1521" s="108"/>
    </row>
    <row r="1522" spans="1:77" x14ac:dyDescent="0.2">
      <c r="A1522" s="101"/>
      <c r="D1522" s="97"/>
      <c r="N1522" s="97"/>
      <c r="BY1522" s="108"/>
    </row>
    <row r="1523" spans="1:77" x14ac:dyDescent="0.2">
      <c r="A1523" s="101"/>
      <c r="D1523" s="97"/>
      <c r="N1523" s="97"/>
      <c r="BY1523" s="108"/>
    </row>
    <row r="1524" spans="1:77" x14ac:dyDescent="0.2">
      <c r="A1524" s="101"/>
      <c r="D1524" s="97"/>
      <c r="N1524" s="97"/>
      <c r="BY1524" s="108"/>
    </row>
    <row r="1525" spans="1:77" x14ac:dyDescent="0.2">
      <c r="A1525" s="101"/>
      <c r="D1525" s="97"/>
      <c r="N1525" s="97"/>
      <c r="BY1525" s="108"/>
    </row>
    <row r="1526" spans="1:77" x14ac:dyDescent="0.2">
      <c r="A1526" s="101"/>
      <c r="D1526" s="97"/>
      <c r="N1526" s="97"/>
      <c r="BY1526" s="108"/>
    </row>
    <row r="1527" spans="1:77" x14ac:dyDescent="0.2">
      <c r="A1527" s="101"/>
      <c r="D1527" s="97"/>
      <c r="N1527" s="97"/>
      <c r="BY1527" s="108"/>
    </row>
    <row r="1528" spans="1:77" x14ac:dyDescent="0.2">
      <c r="A1528" s="101"/>
      <c r="D1528" s="97"/>
      <c r="N1528" s="97"/>
      <c r="BY1528" s="108"/>
    </row>
    <row r="1529" spans="1:77" x14ac:dyDescent="0.2">
      <c r="A1529" s="101"/>
      <c r="D1529" s="97"/>
      <c r="N1529" s="97"/>
      <c r="BY1529" s="108"/>
    </row>
    <row r="1530" spans="1:77" x14ac:dyDescent="0.2">
      <c r="A1530" s="101"/>
      <c r="D1530" s="97"/>
      <c r="N1530" s="97"/>
      <c r="BY1530" s="108"/>
    </row>
    <row r="1531" spans="1:77" x14ac:dyDescent="0.2">
      <c r="A1531" s="101"/>
      <c r="D1531" s="97"/>
      <c r="N1531" s="97"/>
      <c r="BY1531" s="108"/>
    </row>
    <row r="1532" spans="1:77" x14ac:dyDescent="0.2">
      <c r="A1532" s="101"/>
      <c r="D1532" s="97"/>
      <c r="N1532" s="97"/>
      <c r="BY1532" s="108"/>
    </row>
    <row r="1533" spans="1:77" x14ac:dyDescent="0.2">
      <c r="A1533" s="101"/>
      <c r="D1533" s="97"/>
      <c r="N1533" s="97"/>
      <c r="BY1533" s="108"/>
    </row>
    <row r="1534" spans="1:77" x14ac:dyDescent="0.2">
      <c r="A1534" s="101"/>
      <c r="D1534" s="97"/>
      <c r="N1534" s="97"/>
      <c r="BY1534" s="108"/>
    </row>
    <row r="1535" spans="1:77" x14ac:dyDescent="0.2">
      <c r="A1535" s="101"/>
      <c r="D1535" s="97"/>
      <c r="N1535" s="97"/>
      <c r="BY1535" s="108"/>
    </row>
    <row r="1536" spans="1:77" x14ac:dyDescent="0.2">
      <c r="A1536" s="101"/>
      <c r="D1536" s="97"/>
      <c r="N1536" s="97"/>
      <c r="BY1536" s="108"/>
    </row>
    <row r="1537" spans="1:77" x14ac:dyDescent="0.2">
      <c r="A1537" s="101"/>
      <c r="D1537" s="97"/>
      <c r="N1537" s="97"/>
      <c r="BY1537" s="108"/>
    </row>
    <row r="1538" spans="1:77" x14ac:dyDescent="0.2">
      <c r="A1538" s="101"/>
      <c r="D1538" s="97"/>
      <c r="N1538" s="97"/>
      <c r="BY1538" s="108"/>
    </row>
    <row r="1539" spans="1:77" x14ac:dyDescent="0.2">
      <c r="A1539" s="101"/>
      <c r="D1539" s="97"/>
      <c r="N1539" s="97"/>
      <c r="BY1539" s="108"/>
    </row>
    <row r="1540" spans="1:77" x14ac:dyDescent="0.2">
      <c r="A1540" s="101"/>
      <c r="D1540" s="97"/>
      <c r="N1540" s="97"/>
      <c r="BY1540" s="108"/>
    </row>
    <row r="1541" spans="1:77" x14ac:dyDescent="0.2">
      <c r="A1541" s="101"/>
      <c r="D1541" s="97"/>
      <c r="N1541" s="97"/>
      <c r="BY1541" s="108"/>
    </row>
    <row r="1542" spans="1:77" x14ac:dyDescent="0.2">
      <c r="A1542" s="101"/>
      <c r="D1542" s="97"/>
      <c r="N1542" s="97"/>
      <c r="BY1542" s="108"/>
    </row>
    <row r="1543" spans="1:77" x14ac:dyDescent="0.2">
      <c r="A1543" s="101"/>
      <c r="D1543" s="97"/>
      <c r="N1543" s="97"/>
      <c r="BY1543" s="108"/>
    </row>
    <row r="1544" spans="1:77" x14ac:dyDescent="0.2">
      <c r="A1544" s="101"/>
      <c r="D1544" s="97"/>
      <c r="N1544" s="97"/>
      <c r="BY1544" s="108"/>
    </row>
    <row r="1545" spans="1:77" x14ac:dyDescent="0.2">
      <c r="A1545" s="101"/>
      <c r="D1545" s="97"/>
      <c r="N1545" s="97"/>
      <c r="BY1545" s="108"/>
    </row>
    <row r="1546" spans="1:77" x14ac:dyDescent="0.2">
      <c r="A1546" s="101"/>
      <c r="D1546" s="97"/>
      <c r="N1546" s="97"/>
      <c r="BY1546" s="108"/>
    </row>
    <row r="1547" spans="1:77" x14ac:dyDescent="0.2">
      <c r="A1547" s="101"/>
      <c r="D1547" s="97"/>
      <c r="N1547" s="97"/>
      <c r="BY1547" s="108"/>
    </row>
    <row r="1548" spans="1:77" x14ac:dyDescent="0.2">
      <c r="A1548" s="101"/>
      <c r="D1548" s="97"/>
      <c r="N1548" s="97"/>
      <c r="BY1548" s="108"/>
    </row>
    <row r="1549" spans="1:77" x14ac:dyDescent="0.2">
      <c r="A1549" s="101"/>
      <c r="D1549" s="97"/>
      <c r="N1549" s="97"/>
      <c r="BY1549" s="108"/>
    </row>
    <row r="1550" spans="1:77" x14ac:dyDescent="0.2">
      <c r="A1550" s="101"/>
      <c r="D1550" s="97"/>
      <c r="N1550" s="97"/>
      <c r="BY1550" s="108"/>
    </row>
    <row r="1551" spans="1:77" x14ac:dyDescent="0.2">
      <c r="A1551" s="101"/>
      <c r="D1551" s="97"/>
      <c r="N1551" s="97"/>
      <c r="BY1551" s="108"/>
    </row>
    <row r="1552" spans="1:77" x14ac:dyDescent="0.2">
      <c r="A1552" s="101"/>
      <c r="D1552" s="97"/>
      <c r="N1552" s="97"/>
      <c r="BY1552" s="108"/>
    </row>
    <row r="1553" spans="1:77" x14ac:dyDescent="0.2">
      <c r="A1553" s="101"/>
      <c r="D1553" s="97"/>
      <c r="N1553" s="97"/>
      <c r="BY1553" s="108"/>
    </row>
    <row r="1554" spans="1:77" x14ac:dyDescent="0.2">
      <c r="A1554" s="101"/>
      <c r="D1554" s="97"/>
      <c r="N1554" s="97"/>
      <c r="BY1554" s="108"/>
    </row>
    <row r="1555" spans="1:77" x14ac:dyDescent="0.2">
      <c r="A1555" s="101"/>
      <c r="D1555" s="97"/>
      <c r="N1555" s="97"/>
      <c r="BY1555" s="108"/>
    </row>
    <row r="1556" spans="1:77" x14ac:dyDescent="0.2">
      <c r="A1556" s="101"/>
      <c r="D1556" s="97"/>
      <c r="N1556" s="97"/>
      <c r="BY1556" s="108"/>
    </row>
    <row r="1557" spans="1:77" x14ac:dyDescent="0.2">
      <c r="A1557" s="101"/>
      <c r="D1557" s="97"/>
      <c r="N1557" s="97"/>
      <c r="BY1557" s="108"/>
    </row>
    <row r="1558" spans="1:77" x14ac:dyDescent="0.2">
      <c r="A1558" s="101"/>
      <c r="D1558" s="97"/>
      <c r="N1558" s="97"/>
      <c r="BY1558" s="108"/>
    </row>
    <row r="1559" spans="1:77" x14ac:dyDescent="0.2">
      <c r="A1559" s="101"/>
      <c r="D1559" s="97"/>
      <c r="N1559" s="97"/>
      <c r="BY1559" s="108"/>
    </row>
    <row r="1560" spans="1:77" x14ac:dyDescent="0.2">
      <c r="A1560" s="101"/>
      <c r="D1560" s="97"/>
      <c r="N1560" s="97"/>
      <c r="BY1560" s="108"/>
    </row>
    <row r="1561" spans="1:77" x14ac:dyDescent="0.2">
      <c r="A1561" s="101"/>
      <c r="D1561" s="97"/>
      <c r="N1561" s="97"/>
      <c r="BY1561" s="108"/>
    </row>
    <row r="1562" spans="1:77" x14ac:dyDescent="0.2">
      <c r="A1562" s="101"/>
      <c r="D1562" s="97"/>
      <c r="N1562" s="97"/>
      <c r="BY1562" s="108"/>
    </row>
    <row r="1563" spans="1:77" x14ac:dyDescent="0.2">
      <c r="A1563" s="101"/>
      <c r="D1563" s="97"/>
      <c r="N1563" s="97"/>
      <c r="BY1563" s="108"/>
    </row>
    <row r="1564" spans="1:77" x14ac:dyDescent="0.2">
      <c r="A1564" s="101"/>
      <c r="D1564" s="97"/>
      <c r="N1564" s="97"/>
      <c r="BY1564" s="108"/>
    </row>
    <row r="1565" spans="1:77" x14ac:dyDescent="0.2">
      <c r="A1565" s="101"/>
      <c r="D1565" s="97"/>
      <c r="N1565" s="97"/>
      <c r="BY1565" s="108"/>
    </row>
    <row r="1566" spans="1:77" x14ac:dyDescent="0.2">
      <c r="A1566" s="101"/>
      <c r="D1566" s="97"/>
      <c r="N1566" s="97"/>
      <c r="BY1566" s="108"/>
    </row>
    <row r="1567" spans="1:77" x14ac:dyDescent="0.2">
      <c r="A1567" s="101"/>
      <c r="D1567" s="97"/>
      <c r="N1567" s="97"/>
      <c r="BY1567" s="108"/>
    </row>
    <row r="1568" spans="1:77" x14ac:dyDescent="0.2">
      <c r="A1568" s="101"/>
      <c r="D1568" s="97"/>
      <c r="N1568" s="97"/>
      <c r="BY1568" s="108"/>
    </row>
    <row r="1569" spans="1:77" x14ac:dyDescent="0.2">
      <c r="A1569" s="101"/>
      <c r="D1569" s="97"/>
      <c r="N1569" s="97"/>
      <c r="BY1569" s="108"/>
    </row>
    <row r="1570" spans="1:77" x14ac:dyDescent="0.2">
      <c r="A1570" s="101"/>
      <c r="D1570" s="97"/>
      <c r="N1570" s="97"/>
      <c r="BY1570" s="108"/>
    </row>
    <row r="1571" spans="1:77" x14ac:dyDescent="0.2">
      <c r="A1571" s="101"/>
      <c r="D1571" s="97"/>
      <c r="N1571" s="97"/>
      <c r="BY1571" s="108"/>
    </row>
    <row r="1572" spans="1:77" x14ac:dyDescent="0.2">
      <c r="A1572" s="101"/>
      <c r="D1572" s="97"/>
      <c r="N1572" s="97"/>
      <c r="BY1572" s="108"/>
    </row>
    <row r="1573" spans="1:77" x14ac:dyDescent="0.2">
      <c r="A1573" s="101"/>
      <c r="D1573" s="97"/>
      <c r="N1573" s="97"/>
      <c r="BY1573" s="108"/>
    </row>
    <row r="1574" spans="1:77" x14ac:dyDescent="0.2">
      <c r="A1574" s="101"/>
      <c r="D1574" s="97"/>
      <c r="N1574" s="97"/>
      <c r="BY1574" s="108"/>
    </row>
    <row r="1575" spans="1:77" x14ac:dyDescent="0.2">
      <c r="A1575" s="101"/>
      <c r="D1575" s="97"/>
      <c r="N1575" s="97"/>
      <c r="BY1575" s="108"/>
    </row>
    <row r="1576" spans="1:77" x14ac:dyDescent="0.2">
      <c r="A1576" s="101"/>
      <c r="D1576" s="97"/>
      <c r="N1576" s="97"/>
      <c r="BY1576" s="108"/>
    </row>
    <row r="1577" spans="1:77" x14ac:dyDescent="0.2">
      <c r="A1577" s="101"/>
      <c r="D1577" s="97"/>
      <c r="N1577" s="97"/>
      <c r="BY1577" s="108"/>
    </row>
    <row r="1578" spans="1:77" x14ac:dyDescent="0.2">
      <c r="A1578" s="101"/>
      <c r="D1578" s="97"/>
      <c r="N1578" s="97"/>
      <c r="BY1578" s="108"/>
    </row>
    <row r="1579" spans="1:77" x14ac:dyDescent="0.2">
      <c r="A1579" s="101"/>
      <c r="D1579" s="97"/>
      <c r="N1579" s="97"/>
      <c r="BY1579" s="108"/>
    </row>
    <row r="1580" spans="1:77" x14ac:dyDescent="0.2">
      <c r="A1580" s="101"/>
      <c r="D1580" s="97"/>
      <c r="N1580" s="97"/>
      <c r="BY1580" s="108"/>
    </row>
    <row r="1581" spans="1:77" x14ac:dyDescent="0.2">
      <c r="A1581" s="101"/>
      <c r="D1581" s="97"/>
      <c r="N1581" s="97"/>
      <c r="BY1581" s="108"/>
    </row>
    <row r="1582" spans="1:77" x14ac:dyDescent="0.2">
      <c r="A1582" s="101"/>
      <c r="D1582" s="97"/>
      <c r="N1582" s="97"/>
      <c r="BY1582" s="108"/>
    </row>
    <row r="1583" spans="1:77" x14ac:dyDescent="0.2">
      <c r="A1583" s="101"/>
      <c r="D1583" s="97"/>
      <c r="N1583" s="97"/>
      <c r="BY1583" s="108"/>
    </row>
    <row r="1584" spans="1:77" x14ac:dyDescent="0.2">
      <c r="A1584" s="101"/>
      <c r="D1584" s="97"/>
      <c r="N1584" s="97"/>
      <c r="BY1584" s="108"/>
    </row>
    <row r="1585" spans="1:77" x14ac:dyDescent="0.2">
      <c r="A1585" s="101"/>
      <c r="D1585" s="97"/>
      <c r="N1585" s="97"/>
      <c r="BY1585" s="108"/>
    </row>
    <row r="1586" spans="1:77" x14ac:dyDescent="0.2">
      <c r="A1586" s="101"/>
      <c r="D1586" s="97"/>
      <c r="N1586" s="97"/>
      <c r="BY1586" s="108"/>
    </row>
    <row r="1587" spans="1:77" x14ac:dyDescent="0.2">
      <c r="A1587" s="101"/>
      <c r="D1587" s="97"/>
      <c r="N1587" s="97"/>
      <c r="BY1587" s="108"/>
    </row>
    <row r="1588" spans="1:77" x14ac:dyDescent="0.2">
      <c r="A1588" s="101"/>
      <c r="D1588" s="97"/>
      <c r="N1588" s="97"/>
      <c r="BY1588" s="108"/>
    </row>
    <row r="1589" spans="1:77" x14ac:dyDescent="0.2">
      <c r="A1589" s="101"/>
      <c r="D1589" s="97"/>
      <c r="N1589" s="97"/>
      <c r="BY1589" s="108"/>
    </row>
    <row r="1590" spans="1:77" x14ac:dyDescent="0.2">
      <c r="A1590" s="101"/>
      <c r="D1590" s="97"/>
      <c r="N1590" s="97"/>
      <c r="BY1590" s="108"/>
    </row>
    <row r="1591" spans="1:77" x14ac:dyDescent="0.2">
      <c r="A1591" s="101"/>
      <c r="D1591" s="97"/>
      <c r="N1591" s="97"/>
      <c r="BY1591" s="108"/>
    </row>
    <row r="1592" spans="1:77" x14ac:dyDescent="0.2">
      <c r="A1592" s="101"/>
      <c r="D1592" s="97"/>
      <c r="N1592" s="97"/>
      <c r="BY1592" s="108"/>
    </row>
    <row r="1593" spans="1:77" x14ac:dyDescent="0.2">
      <c r="A1593" s="101"/>
      <c r="D1593" s="97"/>
      <c r="N1593" s="97"/>
      <c r="BY1593" s="108"/>
    </row>
    <row r="1594" spans="1:77" x14ac:dyDescent="0.2">
      <c r="A1594" s="101"/>
      <c r="D1594" s="97"/>
      <c r="N1594" s="97"/>
      <c r="BY1594" s="108"/>
    </row>
    <row r="1595" spans="1:77" x14ac:dyDescent="0.2">
      <c r="A1595" s="101"/>
      <c r="D1595" s="97"/>
      <c r="N1595" s="97"/>
      <c r="BY1595" s="108"/>
    </row>
    <row r="1596" spans="1:77" x14ac:dyDescent="0.2">
      <c r="A1596" s="101"/>
      <c r="D1596" s="97"/>
      <c r="N1596" s="97"/>
      <c r="BY1596" s="108"/>
    </row>
    <row r="1597" spans="1:77" x14ac:dyDescent="0.2">
      <c r="A1597" s="101"/>
      <c r="D1597" s="97"/>
      <c r="N1597" s="97"/>
      <c r="BY1597" s="108"/>
    </row>
    <row r="1598" spans="1:77" x14ac:dyDescent="0.2">
      <c r="A1598" s="101"/>
      <c r="D1598" s="97"/>
      <c r="N1598" s="97"/>
      <c r="BY1598" s="108"/>
    </row>
    <row r="1599" spans="1:77" x14ac:dyDescent="0.2">
      <c r="A1599" s="101"/>
      <c r="D1599" s="97"/>
      <c r="N1599" s="97"/>
      <c r="BY1599" s="108"/>
    </row>
    <row r="1600" spans="1:77" x14ac:dyDescent="0.2">
      <c r="A1600" s="101"/>
      <c r="D1600" s="97"/>
      <c r="N1600" s="97"/>
      <c r="BY1600" s="108"/>
    </row>
    <row r="1601" spans="1:77" x14ac:dyDescent="0.2">
      <c r="A1601" s="101"/>
      <c r="D1601" s="97"/>
      <c r="N1601" s="97"/>
      <c r="BY1601" s="108"/>
    </row>
    <row r="1602" spans="1:77" x14ac:dyDescent="0.2">
      <c r="A1602" s="101"/>
      <c r="D1602" s="97"/>
      <c r="N1602" s="97"/>
      <c r="BY1602" s="108"/>
    </row>
    <row r="1603" spans="1:77" x14ac:dyDescent="0.2">
      <c r="A1603" s="101"/>
      <c r="D1603" s="97"/>
      <c r="N1603" s="97"/>
      <c r="BY1603" s="108"/>
    </row>
    <row r="1604" spans="1:77" x14ac:dyDescent="0.2">
      <c r="A1604" s="101"/>
      <c r="D1604" s="97"/>
      <c r="N1604" s="97"/>
      <c r="BY1604" s="108"/>
    </row>
    <row r="1605" spans="1:77" x14ac:dyDescent="0.2">
      <c r="A1605" s="101"/>
      <c r="D1605" s="97"/>
      <c r="N1605" s="97"/>
      <c r="BY1605" s="108"/>
    </row>
    <row r="1606" spans="1:77" x14ac:dyDescent="0.2">
      <c r="A1606" s="101"/>
      <c r="D1606" s="97"/>
      <c r="N1606" s="97"/>
      <c r="BY1606" s="108"/>
    </row>
    <row r="1607" spans="1:77" x14ac:dyDescent="0.2">
      <c r="A1607" s="101"/>
      <c r="D1607" s="97"/>
      <c r="N1607" s="97"/>
      <c r="BY1607" s="108"/>
    </row>
    <row r="1608" spans="1:77" x14ac:dyDescent="0.2">
      <c r="A1608" s="101"/>
      <c r="D1608" s="97"/>
      <c r="N1608" s="97"/>
      <c r="BY1608" s="108"/>
    </row>
    <row r="1609" spans="1:77" x14ac:dyDescent="0.2">
      <c r="A1609" s="101"/>
      <c r="D1609" s="97"/>
      <c r="N1609" s="97"/>
      <c r="BY1609" s="108"/>
    </row>
    <row r="1610" spans="1:77" x14ac:dyDescent="0.2">
      <c r="A1610" s="101"/>
      <c r="D1610" s="97"/>
      <c r="N1610" s="97"/>
      <c r="BY1610" s="108"/>
    </row>
    <row r="1611" spans="1:77" x14ac:dyDescent="0.2">
      <c r="A1611" s="101"/>
      <c r="D1611" s="97"/>
      <c r="N1611" s="97"/>
      <c r="BY1611" s="108"/>
    </row>
    <row r="1612" spans="1:77" x14ac:dyDescent="0.2">
      <c r="A1612" s="101"/>
      <c r="D1612" s="97"/>
      <c r="N1612" s="97"/>
      <c r="BY1612" s="108"/>
    </row>
    <row r="1613" spans="1:77" x14ac:dyDescent="0.2">
      <c r="A1613" s="101"/>
      <c r="D1613" s="97"/>
      <c r="N1613" s="97"/>
      <c r="BY1613" s="108"/>
    </row>
    <row r="1614" spans="1:77" x14ac:dyDescent="0.2">
      <c r="A1614" s="101"/>
      <c r="D1614" s="97"/>
      <c r="N1614" s="97"/>
      <c r="BY1614" s="108"/>
    </row>
    <row r="1615" spans="1:77" x14ac:dyDescent="0.2">
      <c r="A1615" s="101"/>
      <c r="D1615" s="97"/>
      <c r="N1615" s="97"/>
      <c r="BY1615" s="108"/>
    </row>
    <row r="1616" spans="1:77" x14ac:dyDescent="0.2">
      <c r="A1616" s="101"/>
      <c r="D1616" s="97"/>
      <c r="N1616" s="97"/>
      <c r="BY1616" s="108"/>
    </row>
    <row r="1617" spans="1:77" x14ac:dyDescent="0.2">
      <c r="A1617" s="101"/>
      <c r="D1617" s="97"/>
      <c r="N1617" s="97"/>
      <c r="BY1617" s="108"/>
    </row>
    <row r="1618" spans="1:77" x14ac:dyDescent="0.2">
      <c r="A1618" s="101"/>
      <c r="D1618" s="97"/>
      <c r="N1618" s="97"/>
      <c r="BY1618" s="108"/>
    </row>
    <row r="1619" spans="1:77" x14ac:dyDescent="0.2">
      <c r="A1619" s="101"/>
      <c r="D1619" s="97"/>
      <c r="N1619" s="97"/>
      <c r="BY1619" s="108"/>
    </row>
    <row r="1620" spans="1:77" x14ac:dyDescent="0.2">
      <c r="A1620" s="101"/>
      <c r="D1620" s="97"/>
      <c r="N1620" s="97"/>
      <c r="BY1620" s="108"/>
    </row>
    <row r="1621" spans="1:77" x14ac:dyDescent="0.2">
      <c r="A1621" s="101"/>
      <c r="D1621" s="97"/>
      <c r="N1621" s="97"/>
      <c r="BY1621" s="108"/>
    </row>
    <row r="1622" spans="1:77" x14ac:dyDescent="0.2">
      <c r="A1622" s="101"/>
      <c r="D1622" s="97"/>
      <c r="N1622" s="97"/>
      <c r="BY1622" s="108"/>
    </row>
    <row r="1623" spans="1:77" x14ac:dyDescent="0.2">
      <c r="A1623" s="101"/>
      <c r="D1623" s="97"/>
      <c r="N1623" s="97"/>
      <c r="BY1623" s="108"/>
    </row>
    <row r="1624" spans="1:77" x14ac:dyDescent="0.2">
      <c r="A1624" s="101"/>
      <c r="D1624" s="97"/>
      <c r="N1624" s="97"/>
      <c r="BY1624" s="108"/>
    </row>
    <row r="1625" spans="1:77" x14ac:dyDescent="0.2">
      <c r="A1625" s="101"/>
      <c r="D1625" s="97"/>
      <c r="N1625" s="97"/>
      <c r="BY1625" s="108"/>
    </row>
    <row r="1626" spans="1:77" x14ac:dyDescent="0.2">
      <c r="A1626" s="101"/>
      <c r="D1626" s="97"/>
      <c r="N1626" s="97"/>
      <c r="BY1626" s="108"/>
    </row>
    <row r="1627" spans="1:77" x14ac:dyDescent="0.2">
      <c r="A1627" s="101"/>
      <c r="D1627" s="97"/>
      <c r="N1627" s="97"/>
      <c r="BY1627" s="108"/>
    </row>
    <row r="1628" spans="1:77" x14ac:dyDescent="0.2">
      <c r="A1628" s="101"/>
      <c r="D1628" s="97"/>
      <c r="N1628" s="97"/>
      <c r="BY1628" s="108"/>
    </row>
    <row r="1629" spans="1:77" x14ac:dyDescent="0.2">
      <c r="A1629" s="101"/>
      <c r="D1629" s="97"/>
      <c r="N1629" s="97"/>
      <c r="BY1629" s="108"/>
    </row>
    <row r="1630" spans="1:77" x14ac:dyDescent="0.2">
      <c r="A1630" s="101"/>
      <c r="D1630" s="97"/>
      <c r="N1630" s="97"/>
      <c r="BY1630" s="108"/>
    </row>
    <row r="1631" spans="1:77" x14ac:dyDescent="0.2">
      <c r="A1631" s="101"/>
      <c r="D1631" s="97"/>
      <c r="N1631" s="97"/>
      <c r="BY1631" s="108"/>
    </row>
    <row r="1632" spans="1:77" x14ac:dyDescent="0.2">
      <c r="A1632" s="101"/>
      <c r="D1632" s="97"/>
      <c r="N1632" s="97"/>
      <c r="BY1632" s="108"/>
    </row>
    <row r="1633" spans="1:77" x14ac:dyDescent="0.2">
      <c r="A1633" s="101"/>
      <c r="D1633" s="97"/>
      <c r="N1633" s="97"/>
      <c r="BY1633" s="108"/>
    </row>
    <row r="1634" spans="1:77" x14ac:dyDescent="0.2">
      <c r="A1634" s="101"/>
      <c r="D1634" s="97"/>
      <c r="N1634" s="97"/>
      <c r="BY1634" s="108"/>
    </row>
    <row r="1635" spans="1:77" x14ac:dyDescent="0.2">
      <c r="A1635" s="101"/>
      <c r="D1635" s="97"/>
      <c r="N1635" s="97"/>
      <c r="BY1635" s="108"/>
    </row>
    <row r="1636" spans="1:77" x14ac:dyDescent="0.2">
      <c r="A1636" s="101"/>
      <c r="D1636" s="97"/>
      <c r="N1636" s="97"/>
      <c r="BY1636" s="108"/>
    </row>
    <row r="1637" spans="1:77" x14ac:dyDescent="0.2">
      <c r="A1637" s="101"/>
      <c r="D1637" s="97"/>
      <c r="N1637" s="97"/>
      <c r="BY1637" s="108"/>
    </row>
    <row r="1638" spans="1:77" x14ac:dyDescent="0.2">
      <c r="A1638" s="101"/>
      <c r="D1638" s="97"/>
      <c r="N1638" s="97"/>
      <c r="BY1638" s="108"/>
    </row>
    <row r="1639" spans="1:77" x14ac:dyDescent="0.2">
      <c r="A1639" s="101"/>
      <c r="D1639" s="97"/>
      <c r="N1639" s="97"/>
      <c r="BY1639" s="108"/>
    </row>
    <row r="1640" spans="1:77" x14ac:dyDescent="0.2">
      <c r="A1640" s="101"/>
      <c r="D1640" s="97"/>
      <c r="N1640" s="97"/>
      <c r="BY1640" s="108"/>
    </row>
    <row r="1641" spans="1:77" x14ac:dyDescent="0.2">
      <c r="A1641" s="101"/>
      <c r="D1641" s="97"/>
      <c r="N1641" s="97"/>
      <c r="BY1641" s="108"/>
    </row>
    <row r="1642" spans="1:77" x14ac:dyDescent="0.2">
      <c r="A1642" s="101"/>
      <c r="D1642" s="97"/>
      <c r="N1642" s="97"/>
      <c r="BY1642" s="108"/>
    </row>
    <row r="1643" spans="1:77" x14ac:dyDescent="0.2">
      <c r="A1643" s="101"/>
      <c r="D1643" s="97"/>
      <c r="N1643" s="97"/>
      <c r="BY1643" s="108"/>
    </row>
    <row r="1644" spans="1:77" x14ac:dyDescent="0.2">
      <c r="A1644" s="101"/>
      <c r="D1644" s="97"/>
      <c r="N1644" s="97"/>
      <c r="BY1644" s="108"/>
    </row>
    <row r="1645" spans="1:77" x14ac:dyDescent="0.2">
      <c r="A1645" s="101"/>
      <c r="D1645" s="97"/>
      <c r="N1645" s="97"/>
      <c r="BY1645" s="108"/>
    </row>
    <row r="1646" spans="1:77" x14ac:dyDescent="0.2">
      <c r="A1646" s="101"/>
      <c r="D1646" s="97"/>
      <c r="N1646" s="97"/>
      <c r="BY1646" s="108"/>
    </row>
    <row r="1647" spans="1:77" x14ac:dyDescent="0.2">
      <c r="A1647" s="101"/>
      <c r="D1647" s="97"/>
      <c r="N1647" s="97"/>
      <c r="BY1647" s="108"/>
    </row>
    <row r="1648" spans="1:77" x14ac:dyDescent="0.2">
      <c r="A1648" s="101"/>
      <c r="D1648" s="97"/>
      <c r="N1648" s="97"/>
      <c r="BY1648" s="108"/>
    </row>
    <row r="1649" spans="1:77" x14ac:dyDescent="0.2">
      <c r="A1649" s="101"/>
      <c r="D1649" s="97"/>
      <c r="N1649" s="97"/>
      <c r="BY1649" s="108"/>
    </row>
    <row r="1650" spans="1:77" x14ac:dyDescent="0.2">
      <c r="A1650" s="101"/>
      <c r="D1650" s="97"/>
      <c r="N1650" s="97"/>
      <c r="BY1650" s="108"/>
    </row>
    <row r="1651" spans="1:77" x14ac:dyDescent="0.2">
      <c r="A1651" s="101"/>
      <c r="D1651" s="97"/>
      <c r="N1651" s="97"/>
      <c r="BY1651" s="108"/>
    </row>
    <row r="1652" spans="1:77" x14ac:dyDescent="0.2">
      <c r="A1652" s="101"/>
      <c r="D1652" s="97"/>
      <c r="N1652" s="97"/>
      <c r="BY1652" s="108"/>
    </row>
    <row r="1653" spans="1:77" x14ac:dyDescent="0.2">
      <c r="A1653" s="101"/>
      <c r="D1653" s="97"/>
      <c r="N1653" s="97"/>
      <c r="BY1653" s="108"/>
    </row>
    <row r="1654" spans="1:77" x14ac:dyDescent="0.2">
      <c r="A1654" s="101"/>
      <c r="D1654" s="97"/>
      <c r="N1654" s="97"/>
      <c r="BY1654" s="108"/>
    </row>
    <row r="1655" spans="1:77" x14ac:dyDescent="0.2">
      <c r="A1655" s="101"/>
      <c r="D1655" s="97"/>
      <c r="N1655" s="97"/>
      <c r="BY1655" s="108"/>
    </row>
    <row r="1656" spans="1:77" x14ac:dyDescent="0.2">
      <c r="A1656" s="101"/>
      <c r="D1656" s="97"/>
      <c r="N1656" s="97"/>
      <c r="BY1656" s="108"/>
    </row>
    <row r="1657" spans="1:77" x14ac:dyDescent="0.2">
      <c r="A1657" s="101"/>
      <c r="D1657" s="97"/>
      <c r="N1657" s="97"/>
      <c r="BY1657" s="108"/>
    </row>
    <row r="1658" spans="1:77" x14ac:dyDescent="0.2">
      <c r="A1658" s="101"/>
      <c r="D1658" s="97"/>
      <c r="N1658" s="97"/>
      <c r="BY1658" s="108"/>
    </row>
    <row r="1659" spans="1:77" x14ac:dyDescent="0.2">
      <c r="A1659" s="101"/>
      <c r="D1659" s="97"/>
      <c r="N1659" s="97"/>
      <c r="BY1659" s="108"/>
    </row>
    <row r="1660" spans="1:77" x14ac:dyDescent="0.2">
      <c r="A1660" s="101"/>
      <c r="D1660" s="97"/>
      <c r="N1660" s="97"/>
      <c r="BY1660" s="108"/>
    </row>
    <row r="1661" spans="1:77" x14ac:dyDescent="0.2">
      <c r="A1661" s="101"/>
      <c r="D1661" s="97"/>
      <c r="N1661" s="97"/>
      <c r="BY1661" s="108"/>
    </row>
    <row r="1662" spans="1:77" x14ac:dyDescent="0.2">
      <c r="A1662" s="101"/>
      <c r="D1662" s="97"/>
      <c r="N1662" s="97"/>
      <c r="BY1662" s="108"/>
    </row>
    <row r="1663" spans="1:77" x14ac:dyDescent="0.2">
      <c r="A1663" s="101"/>
      <c r="D1663" s="97"/>
      <c r="N1663" s="97"/>
      <c r="BY1663" s="108"/>
    </row>
    <row r="1664" spans="1:77" x14ac:dyDescent="0.2">
      <c r="A1664" s="101"/>
      <c r="D1664" s="97"/>
      <c r="N1664" s="97"/>
      <c r="BY1664" s="108"/>
    </row>
    <row r="1665" spans="1:77" x14ac:dyDescent="0.2">
      <c r="A1665" s="101"/>
      <c r="D1665" s="97"/>
      <c r="N1665" s="97"/>
      <c r="BY1665" s="108"/>
    </row>
    <row r="1666" spans="1:77" x14ac:dyDescent="0.2">
      <c r="A1666" s="101"/>
      <c r="D1666" s="97"/>
      <c r="N1666" s="97"/>
      <c r="BY1666" s="108"/>
    </row>
    <row r="1667" spans="1:77" x14ac:dyDescent="0.2">
      <c r="A1667" s="101"/>
      <c r="D1667" s="97"/>
      <c r="N1667" s="97"/>
      <c r="BY1667" s="108"/>
    </row>
    <row r="1668" spans="1:77" x14ac:dyDescent="0.2">
      <c r="A1668" s="101"/>
      <c r="D1668" s="97"/>
      <c r="N1668" s="97"/>
      <c r="BY1668" s="108"/>
    </row>
    <row r="1669" spans="1:77" x14ac:dyDescent="0.2">
      <c r="A1669" s="101"/>
      <c r="D1669" s="97"/>
      <c r="N1669" s="97"/>
      <c r="BY1669" s="108"/>
    </row>
    <row r="1670" spans="1:77" x14ac:dyDescent="0.2">
      <c r="A1670" s="101"/>
      <c r="D1670" s="97"/>
      <c r="N1670" s="97"/>
      <c r="BY1670" s="108"/>
    </row>
    <row r="1671" spans="1:77" x14ac:dyDescent="0.2">
      <c r="A1671" s="101"/>
      <c r="D1671" s="97"/>
      <c r="N1671" s="97"/>
      <c r="BY1671" s="108"/>
    </row>
    <row r="1672" spans="1:77" x14ac:dyDescent="0.2">
      <c r="A1672" s="101"/>
      <c r="D1672" s="97"/>
      <c r="N1672" s="97"/>
      <c r="BY1672" s="108"/>
    </row>
    <row r="1673" spans="1:77" x14ac:dyDescent="0.2">
      <c r="A1673" s="101"/>
      <c r="D1673" s="97"/>
      <c r="N1673" s="97"/>
      <c r="BY1673" s="108"/>
    </row>
    <row r="1674" spans="1:77" x14ac:dyDescent="0.2">
      <c r="A1674" s="101"/>
      <c r="D1674" s="97"/>
      <c r="N1674" s="97"/>
      <c r="BY1674" s="108"/>
    </row>
    <row r="1675" spans="1:77" x14ac:dyDescent="0.2">
      <c r="A1675" s="101"/>
      <c r="D1675" s="97"/>
      <c r="N1675" s="97"/>
      <c r="BY1675" s="108"/>
    </row>
    <row r="1676" spans="1:77" x14ac:dyDescent="0.2">
      <c r="A1676" s="101"/>
      <c r="D1676" s="97"/>
      <c r="N1676" s="97"/>
      <c r="BY1676" s="108"/>
    </row>
    <row r="1677" spans="1:77" x14ac:dyDescent="0.2">
      <c r="A1677" s="101"/>
      <c r="D1677" s="97"/>
      <c r="N1677" s="97"/>
      <c r="BY1677" s="108"/>
    </row>
    <row r="1678" spans="1:77" x14ac:dyDescent="0.2">
      <c r="A1678" s="101"/>
      <c r="D1678" s="97"/>
      <c r="N1678" s="97"/>
      <c r="BY1678" s="108"/>
    </row>
    <row r="1679" spans="1:77" x14ac:dyDescent="0.2">
      <c r="A1679" s="101"/>
      <c r="D1679" s="97"/>
      <c r="N1679" s="97"/>
      <c r="BY1679" s="108"/>
    </row>
    <row r="1680" spans="1:77" x14ac:dyDescent="0.2">
      <c r="A1680" s="101"/>
      <c r="D1680" s="97"/>
      <c r="N1680" s="97"/>
      <c r="BY1680" s="108"/>
    </row>
    <row r="1681" spans="1:77" x14ac:dyDescent="0.2">
      <c r="A1681" s="101"/>
      <c r="D1681" s="97"/>
      <c r="N1681" s="97"/>
      <c r="BY1681" s="108"/>
    </row>
    <row r="1682" spans="1:77" x14ac:dyDescent="0.2">
      <c r="A1682" s="101"/>
      <c r="D1682" s="97"/>
      <c r="N1682" s="97"/>
      <c r="BY1682" s="108"/>
    </row>
    <row r="1683" spans="1:77" x14ac:dyDescent="0.2">
      <c r="A1683" s="101"/>
      <c r="D1683" s="97"/>
      <c r="N1683" s="97"/>
      <c r="BY1683" s="108"/>
    </row>
    <row r="1684" spans="1:77" x14ac:dyDescent="0.2">
      <c r="A1684" s="101"/>
      <c r="D1684" s="97"/>
      <c r="N1684" s="97"/>
      <c r="BY1684" s="108"/>
    </row>
    <row r="1685" spans="1:77" x14ac:dyDescent="0.2">
      <c r="A1685" s="101"/>
      <c r="D1685" s="97"/>
      <c r="N1685" s="97"/>
      <c r="BY1685" s="108"/>
    </row>
    <row r="1686" spans="1:77" x14ac:dyDescent="0.2">
      <c r="A1686" s="101"/>
      <c r="D1686" s="97"/>
      <c r="N1686" s="97"/>
      <c r="BY1686" s="108"/>
    </row>
    <row r="1687" spans="1:77" x14ac:dyDescent="0.2">
      <c r="A1687" s="101"/>
      <c r="D1687" s="97"/>
      <c r="N1687" s="97"/>
      <c r="BY1687" s="108"/>
    </row>
    <row r="1688" spans="1:77" x14ac:dyDescent="0.2">
      <c r="A1688" s="101"/>
      <c r="D1688" s="97"/>
      <c r="N1688" s="97"/>
      <c r="BY1688" s="108"/>
    </row>
    <row r="1689" spans="1:77" x14ac:dyDescent="0.2">
      <c r="A1689" s="101"/>
      <c r="D1689" s="97"/>
      <c r="N1689" s="97"/>
      <c r="BY1689" s="108"/>
    </row>
    <row r="1690" spans="1:77" x14ac:dyDescent="0.2">
      <c r="A1690" s="101"/>
      <c r="D1690" s="97"/>
      <c r="N1690" s="97"/>
      <c r="BY1690" s="108"/>
    </row>
    <row r="1691" spans="1:77" x14ac:dyDescent="0.2">
      <c r="A1691" s="101"/>
      <c r="D1691" s="97"/>
      <c r="N1691" s="97"/>
      <c r="BY1691" s="108"/>
    </row>
    <row r="1692" spans="1:77" x14ac:dyDescent="0.2">
      <c r="A1692" s="101"/>
      <c r="D1692" s="97"/>
      <c r="N1692" s="97"/>
      <c r="BY1692" s="108"/>
    </row>
    <row r="1693" spans="1:77" x14ac:dyDescent="0.2">
      <c r="A1693" s="101"/>
      <c r="D1693" s="97"/>
      <c r="N1693" s="97"/>
      <c r="BY1693" s="108"/>
    </row>
    <row r="1694" spans="1:77" x14ac:dyDescent="0.2">
      <c r="A1694" s="101"/>
      <c r="D1694" s="97"/>
      <c r="N1694" s="97"/>
      <c r="BY1694" s="108"/>
    </row>
    <row r="1695" spans="1:77" x14ac:dyDescent="0.2">
      <c r="A1695" s="101"/>
      <c r="D1695" s="97"/>
      <c r="N1695" s="97"/>
      <c r="BY1695" s="108"/>
    </row>
    <row r="1696" spans="1:77" x14ac:dyDescent="0.2">
      <c r="A1696" s="101"/>
      <c r="D1696" s="97"/>
      <c r="N1696" s="97"/>
      <c r="BY1696" s="108"/>
    </row>
    <row r="1697" spans="1:77" x14ac:dyDescent="0.2">
      <c r="A1697" s="101"/>
      <c r="D1697" s="97"/>
      <c r="N1697" s="97"/>
      <c r="BY1697" s="108"/>
    </row>
    <row r="1698" spans="1:77" x14ac:dyDescent="0.2">
      <c r="A1698" s="101"/>
      <c r="D1698" s="97"/>
      <c r="N1698" s="97"/>
      <c r="BY1698" s="108"/>
    </row>
    <row r="1699" spans="1:77" x14ac:dyDescent="0.2">
      <c r="A1699" s="101"/>
      <c r="D1699" s="97"/>
      <c r="N1699" s="97"/>
      <c r="BY1699" s="108"/>
    </row>
    <row r="1700" spans="1:77" x14ac:dyDescent="0.2">
      <c r="A1700" s="101"/>
      <c r="D1700" s="97"/>
      <c r="N1700" s="97"/>
      <c r="BY1700" s="108"/>
    </row>
    <row r="1701" spans="1:77" x14ac:dyDescent="0.2">
      <c r="A1701" s="101"/>
      <c r="D1701" s="97"/>
      <c r="N1701" s="97"/>
      <c r="BY1701" s="108"/>
    </row>
    <row r="1702" spans="1:77" x14ac:dyDescent="0.2">
      <c r="A1702" s="101"/>
      <c r="D1702" s="97"/>
      <c r="N1702" s="97"/>
      <c r="BY1702" s="108"/>
    </row>
    <row r="1703" spans="1:77" x14ac:dyDescent="0.2">
      <c r="A1703" s="101"/>
      <c r="D1703" s="97"/>
      <c r="N1703" s="97"/>
      <c r="BY1703" s="108"/>
    </row>
    <row r="1704" spans="1:77" x14ac:dyDescent="0.2">
      <c r="A1704" s="101"/>
      <c r="D1704" s="97"/>
      <c r="N1704" s="97"/>
      <c r="BY1704" s="108"/>
    </row>
    <row r="1705" spans="1:77" x14ac:dyDescent="0.2">
      <c r="A1705" s="101"/>
      <c r="D1705" s="97"/>
      <c r="N1705" s="97"/>
      <c r="BY1705" s="108"/>
    </row>
    <row r="1706" spans="1:77" x14ac:dyDescent="0.2">
      <c r="A1706" s="101"/>
      <c r="D1706" s="97"/>
      <c r="N1706" s="97"/>
      <c r="BY1706" s="108"/>
    </row>
    <row r="1707" spans="1:77" x14ac:dyDescent="0.2">
      <c r="A1707" s="101"/>
      <c r="D1707" s="97"/>
      <c r="N1707" s="97"/>
      <c r="BY1707" s="108"/>
    </row>
    <row r="1708" spans="1:77" x14ac:dyDescent="0.2">
      <c r="A1708" s="101"/>
      <c r="D1708" s="97"/>
      <c r="N1708" s="97"/>
      <c r="BY1708" s="108"/>
    </row>
    <row r="1709" spans="1:77" x14ac:dyDescent="0.2">
      <c r="A1709" s="101"/>
      <c r="D1709" s="97"/>
      <c r="N1709" s="97"/>
      <c r="BY1709" s="108"/>
    </row>
    <row r="1710" spans="1:77" x14ac:dyDescent="0.2">
      <c r="A1710" s="101"/>
      <c r="D1710" s="97"/>
      <c r="N1710" s="97"/>
      <c r="BY1710" s="108"/>
    </row>
    <row r="1711" spans="1:77" x14ac:dyDescent="0.2">
      <c r="A1711" s="101"/>
      <c r="D1711" s="97"/>
      <c r="N1711" s="97"/>
      <c r="BY1711" s="108"/>
    </row>
    <row r="1712" spans="1:77" x14ac:dyDescent="0.2">
      <c r="A1712" s="101"/>
      <c r="D1712" s="97"/>
      <c r="N1712" s="97"/>
      <c r="BY1712" s="108"/>
    </row>
    <row r="1713" spans="1:77" x14ac:dyDescent="0.2">
      <c r="A1713" s="101"/>
      <c r="D1713" s="97"/>
      <c r="N1713" s="97"/>
      <c r="BY1713" s="108"/>
    </row>
    <row r="1714" spans="1:77" x14ac:dyDescent="0.2">
      <c r="A1714" s="101"/>
      <c r="D1714" s="97"/>
      <c r="N1714" s="97"/>
      <c r="BY1714" s="108"/>
    </row>
    <row r="1715" spans="1:77" x14ac:dyDescent="0.2">
      <c r="A1715" s="101"/>
      <c r="D1715" s="97"/>
      <c r="N1715" s="97"/>
      <c r="BY1715" s="108"/>
    </row>
    <row r="1716" spans="1:77" x14ac:dyDescent="0.2">
      <c r="A1716" s="101"/>
      <c r="D1716" s="97"/>
      <c r="N1716" s="97"/>
      <c r="BY1716" s="108"/>
    </row>
    <row r="1717" spans="1:77" x14ac:dyDescent="0.2">
      <c r="A1717" s="101"/>
      <c r="D1717" s="97"/>
      <c r="N1717" s="97"/>
      <c r="BY1717" s="108"/>
    </row>
    <row r="1718" spans="1:77" x14ac:dyDescent="0.2">
      <c r="A1718" s="101"/>
      <c r="D1718" s="97"/>
      <c r="N1718" s="97"/>
      <c r="BY1718" s="108"/>
    </row>
    <row r="1719" spans="1:77" x14ac:dyDescent="0.2">
      <c r="A1719" s="101"/>
      <c r="D1719" s="97"/>
      <c r="N1719" s="97"/>
      <c r="BY1719" s="108"/>
    </row>
    <row r="1720" spans="1:77" x14ac:dyDescent="0.2">
      <c r="A1720" s="101"/>
      <c r="D1720" s="97"/>
      <c r="N1720" s="97"/>
      <c r="BY1720" s="108"/>
    </row>
    <row r="1721" spans="1:77" x14ac:dyDescent="0.2">
      <c r="A1721" s="101"/>
      <c r="D1721" s="97"/>
      <c r="N1721" s="97"/>
      <c r="BY1721" s="108"/>
    </row>
    <row r="1722" spans="1:77" x14ac:dyDescent="0.2">
      <c r="A1722" s="101"/>
      <c r="D1722" s="97"/>
      <c r="N1722" s="97"/>
      <c r="BY1722" s="108"/>
    </row>
    <row r="1723" spans="1:77" x14ac:dyDescent="0.2">
      <c r="A1723" s="101"/>
      <c r="D1723" s="97"/>
      <c r="N1723" s="97"/>
      <c r="BY1723" s="108"/>
    </row>
    <row r="1724" spans="1:77" x14ac:dyDescent="0.2">
      <c r="A1724" s="101"/>
      <c r="D1724" s="97"/>
      <c r="N1724" s="97"/>
      <c r="BY1724" s="108"/>
    </row>
    <row r="1725" spans="1:77" x14ac:dyDescent="0.2">
      <c r="A1725" s="101"/>
      <c r="D1725" s="97"/>
      <c r="N1725" s="97"/>
      <c r="BY1725" s="108"/>
    </row>
    <row r="1726" spans="1:77" x14ac:dyDescent="0.2">
      <c r="A1726" s="101"/>
      <c r="D1726" s="97"/>
      <c r="N1726" s="97"/>
      <c r="BY1726" s="108"/>
    </row>
    <row r="1727" spans="1:77" x14ac:dyDescent="0.2">
      <c r="A1727" s="101"/>
      <c r="D1727" s="97"/>
      <c r="N1727" s="97"/>
      <c r="BY1727" s="108"/>
    </row>
    <row r="1728" spans="1:77" x14ac:dyDescent="0.2">
      <c r="A1728" s="101"/>
      <c r="D1728" s="97"/>
      <c r="N1728" s="97"/>
      <c r="BY1728" s="108"/>
    </row>
    <row r="1729" spans="1:77" x14ac:dyDescent="0.2">
      <c r="A1729" s="101"/>
      <c r="D1729" s="97"/>
      <c r="N1729" s="97"/>
      <c r="BY1729" s="108"/>
    </row>
    <row r="1730" spans="1:77" x14ac:dyDescent="0.2">
      <c r="A1730" s="101"/>
      <c r="D1730" s="97"/>
      <c r="N1730" s="97"/>
      <c r="BY1730" s="108"/>
    </row>
    <row r="1731" spans="1:77" x14ac:dyDescent="0.2">
      <c r="A1731" s="101"/>
      <c r="D1731" s="97"/>
      <c r="N1731" s="97"/>
      <c r="BY1731" s="108"/>
    </row>
    <row r="1732" spans="1:77" x14ac:dyDescent="0.2">
      <c r="A1732" s="101"/>
      <c r="D1732" s="97"/>
      <c r="N1732" s="97"/>
      <c r="BY1732" s="108"/>
    </row>
    <row r="1733" spans="1:77" x14ac:dyDescent="0.2">
      <c r="A1733" s="101"/>
      <c r="D1733" s="97"/>
      <c r="N1733" s="97"/>
      <c r="BY1733" s="108"/>
    </row>
    <row r="1734" spans="1:77" x14ac:dyDescent="0.2">
      <c r="A1734" s="101"/>
      <c r="D1734" s="97"/>
      <c r="N1734" s="97"/>
      <c r="BY1734" s="108"/>
    </row>
    <row r="1735" spans="1:77" x14ac:dyDescent="0.2">
      <c r="A1735" s="101"/>
      <c r="D1735" s="97"/>
      <c r="N1735" s="97"/>
      <c r="BY1735" s="108"/>
    </row>
    <row r="1736" spans="1:77" x14ac:dyDescent="0.2">
      <c r="A1736" s="101"/>
      <c r="D1736" s="97"/>
      <c r="N1736" s="97"/>
      <c r="BY1736" s="108"/>
    </row>
    <row r="1737" spans="1:77" x14ac:dyDescent="0.2">
      <c r="A1737" s="101"/>
      <c r="D1737" s="97"/>
      <c r="N1737" s="97"/>
      <c r="BY1737" s="108"/>
    </row>
    <row r="1738" spans="1:77" x14ac:dyDescent="0.2">
      <c r="A1738" s="101"/>
      <c r="D1738" s="97"/>
      <c r="N1738" s="97"/>
      <c r="BY1738" s="108"/>
    </row>
    <row r="1739" spans="1:77" x14ac:dyDescent="0.2">
      <c r="A1739" s="101"/>
      <c r="D1739" s="97"/>
      <c r="N1739" s="97"/>
      <c r="BY1739" s="108"/>
    </row>
    <row r="1740" spans="1:77" x14ac:dyDescent="0.2">
      <c r="A1740" s="101"/>
      <c r="D1740" s="97"/>
      <c r="N1740" s="97"/>
      <c r="BY1740" s="108"/>
    </row>
    <row r="1741" spans="1:77" x14ac:dyDescent="0.2">
      <c r="A1741" s="101"/>
      <c r="D1741" s="97"/>
      <c r="N1741" s="97"/>
      <c r="BY1741" s="108"/>
    </row>
    <row r="1742" spans="1:77" x14ac:dyDescent="0.2">
      <c r="A1742" s="101"/>
      <c r="D1742" s="97"/>
      <c r="N1742" s="97"/>
      <c r="BY1742" s="108"/>
    </row>
    <row r="1743" spans="1:77" x14ac:dyDescent="0.2">
      <c r="A1743" s="101"/>
      <c r="D1743" s="97"/>
      <c r="N1743" s="97"/>
      <c r="BY1743" s="108"/>
    </row>
    <row r="1744" spans="1:77" x14ac:dyDescent="0.2">
      <c r="A1744" s="101"/>
      <c r="D1744" s="97"/>
      <c r="N1744" s="97"/>
      <c r="BY1744" s="108"/>
    </row>
    <row r="1745" spans="1:77" x14ac:dyDescent="0.2">
      <c r="A1745" s="101"/>
      <c r="D1745" s="97"/>
      <c r="N1745" s="97"/>
      <c r="BY1745" s="108"/>
    </row>
    <row r="1746" spans="1:77" x14ac:dyDescent="0.2">
      <c r="A1746" s="101"/>
      <c r="D1746" s="97"/>
      <c r="N1746" s="97"/>
      <c r="BY1746" s="108"/>
    </row>
    <row r="1747" spans="1:77" x14ac:dyDescent="0.2">
      <c r="A1747" s="101"/>
      <c r="D1747" s="97"/>
      <c r="N1747" s="97"/>
      <c r="BY1747" s="108"/>
    </row>
    <row r="1748" spans="1:77" x14ac:dyDescent="0.2">
      <c r="A1748" s="101"/>
      <c r="D1748" s="97"/>
      <c r="N1748" s="97"/>
      <c r="BY1748" s="108"/>
    </row>
    <row r="1749" spans="1:77" x14ac:dyDescent="0.2">
      <c r="A1749" s="101"/>
      <c r="D1749" s="97"/>
      <c r="N1749" s="97"/>
      <c r="BY1749" s="108"/>
    </row>
    <row r="1750" spans="1:77" x14ac:dyDescent="0.2">
      <c r="A1750" s="101"/>
      <c r="D1750" s="97"/>
      <c r="N1750" s="97"/>
      <c r="BY1750" s="108"/>
    </row>
    <row r="1751" spans="1:77" x14ac:dyDescent="0.2">
      <c r="A1751" s="101"/>
      <c r="D1751" s="97"/>
      <c r="N1751" s="97"/>
      <c r="BY1751" s="108"/>
    </row>
    <row r="1752" spans="1:77" x14ac:dyDescent="0.2">
      <c r="A1752" s="101"/>
      <c r="D1752" s="97"/>
      <c r="N1752" s="97"/>
      <c r="BY1752" s="108"/>
    </row>
    <row r="1753" spans="1:77" x14ac:dyDescent="0.2">
      <c r="A1753" s="101"/>
      <c r="D1753" s="97"/>
      <c r="N1753" s="97"/>
      <c r="BY1753" s="108"/>
    </row>
    <row r="1754" spans="1:77" x14ac:dyDescent="0.2">
      <c r="A1754" s="101"/>
      <c r="D1754" s="97"/>
      <c r="N1754" s="97"/>
      <c r="BY1754" s="108"/>
    </row>
    <row r="1755" spans="1:77" x14ac:dyDescent="0.2">
      <c r="A1755" s="101"/>
      <c r="D1755" s="97"/>
      <c r="N1755" s="97"/>
      <c r="BY1755" s="108"/>
    </row>
    <row r="1756" spans="1:77" x14ac:dyDescent="0.2">
      <c r="A1756" s="101"/>
      <c r="D1756" s="97"/>
      <c r="N1756" s="97"/>
      <c r="BY1756" s="108"/>
    </row>
    <row r="1757" spans="1:77" x14ac:dyDescent="0.2">
      <c r="A1757" s="101"/>
      <c r="D1757" s="97"/>
      <c r="N1757" s="97"/>
      <c r="BY1757" s="108"/>
    </row>
    <row r="1758" spans="1:77" x14ac:dyDescent="0.2">
      <c r="A1758" s="101"/>
      <c r="D1758" s="97"/>
      <c r="N1758" s="97"/>
      <c r="BY1758" s="108"/>
    </row>
    <row r="1759" spans="1:77" x14ac:dyDescent="0.2">
      <c r="A1759" s="101"/>
      <c r="D1759" s="97"/>
      <c r="N1759" s="97"/>
      <c r="BY1759" s="108"/>
    </row>
    <row r="1760" spans="1:77" x14ac:dyDescent="0.2">
      <c r="A1760" s="101"/>
      <c r="D1760" s="97"/>
      <c r="N1760" s="97"/>
      <c r="BY1760" s="108"/>
    </row>
    <row r="1761" spans="1:77" x14ac:dyDescent="0.2">
      <c r="A1761" s="101"/>
      <c r="D1761" s="97"/>
      <c r="N1761" s="97"/>
      <c r="BY1761" s="108"/>
    </row>
    <row r="1762" spans="1:77" x14ac:dyDescent="0.2">
      <c r="A1762" s="101"/>
      <c r="D1762" s="97"/>
      <c r="N1762" s="97"/>
      <c r="BY1762" s="108"/>
    </row>
    <row r="1763" spans="1:77" x14ac:dyDescent="0.2">
      <c r="A1763" s="101"/>
      <c r="D1763" s="97"/>
      <c r="N1763" s="97"/>
      <c r="BY1763" s="108"/>
    </row>
    <row r="1764" spans="1:77" x14ac:dyDescent="0.2">
      <c r="A1764" s="101"/>
      <c r="D1764" s="97"/>
      <c r="N1764" s="97"/>
      <c r="BY1764" s="108"/>
    </row>
    <row r="1765" spans="1:77" x14ac:dyDescent="0.2">
      <c r="A1765" s="101"/>
      <c r="D1765" s="97"/>
      <c r="N1765" s="97"/>
      <c r="BY1765" s="108"/>
    </row>
    <row r="1766" spans="1:77" x14ac:dyDescent="0.2">
      <c r="A1766" s="101"/>
      <c r="D1766" s="97"/>
      <c r="N1766" s="97"/>
      <c r="BY1766" s="108"/>
    </row>
    <row r="1767" spans="1:77" x14ac:dyDescent="0.2">
      <c r="A1767" s="101"/>
      <c r="D1767" s="97"/>
      <c r="N1767" s="97"/>
      <c r="BY1767" s="108"/>
    </row>
    <row r="1768" spans="1:77" x14ac:dyDescent="0.2">
      <c r="A1768" s="101"/>
      <c r="D1768" s="97"/>
      <c r="N1768" s="97"/>
      <c r="BY1768" s="108"/>
    </row>
    <row r="1769" spans="1:77" x14ac:dyDescent="0.2">
      <c r="A1769" s="101"/>
      <c r="D1769" s="97"/>
      <c r="N1769" s="97"/>
      <c r="BY1769" s="108"/>
    </row>
    <row r="1770" spans="1:77" x14ac:dyDescent="0.2">
      <c r="A1770" s="101"/>
      <c r="D1770" s="97"/>
      <c r="N1770" s="97"/>
      <c r="BY1770" s="108"/>
    </row>
    <row r="1771" spans="1:77" x14ac:dyDescent="0.2">
      <c r="A1771" s="101"/>
      <c r="D1771" s="97"/>
      <c r="N1771" s="97"/>
      <c r="BY1771" s="108"/>
    </row>
    <row r="1772" spans="1:77" x14ac:dyDescent="0.2">
      <c r="A1772" s="101"/>
      <c r="D1772" s="97"/>
      <c r="N1772" s="97"/>
      <c r="BY1772" s="108"/>
    </row>
    <row r="1773" spans="1:77" x14ac:dyDescent="0.2">
      <c r="A1773" s="101"/>
      <c r="D1773" s="97"/>
      <c r="N1773" s="97"/>
      <c r="BY1773" s="108"/>
    </row>
    <row r="1774" spans="1:77" x14ac:dyDescent="0.2">
      <c r="A1774" s="101"/>
      <c r="D1774" s="97"/>
      <c r="N1774" s="97"/>
      <c r="BY1774" s="108"/>
    </row>
    <row r="1775" spans="1:77" x14ac:dyDescent="0.2">
      <c r="A1775" s="101"/>
      <c r="D1775" s="97"/>
      <c r="N1775" s="97"/>
      <c r="BY1775" s="108"/>
    </row>
    <row r="1776" spans="1:77" x14ac:dyDescent="0.2">
      <c r="A1776" s="101"/>
      <c r="D1776" s="97"/>
      <c r="N1776" s="97"/>
      <c r="BY1776" s="108"/>
    </row>
    <row r="1777" spans="1:77" x14ac:dyDescent="0.2">
      <c r="A1777" s="101"/>
      <c r="D1777" s="97"/>
      <c r="N1777" s="97"/>
      <c r="BY1777" s="108"/>
    </row>
    <row r="1778" spans="1:77" x14ac:dyDescent="0.2">
      <c r="A1778" s="101"/>
      <c r="D1778" s="97"/>
      <c r="N1778" s="97"/>
      <c r="BY1778" s="108"/>
    </row>
    <row r="1779" spans="1:77" x14ac:dyDescent="0.2">
      <c r="A1779" s="101"/>
      <c r="D1779" s="97"/>
      <c r="N1779" s="97"/>
      <c r="BY1779" s="108"/>
    </row>
    <row r="1780" spans="1:77" x14ac:dyDescent="0.2">
      <c r="A1780" s="101"/>
      <c r="D1780" s="97"/>
      <c r="N1780" s="97"/>
      <c r="BY1780" s="108"/>
    </row>
    <row r="1781" spans="1:77" x14ac:dyDescent="0.2">
      <c r="A1781" s="101"/>
      <c r="D1781" s="97"/>
      <c r="N1781" s="97"/>
      <c r="BY1781" s="108"/>
    </row>
    <row r="1782" spans="1:77" x14ac:dyDescent="0.2">
      <c r="A1782" s="101"/>
      <c r="D1782" s="97"/>
      <c r="N1782" s="97"/>
      <c r="BY1782" s="108"/>
    </row>
    <row r="1783" spans="1:77" x14ac:dyDescent="0.2">
      <c r="A1783" s="101"/>
      <c r="D1783" s="97"/>
      <c r="N1783" s="97"/>
      <c r="BY1783" s="108"/>
    </row>
    <row r="1784" spans="1:77" x14ac:dyDescent="0.2">
      <c r="A1784" s="101"/>
      <c r="D1784" s="97"/>
      <c r="N1784" s="97"/>
      <c r="BY1784" s="108"/>
    </row>
    <row r="1785" spans="1:77" x14ac:dyDescent="0.2">
      <c r="A1785" s="101"/>
      <c r="D1785" s="97"/>
      <c r="N1785" s="97"/>
      <c r="BY1785" s="108"/>
    </row>
    <row r="1786" spans="1:77" x14ac:dyDescent="0.2">
      <c r="A1786" s="101"/>
      <c r="D1786" s="97"/>
      <c r="N1786" s="97"/>
      <c r="BY1786" s="108"/>
    </row>
    <row r="1787" spans="1:77" x14ac:dyDescent="0.2">
      <c r="A1787" s="101"/>
      <c r="D1787" s="97"/>
      <c r="N1787" s="97"/>
      <c r="BY1787" s="108"/>
    </row>
    <row r="1788" spans="1:77" x14ac:dyDescent="0.2">
      <c r="A1788" s="101"/>
      <c r="D1788" s="97"/>
      <c r="N1788" s="97"/>
      <c r="BY1788" s="108"/>
    </row>
    <row r="1789" spans="1:77" x14ac:dyDescent="0.2">
      <c r="A1789" s="101"/>
      <c r="D1789" s="97"/>
      <c r="N1789" s="97"/>
      <c r="BY1789" s="108"/>
    </row>
    <row r="1790" spans="1:77" x14ac:dyDescent="0.2">
      <c r="A1790" s="101"/>
      <c r="D1790" s="97"/>
      <c r="N1790" s="97"/>
      <c r="BY1790" s="108"/>
    </row>
    <row r="1791" spans="1:77" x14ac:dyDescent="0.2">
      <c r="A1791" s="101"/>
      <c r="D1791" s="97"/>
      <c r="N1791" s="97"/>
      <c r="BY1791" s="108"/>
    </row>
    <row r="1792" spans="1:77" x14ac:dyDescent="0.2">
      <c r="A1792" s="101"/>
      <c r="D1792" s="97"/>
      <c r="N1792" s="97"/>
      <c r="BY1792" s="108"/>
    </row>
    <row r="1793" spans="1:77" x14ac:dyDescent="0.2">
      <c r="A1793" s="101"/>
      <c r="D1793" s="97"/>
      <c r="N1793" s="97"/>
      <c r="BY1793" s="108"/>
    </row>
    <row r="1794" spans="1:77" x14ac:dyDescent="0.2">
      <c r="A1794" s="101"/>
      <c r="D1794" s="97"/>
      <c r="N1794" s="97"/>
      <c r="BY1794" s="108"/>
    </row>
    <row r="1795" spans="1:77" x14ac:dyDescent="0.2">
      <c r="A1795" s="101"/>
      <c r="D1795" s="97"/>
      <c r="N1795" s="97"/>
      <c r="BY1795" s="108"/>
    </row>
    <row r="1796" spans="1:77" x14ac:dyDescent="0.2">
      <c r="A1796" s="101"/>
      <c r="D1796" s="97"/>
      <c r="N1796" s="97"/>
      <c r="BY1796" s="108"/>
    </row>
    <row r="1797" spans="1:77" x14ac:dyDescent="0.2">
      <c r="A1797" s="101"/>
      <c r="D1797" s="97"/>
      <c r="N1797" s="97"/>
      <c r="BY1797" s="108"/>
    </row>
    <row r="1798" spans="1:77" x14ac:dyDescent="0.2">
      <c r="A1798" s="101"/>
      <c r="D1798" s="97"/>
      <c r="N1798" s="97"/>
      <c r="BY1798" s="108"/>
    </row>
    <row r="1799" spans="1:77" x14ac:dyDescent="0.2">
      <c r="A1799" s="101"/>
      <c r="D1799" s="97"/>
      <c r="N1799" s="97"/>
      <c r="BY1799" s="108"/>
    </row>
    <row r="1800" spans="1:77" x14ac:dyDescent="0.2">
      <c r="A1800" s="101"/>
      <c r="D1800" s="97"/>
      <c r="N1800" s="97"/>
      <c r="BY1800" s="108"/>
    </row>
    <row r="1801" spans="1:77" x14ac:dyDescent="0.2">
      <c r="A1801" s="101"/>
      <c r="D1801" s="97"/>
      <c r="N1801" s="97"/>
      <c r="BY1801" s="108"/>
    </row>
    <row r="1802" spans="1:77" x14ac:dyDescent="0.2">
      <c r="A1802" s="101"/>
      <c r="D1802" s="97"/>
      <c r="N1802" s="97"/>
      <c r="BY1802" s="108"/>
    </row>
    <row r="1803" spans="1:77" x14ac:dyDescent="0.2">
      <c r="A1803" s="101"/>
      <c r="D1803" s="97"/>
      <c r="N1803" s="97"/>
      <c r="BY1803" s="108"/>
    </row>
    <row r="1804" spans="1:77" x14ac:dyDescent="0.2">
      <c r="A1804" s="101"/>
      <c r="D1804" s="97"/>
      <c r="N1804" s="97"/>
      <c r="BY1804" s="108"/>
    </row>
    <row r="1805" spans="1:77" x14ac:dyDescent="0.2">
      <c r="A1805" s="101"/>
      <c r="D1805" s="97"/>
      <c r="N1805" s="97"/>
      <c r="BY1805" s="108"/>
    </row>
    <row r="1806" spans="1:77" x14ac:dyDescent="0.2">
      <c r="A1806" s="101"/>
      <c r="D1806" s="97"/>
      <c r="N1806" s="97"/>
      <c r="BY1806" s="108"/>
    </row>
    <row r="1807" spans="1:77" x14ac:dyDescent="0.2">
      <c r="A1807" s="101"/>
      <c r="D1807" s="97"/>
      <c r="N1807" s="97"/>
      <c r="BY1807" s="108"/>
    </row>
    <row r="1808" spans="1:77" x14ac:dyDescent="0.2">
      <c r="A1808" s="101"/>
      <c r="D1808" s="97"/>
      <c r="N1808" s="97"/>
      <c r="BY1808" s="108"/>
    </row>
    <row r="1809" spans="1:77" x14ac:dyDescent="0.2">
      <c r="A1809" s="101"/>
      <c r="D1809" s="97"/>
      <c r="N1809" s="97"/>
      <c r="BY1809" s="108"/>
    </row>
    <row r="1810" spans="1:77" x14ac:dyDescent="0.2">
      <c r="A1810" s="101"/>
      <c r="D1810" s="97"/>
      <c r="N1810" s="97"/>
      <c r="BY1810" s="108"/>
    </row>
    <row r="1811" spans="1:77" x14ac:dyDescent="0.2">
      <c r="A1811" s="101"/>
      <c r="D1811" s="97"/>
      <c r="N1811" s="97"/>
      <c r="BY1811" s="108"/>
    </row>
    <row r="1812" spans="1:77" x14ac:dyDescent="0.2">
      <c r="A1812" s="101"/>
      <c r="D1812" s="97"/>
      <c r="N1812" s="97"/>
      <c r="BY1812" s="108"/>
    </row>
    <row r="1813" spans="1:77" x14ac:dyDescent="0.2">
      <c r="A1813" s="101"/>
      <c r="D1813" s="97"/>
      <c r="N1813" s="97"/>
      <c r="BY1813" s="108"/>
    </row>
    <row r="1814" spans="1:77" x14ac:dyDescent="0.2">
      <c r="A1814" s="101"/>
      <c r="D1814" s="97"/>
      <c r="N1814" s="97"/>
      <c r="BY1814" s="108"/>
    </row>
    <row r="1815" spans="1:77" x14ac:dyDescent="0.2">
      <c r="A1815" s="101"/>
      <c r="D1815" s="97"/>
      <c r="N1815" s="97"/>
      <c r="BY1815" s="108"/>
    </row>
    <row r="1816" spans="1:77" x14ac:dyDescent="0.2">
      <c r="A1816" s="101"/>
      <c r="D1816" s="97"/>
      <c r="N1816" s="97"/>
      <c r="BY1816" s="108"/>
    </row>
    <row r="1817" spans="1:77" x14ac:dyDescent="0.2">
      <c r="A1817" s="101"/>
      <c r="D1817" s="97"/>
      <c r="N1817" s="97"/>
      <c r="BY1817" s="108"/>
    </row>
    <row r="1818" spans="1:77" x14ac:dyDescent="0.2">
      <c r="A1818" s="101"/>
      <c r="D1818" s="97"/>
      <c r="N1818" s="97"/>
      <c r="BY1818" s="108"/>
    </row>
    <row r="1819" spans="1:77" x14ac:dyDescent="0.2">
      <c r="A1819" s="101"/>
      <c r="D1819" s="97"/>
      <c r="N1819" s="97"/>
      <c r="BY1819" s="108"/>
    </row>
    <row r="1820" spans="1:77" x14ac:dyDescent="0.2">
      <c r="A1820" s="101"/>
      <c r="D1820" s="97"/>
      <c r="N1820" s="97"/>
      <c r="BY1820" s="108"/>
    </row>
    <row r="1821" spans="1:77" x14ac:dyDescent="0.2">
      <c r="A1821" s="101"/>
      <c r="D1821" s="97"/>
      <c r="N1821" s="97"/>
      <c r="BY1821" s="108"/>
    </row>
    <row r="1822" spans="1:77" x14ac:dyDescent="0.2">
      <c r="A1822" s="101"/>
      <c r="D1822" s="97"/>
      <c r="N1822" s="97"/>
      <c r="BY1822" s="108"/>
    </row>
    <row r="1823" spans="1:77" x14ac:dyDescent="0.2">
      <c r="A1823" s="101"/>
      <c r="D1823" s="97"/>
      <c r="N1823" s="97"/>
      <c r="BY1823" s="108"/>
    </row>
    <row r="1824" spans="1:77" x14ac:dyDescent="0.2">
      <c r="A1824" s="101"/>
      <c r="D1824" s="97"/>
      <c r="N1824" s="97"/>
      <c r="BY1824" s="108"/>
    </row>
    <row r="1825" spans="1:77" x14ac:dyDescent="0.2">
      <c r="A1825" s="101"/>
      <c r="D1825" s="97"/>
      <c r="N1825" s="97"/>
      <c r="BY1825" s="108"/>
    </row>
    <row r="1826" spans="1:77" x14ac:dyDescent="0.2">
      <c r="A1826" s="101"/>
      <c r="D1826" s="97"/>
      <c r="N1826" s="97"/>
      <c r="BY1826" s="108"/>
    </row>
    <row r="1827" spans="1:77" x14ac:dyDescent="0.2">
      <c r="A1827" s="101"/>
      <c r="D1827" s="97"/>
      <c r="N1827" s="97"/>
      <c r="BY1827" s="108"/>
    </row>
    <row r="1828" spans="1:77" x14ac:dyDescent="0.2">
      <c r="A1828" s="101"/>
      <c r="D1828" s="97"/>
      <c r="N1828" s="97"/>
      <c r="BY1828" s="108"/>
    </row>
    <row r="1829" spans="1:77" x14ac:dyDescent="0.2">
      <c r="A1829" s="101"/>
      <c r="D1829" s="97"/>
      <c r="N1829" s="97"/>
      <c r="BY1829" s="108"/>
    </row>
    <row r="1830" spans="1:77" x14ac:dyDescent="0.2">
      <c r="A1830" s="101"/>
      <c r="D1830" s="97"/>
      <c r="N1830" s="97"/>
      <c r="BY1830" s="108"/>
    </row>
    <row r="1831" spans="1:77" x14ac:dyDescent="0.2">
      <c r="A1831" s="101"/>
      <c r="D1831" s="97"/>
      <c r="N1831" s="97"/>
      <c r="BY1831" s="108"/>
    </row>
    <row r="1832" spans="1:77" x14ac:dyDescent="0.2">
      <c r="A1832" s="101"/>
      <c r="D1832" s="97"/>
      <c r="N1832" s="97"/>
      <c r="BY1832" s="108"/>
    </row>
    <row r="1833" spans="1:77" x14ac:dyDescent="0.2">
      <c r="A1833" s="101"/>
      <c r="D1833" s="97"/>
      <c r="N1833" s="97"/>
      <c r="BY1833" s="108"/>
    </row>
    <row r="1834" spans="1:77" x14ac:dyDescent="0.2">
      <c r="A1834" s="101"/>
      <c r="D1834" s="97"/>
      <c r="N1834" s="97"/>
      <c r="BY1834" s="108"/>
    </row>
    <row r="1835" spans="1:77" x14ac:dyDescent="0.2">
      <c r="A1835" s="101"/>
      <c r="D1835" s="97"/>
      <c r="N1835" s="97"/>
      <c r="BY1835" s="108"/>
    </row>
    <row r="1836" spans="1:77" x14ac:dyDescent="0.2">
      <c r="A1836" s="101"/>
      <c r="D1836" s="97"/>
      <c r="N1836" s="97"/>
      <c r="BY1836" s="108"/>
    </row>
    <row r="1837" spans="1:77" x14ac:dyDescent="0.2">
      <c r="A1837" s="101"/>
      <c r="D1837" s="97"/>
      <c r="N1837" s="97"/>
      <c r="BY1837" s="108"/>
    </row>
    <row r="1838" spans="1:77" x14ac:dyDescent="0.2">
      <c r="A1838" s="101"/>
      <c r="D1838" s="97"/>
      <c r="N1838" s="97"/>
      <c r="BY1838" s="108"/>
    </row>
    <row r="1839" spans="1:77" x14ac:dyDescent="0.2">
      <c r="A1839" s="101"/>
      <c r="D1839" s="97"/>
      <c r="N1839" s="97"/>
      <c r="BY1839" s="108"/>
    </row>
    <row r="1840" spans="1:77" x14ac:dyDescent="0.2">
      <c r="A1840" s="101"/>
      <c r="D1840" s="97"/>
      <c r="N1840" s="97"/>
      <c r="BY1840" s="108"/>
    </row>
    <row r="1841" spans="1:77" x14ac:dyDescent="0.2">
      <c r="A1841" s="101"/>
      <c r="D1841" s="97"/>
      <c r="N1841" s="97"/>
      <c r="BY1841" s="108"/>
    </row>
    <row r="1842" spans="1:77" x14ac:dyDescent="0.2">
      <c r="A1842" s="101"/>
      <c r="D1842" s="97"/>
      <c r="N1842" s="97"/>
      <c r="BY1842" s="108"/>
    </row>
    <row r="1843" spans="1:77" x14ac:dyDescent="0.2">
      <c r="A1843" s="101"/>
      <c r="D1843" s="97"/>
      <c r="N1843" s="97"/>
      <c r="BY1843" s="108"/>
    </row>
    <row r="1844" spans="1:77" x14ac:dyDescent="0.2">
      <c r="A1844" s="101"/>
      <c r="D1844" s="97"/>
      <c r="N1844" s="97"/>
      <c r="BY1844" s="108"/>
    </row>
    <row r="1845" spans="1:77" x14ac:dyDescent="0.2">
      <c r="A1845" s="101"/>
      <c r="D1845" s="97"/>
      <c r="N1845" s="97"/>
      <c r="BY1845" s="108"/>
    </row>
    <row r="1846" spans="1:77" x14ac:dyDescent="0.2">
      <c r="A1846" s="101"/>
      <c r="D1846" s="97"/>
      <c r="N1846" s="97"/>
      <c r="BY1846" s="108"/>
    </row>
    <row r="1847" spans="1:77" x14ac:dyDescent="0.2">
      <c r="A1847" s="101"/>
      <c r="D1847" s="97"/>
      <c r="N1847" s="97"/>
      <c r="BY1847" s="108"/>
    </row>
    <row r="1848" spans="1:77" x14ac:dyDescent="0.2">
      <c r="A1848" s="101"/>
      <c r="D1848" s="97"/>
      <c r="N1848" s="97"/>
      <c r="BY1848" s="108"/>
    </row>
    <row r="1849" spans="1:77" x14ac:dyDescent="0.2">
      <c r="A1849" s="101"/>
      <c r="D1849" s="97"/>
      <c r="N1849" s="97"/>
      <c r="BY1849" s="108"/>
    </row>
    <row r="1850" spans="1:77" x14ac:dyDescent="0.2">
      <c r="A1850" s="101"/>
      <c r="D1850" s="97"/>
      <c r="N1850" s="97"/>
      <c r="BY1850" s="108"/>
    </row>
    <row r="1851" spans="1:77" x14ac:dyDescent="0.2">
      <c r="A1851" s="101"/>
      <c r="D1851" s="97"/>
      <c r="N1851" s="97"/>
      <c r="BY1851" s="108"/>
    </row>
    <row r="1852" spans="1:77" x14ac:dyDescent="0.2">
      <c r="A1852" s="101"/>
      <c r="D1852" s="97"/>
      <c r="N1852" s="97"/>
      <c r="BY1852" s="108"/>
    </row>
    <row r="1853" spans="1:77" x14ac:dyDescent="0.2">
      <c r="A1853" s="101"/>
      <c r="D1853" s="97"/>
      <c r="N1853" s="97"/>
      <c r="BY1853" s="108"/>
    </row>
    <row r="1854" spans="1:77" x14ac:dyDescent="0.2">
      <c r="A1854" s="101"/>
      <c r="D1854" s="97"/>
      <c r="N1854" s="97"/>
      <c r="BY1854" s="108"/>
    </row>
    <row r="1855" spans="1:77" x14ac:dyDescent="0.2">
      <c r="A1855" s="101"/>
      <c r="D1855" s="97"/>
      <c r="N1855" s="97"/>
      <c r="BY1855" s="108"/>
    </row>
    <row r="1856" spans="1:77" x14ac:dyDescent="0.2">
      <c r="A1856" s="101"/>
      <c r="D1856" s="97"/>
      <c r="N1856" s="97"/>
      <c r="BY1856" s="108"/>
    </row>
    <row r="1857" spans="1:77" x14ac:dyDescent="0.2">
      <c r="A1857" s="101"/>
      <c r="D1857" s="97"/>
      <c r="N1857" s="97"/>
      <c r="BY1857" s="108"/>
    </row>
    <row r="1858" spans="1:77" x14ac:dyDescent="0.2">
      <c r="A1858" s="101"/>
      <c r="D1858" s="97"/>
      <c r="N1858" s="97"/>
      <c r="BY1858" s="108"/>
    </row>
    <row r="1859" spans="1:77" x14ac:dyDescent="0.2">
      <c r="A1859" s="101"/>
      <c r="D1859" s="97"/>
      <c r="N1859" s="97"/>
      <c r="BY1859" s="108"/>
    </row>
    <row r="1860" spans="1:77" x14ac:dyDescent="0.2">
      <c r="A1860" s="101"/>
      <c r="D1860" s="97"/>
      <c r="N1860" s="97"/>
      <c r="BY1860" s="108"/>
    </row>
    <row r="1861" spans="1:77" x14ac:dyDescent="0.2">
      <c r="A1861" s="101"/>
      <c r="D1861" s="97"/>
      <c r="N1861" s="97"/>
      <c r="BY1861" s="108"/>
    </row>
    <row r="1862" spans="1:77" x14ac:dyDescent="0.2">
      <c r="A1862" s="101"/>
      <c r="D1862" s="97"/>
      <c r="N1862" s="97"/>
      <c r="BY1862" s="108"/>
    </row>
    <row r="1863" spans="1:77" x14ac:dyDescent="0.2">
      <c r="A1863" s="101"/>
      <c r="D1863" s="97"/>
      <c r="N1863" s="97"/>
      <c r="BY1863" s="108"/>
    </row>
    <row r="1864" spans="1:77" x14ac:dyDescent="0.2">
      <c r="A1864" s="101"/>
      <c r="D1864" s="97"/>
      <c r="N1864" s="97"/>
      <c r="BY1864" s="108"/>
    </row>
    <row r="1865" spans="1:77" x14ac:dyDescent="0.2">
      <c r="A1865" s="101"/>
      <c r="D1865" s="97"/>
      <c r="N1865" s="97"/>
      <c r="BY1865" s="108"/>
    </row>
    <row r="1866" spans="1:77" x14ac:dyDescent="0.2">
      <c r="A1866" s="101"/>
      <c r="D1866" s="97"/>
      <c r="N1866" s="97"/>
      <c r="BY1866" s="108"/>
    </row>
    <row r="1867" spans="1:77" x14ac:dyDescent="0.2">
      <c r="A1867" s="101"/>
      <c r="D1867" s="97"/>
      <c r="N1867" s="97"/>
      <c r="BY1867" s="108"/>
    </row>
    <row r="1868" spans="1:77" x14ac:dyDescent="0.2">
      <c r="A1868" s="101"/>
      <c r="D1868" s="97"/>
      <c r="N1868" s="97"/>
      <c r="BY1868" s="108"/>
    </row>
    <row r="1869" spans="1:77" x14ac:dyDescent="0.2">
      <c r="A1869" s="101"/>
      <c r="D1869" s="97"/>
      <c r="N1869" s="97"/>
      <c r="BY1869" s="108"/>
    </row>
    <row r="1870" spans="1:77" x14ac:dyDescent="0.2">
      <c r="A1870" s="101"/>
      <c r="D1870" s="97"/>
      <c r="N1870" s="97"/>
      <c r="BY1870" s="108"/>
    </row>
    <row r="1871" spans="1:77" x14ac:dyDescent="0.2">
      <c r="A1871" s="101"/>
      <c r="D1871" s="97"/>
      <c r="N1871" s="97"/>
      <c r="BY1871" s="108"/>
    </row>
    <row r="1872" spans="1:77" x14ac:dyDescent="0.2">
      <c r="A1872" s="101"/>
      <c r="D1872" s="97"/>
      <c r="N1872" s="97"/>
      <c r="BY1872" s="108"/>
    </row>
    <row r="1873" spans="1:77" x14ac:dyDescent="0.2">
      <c r="A1873" s="101"/>
      <c r="D1873" s="97"/>
      <c r="N1873" s="97"/>
      <c r="BY1873" s="108"/>
    </row>
    <row r="1874" spans="1:77" x14ac:dyDescent="0.2">
      <c r="A1874" s="101"/>
      <c r="D1874" s="97"/>
      <c r="N1874" s="97"/>
      <c r="BY1874" s="108"/>
    </row>
    <row r="1875" spans="1:77" x14ac:dyDescent="0.2">
      <c r="A1875" s="101"/>
      <c r="D1875" s="97"/>
      <c r="N1875" s="97"/>
      <c r="BY1875" s="108"/>
    </row>
    <row r="1876" spans="1:77" x14ac:dyDescent="0.2">
      <c r="A1876" s="101"/>
      <c r="D1876" s="97"/>
      <c r="N1876" s="97"/>
      <c r="BY1876" s="108"/>
    </row>
    <row r="1877" spans="1:77" x14ac:dyDescent="0.2">
      <c r="A1877" s="101"/>
      <c r="D1877" s="97"/>
      <c r="N1877" s="97"/>
      <c r="BY1877" s="108"/>
    </row>
    <row r="1878" spans="1:77" x14ac:dyDescent="0.2">
      <c r="A1878" s="101"/>
      <c r="D1878" s="97"/>
      <c r="N1878" s="97"/>
      <c r="BY1878" s="108"/>
    </row>
    <row r="1879" spans="1:77" x14ac:dyDescent="0.2">
      <c r="A1879" s="101"/>
      <c r="D1879" s="97"/>
      <c r="N1879" s="97"/>
      <c r="BY1879" s="108"/>
    </row>
    <row r="1880" spans="1:77" x14ac:dyDescent="0.2">
      <c r="A1880" s="101"/>
      <c r="D1880" s="97"/>
      <c r="N1880" s="97"/>
      <c r="BY1880" s="108"/>
    </row>
    <row r="1881" spans="1:77" x14ac:dyDescent="0.2">
      <c r="A1881" s="101"/>
      <c r="D1881" s="97"/>
      <c r="N1881" s="97"/>
      <c r="BY1881" s="108"/>
    </row>
    <row r="1882" spans="1:77" x14ac:dyDescent="0.2">
      <c r="A1882" s="101"/>
      <c r="D1882" s="97"/>
      <c r="N1882" s="97"/>
      <c r="BY1882" s="108"/>
    </row>
    <row r="1883" spans="1:77" x14ac:dyDescent="0.2">
      <c r="A1883" s="101"/>
      <c r="D1883" s="97"/>
      <c r="N1883" s="97"/>
      <c r="BY1883" s="108"/>
    </row>
    <row r="1884" spans="1:77" x14ac:dyDescent="0.2">
      <c r="A1884" s="101"/>
      <c r="D1884" s="97"/>
      <c r="N1884" s="97"/>
      <c r="BY1884" s="108"/>
    </row>
    <row r="1885" spans="1:77" x14ac:dyDescent="0.2">
      <c r="A1885" s="101"/>
      <c r="D1885" s="97"/>
      <c r="N1885" s="97"/>
      <c r="BY1885" s="108"/>
    </row>
    <row r="1886" spans="1:77" x14ac:dyDescent="0.2">
      <c r="A1886" s="101"/>
      <c r="D1886" s="97"/>
      <c r="N1886" s="97"/>
      <c r="BY1886" s="108"/>
    </row>
    <row r="1887" spans="1:77" x14ac:dyDescent="0.2">
      <c r="A1887" s="101"/>
      <c r="D1887" s="97"/>
      <c r="N1887" s="97"/>
      <c r="BY1887" s="108"/>
    </row>
    <row r="1888" spans="1:77" x14ac:dyDescent="0.2">
      <c r="A1888" s="101"/>
      <c r="D1888" s="97"/>
      <c r="N1888" s="97"/>
      <c r="BY1888" s="108"/>
    </row>
    <row r="1889" spans="1:77" x14ac:dyDescent="0.2">
      <c r="A1889" s="101"/>
      <c r="D1889" s="97"/>
      <c r="N1889" s="97"/>
      <c r="BY1889" s="108"/>
    </row>
    <row r="1890" spans="1:77" x14ac:dyDescent="0.2">
      <c r="A1890" s="101"/>
      <c r="D1890" s="97"/>
      <c r="N1890" s="97"/>
      <c r="BY1890" s="108"/>
    </row>
    <row r="1891" spans="1:77" x14ac:dyDescent="0.2">
      <c r="A1891" s="101"/>
      <c r="D1891" s="97"/>
      <c r="N1891" s="97"/>
      <c r="BY1891" s="108"/>
    </row>
    <row r="1892" spans="1:77" x14ac:dyDescent="0.2">
      <c r="A1892" s="101"/>
      <c r="D1892" s="97"/>
      <c r="N1892" s="97"/>
      <c r="BY1892" s="108"/>
    </row>
    <row r="1893" spans="1:77" x14ac:dyDescent="0.2">
      <c r="A1893" s="101"/>
      <c r="D1893" s="97"/>
      <c r="N1893" s="97"/>
      <c r="BY1893" s="108"/>
    </row>
    <row r="1894" spans="1:77" x14ac:dyDescent="0.2">
      <c r="A1894" s="101"/>
      <c r="D1894" s="97"/>
      <c r="N1894" s="97"/>
      <c r="BY1894" s="108"/>
    </row>
    <row r="1895" spans="1:77" x14ac:dyDescent="0.2">
      <c r="A1895" s="101"/>
      <c r="D1895" s="97"/>
      <c r="N1895" s="97"/>
      <c r="BY1895" s="108"/>
    </row>
    <row r="1896" spans="1:77" x14ac:dyDescent="0.2">
      <c r="A1896" s="101"/>
      <c r="D1896" s="97"/>
      <c r="N1896" s="97"/>
      <c r="BY1896" s="108"/>
    </row>
    <row r="1897" spans="1:77" x14ac:dyDescent="0.2">
      <c r="A1897" s="101"/>
      <c r="D1897" s="97"/>
      <c r="N1897" s="97"/>
      <c r="BY1897" s="108"/>
    </row>
    <row r="1898" spans="1:77" x14ac:dyDescent="0.2">
      <c r="A1898" s="101"/>
      <c r="D1898" s="97"/>
      <c r="N1898" s="97"/>
      <c r="BY1898" s="108"/>
    </row>
    <row r="1899" spans="1:77" x14ac:dyDescent="0.2">
      <c r="A1899" s="101"/>
      <c r="D1899" s="97"/>
      <c r="N1899" s="97"/>
      <c r="BY1899" s="108"/>
    </row>
    <row r="1900" spans="1:77" x14ac:dyDescent="0.2">
      <c r="A1900" s="101"/>
      <c r="D1900" s="97"/>
      <c r="N1900" s="97"/>
      <c r="BY1900" s="108"/>
    </row>
    <row r="1901" spans="1:77" x14ac:dyDescent="0.2">
      <c r="A1901" s="101"/>
      <c r="D1901" s="97"/>
      <c r="N1901" s="97"/>
      <c r="BY1901" s="108"/>
    </row>
    <row r="1902" spans="1:77" x14ac:dyDescent="0.2">
      <c r="A1902" s="101"/>
      <c r="D1902" s="97"/>
      <c r="N1902" s="97"/>
      <c r="BY1902" s="108"/>
    </row>
    <row r="1903" spans="1:77" x14ac:dyDescent="0.2">
      <c r="A1903" s="101"/>
      <c r="D1903" s="97"/>
      <c r="N1903" s="97"/>
      <c r="BY1903" s="108"/>
    </row>
    <row r="1904" spans="1:77" x14ac:dyDescent="0.2">
      <c r="A1904" s="101"/>
      <c r="D1904" s="97"/>
      <c r="N1904" s="97"/>
      <c r="BY1904" s="108"/>
    </row>
    <row r="1905" spans="1:77" x14ac:dyDescent="0.2">
      <c r="A1905" s="101"/>
      <c r="D1905" s="97"/>
      <c r="N1905" s="97"/>
      <c r="BY1905" s="108"/>
    </row>
    <row r="1906" spans="1:77" x14ac:dyDescent="0.2">
      <c r="A1906" s="101"/>
      <c r="D1906" s="97"/>
      <c r="N1906" s="97"/>
      <c r="BY1906" s="108"/>
    </row>
    <row r="1907" spans="1:77" x14ac:dyDescent="0.2">
      <c r="A1907" s="101"/>
      <c r="D1907" s="97"/>
      <c r="N1907" s="97"/>
      <c r="BY1907" s="108"/>
    </row>
    <row r="1908" spans="1:77" x14ac:dyDescent="0.2">
      <c r="A1908" s="101"/>
      <c r="D1908" s="97"/>
      <c r="N1908" s="97"/>
      <c r="BY1908" s="108"/>
    </row>
    <row r="1909" spans="1:77" x14ac:dyDescent="0.2">
      <c r="A1909" s="101"/>
      <c r="D1909" s="97"/>
      <c r="N1909" s="97"/>
      <c r="BY1909" s="108"/>
    </row>
    <row r="1910" spans="1:77" x14ac:dyDescent="0.2">
      <c r="A1910" s="101"/>
      <c r="D1910" s="97"/>
      <c r="N1910" s="97"/>
      <c r="BY1910" s="108"/>
    </row>
    <row r="1911" spans="1:77" x14ac:dyDescent="0.2">
      <c r="A1911" s="101"/>
      <c r="D1911" s="97"/>
      <c r="N1911" s="97"/>
      <c r="BY1911" s="108"/>
    </row>
    <row r="1912" spans="1:77" x14ac:dyDescent="0.2">
      <c r="A1912" s="101"/>
      <c r="D1912" s="97"/>
      <c r="N1912" s="97"/>
      <c r="BY1912" s="108"/>
    </row>
    <row r="1913" spans="1:77" x14ac:dyDescent="0.2">
      <c r="A1913" s="101"/>
      <c r="D1913" s="97"/>
      <c r="N1913" s="97"/>
      <c r="BY1913" s="108"/>
    </row>
    <row r="1914" spans="1:77" x14ac:dyDescent="0.2">
      <c r="A1914" s="101"/>
      <c r="D1914" s="97"/>
      <c r="N1914" s="97"/>
      <c r="BY1914" s="108"/>
    </row>
    <row r="1915" spans="1:77" x14ac:dyDescent="0.2">
      <c r="A1915" s="101"/>
      <c r="D1915" s="97"/>
      <c r="N1915" s="97"/>
      <c r="BY1915" s="108"/>
    </row>
    <row r="1916" spans="1:77" x14ac:dyDescent="0.2">
      <c r="A1916" s="101"/>
      <c r="D1916" s="97"/>
      <c r="N1916" s="97"/>
      <c r="BY1916" s="108"/>
    </row>
    <row r="1917" spans="1:77" x14ac:dyDescent="0.2">
      <c r="A1917" s="101"/>
      <c r="D1917" s="97"/>
      <c r="N1917" s="97"/>
      <c r="BY1917" s="108"/>
    </row>
    <row r="1918" spans="1:77" x14ac:dyDescent="0.2">
      <c r="A1918" s="101"/>
      <c r="D1918" s="97"/>
      <c r="N1918" s="97"/>
      <c r="BY1918" s="108"/>
    </row>
    <row r="1919" spans="1:77" x14ac:dyDescent="0.2">
      <c r="A1919" s="101"/>
      <c r="D1919" s="97"/>
      <c r="N1919" s="97"/>
      <c r="BY1919" s="108"/>
    </row>
    <row r="1920" spans="1:77" x14ac:dyDescent="0.2">
      <c r="A1920" s="101"/>
      <c r="D1920" s="97"/>
      <c r="N1920" s="97"/>
      <c r="BY1920" s="108"/>
    </row>
    <row r="1921" spans="1:77" x14ac:dyDescent="0.2">
      <c r="A1921" s="101"/>
      <c r="D1921" s="97"/>
      <c r="N1921" s="97"/>
      <c r="BY1921" s="108"/>
    </row>
    <row r="1922" spans="1:77" x14ac:dyDescent="0.2">
      <c r="A1922" s="101"/>
      <c r="D1922" s="97"/>
      <c r="N1922" s="97"/>
      <c r="BY1922" s="108"/>
    </row>
    <row r="1923" spans="1:77" x14ac:dyDescent="0.2">
      <c r="A1923" s="101"/>
      <c r="D1923" s="97"/>
      <c r="N1923" s="97"/>
      <c r="BY1923" s="108"/>
    </row>
    <row r="1924" spans="1:77" x14ac:dyDescent="0.2">
      <c r="A1924" s="101"/>
      <c r="D1924" s="97"/>
      <c r="N1924" s="97"/>
      <c r="BY1924" s="108"/>
    </row>
    <row r="1925" spans="1:77" x14ac:dyDescent="0.2">
      <c r="A1925" s="101"/>
      <c r="D1925" s="97"/>
      <c r="N1925" s="97"/>
      <c r="BY1925" s="108"/>
    </row>
    <row r="1926" spans="1:77" x14ac:dyDescent="0.2">
      <c r="A1926" s="101"/>
      <c r="D1926" s="97"/>
      <c r="N1926" s="97"/>
      <c r="BY1926" s="108"/>
    </row>
    <row r="1927" spans="1:77" x14ac:dyDescent="0.2">
      <c r="A1927" s="101"/>
      <c r="D1927" s="97"/>
      <c r="N1927" s="97"/>
      <c r="BY1927" s="108"/>
    </row>
    <row r="1928" spans="1:77" x14ac:dyDescent="0.2">
      <c r="A1928" s="101"/>
      <c r="D1928" s="97"/>
      <c r="N1928" s="97"/>
      <c r="BY1928" s="108"/>
    </row>
    <row r="1929" spans="1:77" x14ac:dyDescent="0.2">
      <c r="A1929" s="101"/>
      <c r="D1929" s="97"/>
      <c r="N1929" s="97"/>
      <c r="BY1929" s="108"/>
    </row>
    <row r="1930" spans="1:77" x14ac:dyDescent="0.2">
      <c r="A1930" s="101"/>
      <c r="D1930" s="97"/>
      <c r="N1930" s="97"/>
      <c r="BY1930" s="108"/>
    </row>
    <row r="1931" spans="1:77" x14ac:dyDescent="0.2">
      <c r="A1931" s="101"/>
      <c r="D1931" s="97"/>
      <c r="N1931" s="97"/>
      <c r="BY1931" s="108"/>
    </row>
    <row r="1932" spans="1:77" x14ac:dyDescent="0.2">
      <c r="A1932" s="101"/>
      <c r="D1932" s="97"/>
      <c r="N1932" s="97"/>
      <c r="BY1932" s="108"/>
    </row>
    <row r="1933" spans="1:77" x14ac:dyDescent="0.2">
      <c r="A1933" s="101"/>
      <c r="D1933" s="97"/>
      <c r="N1933" s="97"/>
      <c r="BY1933" s="108"/>
    </row>
    <row r="1934" spans="1:77" x14ac:dyDescent="0.2">
      <c r="A1934" s="101"/>
      <c r="D1934" s="97"/>
      <c r="N1934" s="97"/>
      <c r="BY1934" s="108"/>
    </row>
    <row r="1935" spans="1:77" x14ac:dyDescent="0.2">
      <c r="A1935" s="101"/>
      <c r="D1935" s="97"/>
      <c r="N1935" s="97"/>
      <c r="BY1935" s="108"/>
    </row>
    <row r="1936" spans="1:77" x14ac:dyDescent="0.2">
      <c r="A1936" s="101"/>
      <c r="D1936" s="97"/>
      <c r="N1936" s="97"/>
      <c r="BY1936" s="108"/>
    </row>
    <row r="1937" spans="1:77" x14ac:dyDescent="0.2">
      <c r="A1937" s="101"/>
      <c r="D1937" s="97"/>
      <c r="N1937" s="97"/>
      <c r="BY1937" s="108"/>
    </row>
    <row r="1938" spans="1:77" x14ac:dyDescent="0.2">
      <c r="A1938" s="101"/>
      <c r="D1938" s="97"/>
      <c r="N1938" s="97"/>
      <c r="BY1938" s="108"/>
    </row>
    <row r="1939" spans="1:77" x14ac:dyDescent="0.2">
      <c r="A1939" s="101"/>
      <c r="D1939" s="97"/>
      <c r="N1939" s="97"/>
      <c r="BY1939" s="108"/>
    </row>
    <row r="1940" spans="1:77" x14ac:dyDescent="0.2">
      <c r="A1940" s="101"/>
      <c r="D1940" s="97"/>
      <c r="N1940" s="97"/>
      <c r="BY1940" s="108"/>
    </row>
    <row r="1941" spans="1:77" x14ac:dyDescent="0.2">
      <c r="A1941" s="101"/>
      <c r="D1941" s="97"/>
      <c r="N1941" s="97"/>
      <c r="BY1941" s="108"/>
    </row>
    <row r="1942" spans="1:77" x14ac:dyDescent="0.2">
      <c r="A1942" s="101"/>
      <c r="D1942" s="97"/>
      <c r="N1942" s="97"/>
      <c r="BY1942" s="108"/>
    </row>
    <row r="1943" spans="1:77" x14ac:dyDescent="0.2">
      <c r="A1943" s="101"/>
      <c r="D1943" s="97"/>
      <c r="N1943" s="97"/>
      <c r="BY1943" s="108"/>
    </row>
    <row r="1944" spans="1:77" x14ac:dyDescent="0.2">
      <c r="A1944" s="101"/>
      <c r="D1944" s="97"/>
      <c r="N1944" s="97"/>
      <c r="BY1944" s="108"/>
    </row>
    <row r="1945" spans="1:77" x14ac:dyDescent="0.2">
      <c r="A1945" s="101"/>
      <c r="D1945" s="97"/>
      <c r="N1945" s="97"/>
      <c r="BY1945" s="108"/>
    </row>
    <row r="1946" spans="1:77" x14ac:dyDescent="0.2">
      <c r="A1946" s="101"/>
      <c r="D1946" s="97"/>
      <c r="N1946" s="97"/>
      <c r="BY1946" s="108"/>
    </row>
    <row r="1947" spans="1:77" x14ac:dyDescent="0.2">
      <c r="A1947" s="101"/>
      <c r="D1947" s="97"/>
      <c r="N1947" s="97"/>
      <c r="BY1947" s="108"/>
    </row>
    <row r="1948" spans="1:77" x14ac:dyDescent="0.2">
      <c r="A1948" s="101"/>
      <c r="D1948" s="97"/>
      <c r="N1948" s="97"/>
      <c r="BY1948" s="108"/>
    </row>
    <row r="1949" spans="1:77" x14ac:dyDescent="0.2">
      <c r="A1949" s="101"/>
      <c r="D1949" s="97"/>
      <c r="N1949" s="97"/>
      <c r="BY1949" s="108"/>
    </row>
    <row r="1950" spans="1:77" x14ac:dyDescent="0.2">
      <c r="A1950" s="101"/>
      <c r="D1950" s="97"/>
      <c r="N1950" s="97"/>
      <c r="BY1950" s="108"/>
    </row>
    <row r="1951" spans="1:77" x14ac:dyDescent="0.2">
      <c r="A1951" s="101"/>
      <c r="D1951" s="97"/>
      <c r="N1951" s="97"/>
      <c r="BY1951" s="108"/>
    </row>
    <row r="1952" spans="1:77" x14ac:dyDescent="0.2">
      <c r="A1952" s="101"/>
      <c r="D1952" s="97"/>
      <c r="N1952" s="97"/>
      <c r="BY1952" s="108"/>
    </row>
    <row r="1953" spans="1:77" x14ac:dyDescent="0.2">
      <c r="A1953" s="101"/>
      <c r="D1953" s="97"/>
      <c r="N1953" s="97"/>
      <c r="BY1953" s="108"/>
    </row>
    <row r="1954" spans="1:77" x14ac:dyDescent="0.2">
      <c r="A1954" s="101"/>
      <c r="D1954" s="97"/>
      <c r="N1954" s="97"/>
      <c r="BY1954" s="108"/>
    </row>
    <row r="1955" spans="1:77" x14ac:dyDescent="0.2">
      <c r="A1955" s="101"/>
      <c r="D1955" s="97"/>
      <c r="N1955" s="97"/>
      <c r="BY1955" s="108"/>
    </row>
    <row r="1956" spans="1:77" x14ac:dyDescent="0.2">
      <c r="A1956" s="101"/>
      <c r="D1956" s="97"/>
      <c r="N1956" s="97"/>
      <c r="BY1956" s="108"/>
    </row>
    <row r="1957" spans="1:77" x14ac:dyDescent="0.2">
      <c r="A1957" s="101"/>
      <c r="D1957" s="97"/>
      <c r="N1957" s="97"/>
      <c r="BY1957" s="108"/>
    </row>
    <row r="1958" spans="1:77" x14ac:dyDescent="0.2">
      <c r="A1958" s="101"/>
      <c r="D1958" s="97"/>
      <c r="N1958" s="97"/>
      <c r="BY1958" s="108"/>
    </row>
    <row r="1959" spans="1:77" x14ac:dyDescent="0.2">
      <c r="A1959" s="101"/>
      <c r="D1959" s="97"/>
      <c r="N1959" s="97"/>
      <c r="BY1959" s="108"/>
    </row>
    <row r="1960" spans="1:77" x14ac:dyDescent="0.2">
      <c r="A1960" s="101"/>
      <c r="D1960" s="97"/>
      <c r="N1960" s="97"/>
      <c r="BY1960" s="108"/>
    </row>
    <row r="1961" spans="1:77" x14ac:dyDescent="0.2">
      <c r="A1961" s="101"/>
      <c r="D1961" s="97"/>
      <c r="N1961" s="97"/>
      <c r="BY1961" s="108"/>
    </row>
    <row r="1962" spans="1:77" x14ac:dyDescent="0.2">
      <c r="A1962" s="101"/>
      <c r="D1962" s="97"/>
      <c r="N1962" s="97"/>
      <c r="BY1962" s="108"/>
    </row>
    <row r="1963" spans="1:77" x14ac:dyDescent="0.2">
      <c r="A1963" s="101"/>
      <c r="D1963" s="97"/>
      <c r="N1963" s="97"/>
      <c r="BY1963" s="108"/>
    </row>
    <row r="1964" spans="1:77" x14ac:dyDescent="0.2">
      <c r="A1964" s="101"/>
      <c r="D1964" s="97"/>
      <c r="N1964" s="97"/>
      <c r="BY1964" s="108"/>
    </row>
    <row r="1965" spans="1:77" x14ac:dyDescent="0.2">
      <c r="A1965" s="101"/>
      <c r="D1965" s="97"/>
      <c r="N1965" s="97"/>
      <c r="BY1965" s="108"/>
    </row>
    <row r="1966" spans="1:77" x14ac:dyDescent="0.2">
      <c r="A1966" s="101"/>
      <c r="D1966" s="97"/>
      <c r="N1966" s="97"/>
      <c r="BY1966" s="108"/>
    </row>
    <row r="1967" spans="1:77" x14ac:dyDescent="0.2">
      <c r="A1967" s="101"/>
      <c r="D1967" s="97"/>
      <c r="N1967" s="97"/>
      <c r="BY1967" s="108"/>
    </row>
    <row r="1968" spans="1:77" x14ac:dyDescent="0.2">
      <c r="A1968" s="101"/>
      <c r="D1968" s="97"/>
      <c r="N1968" s="97"/>
      <c r="BY1968" s="108"/>
    </row>
    <row r="1969" spans="1:77" x14ac:dyDescent="0.2">
      <c r="A1969" s="101"/>
      <c r="D1969" s="97"/>
      <c r="N1969" s="97"/>
      <c r="BY1969" s="108"/>
    </row>
    <row r="1970" spans="1:77" x14ac:dyDescent="0.2">
      <c r="A1970" s="101"/>
      <c r="D1970" s="97"/>
      <c r="N1970" s="97"/>
      <c r="BY1970" s="108"/>
    </row>
    <row r="1971" spans="1:77" x14ac:dyDescent="0.2">
      <c r="A1971" s="101"/>
      <c r="D1971" s="97"/>
      <c r="N1971" s="97"/>
      <c r="BY1971" s="108"/>
    </row>
    <row r="1972" spans="1:77" x14ac:dyDescent="0.2">
      <c r="A1972" s="101"/>
      <c r="D1972" s="97"/>
      <c r="N1972" s="97"/>
      <c r="BY1972" s="108"/>
    </row>
    <row r="1973" spans="1:77" x14ac:dyDescent="0.2">
      <c r="A1973" s="101"/>
      <c r="D1973" s="97"/>
      <c r="N1973" s="97"/>
      <c r="BY1973" s="108"/>
    </row>
    <row r="1974" spans="1:77" x14ac:dyDescent="0.2">
      <c r="A1974" s="101"/>
      <c r="D1974" s="97"/>
      <c r="N1974" s="97"/>
      <c r="BY1974" s="108"/>
    </row>
    <row r="1975" spans="1:77" x14ac:dyDescent="0.2">
      <c r="A1975" s="101"/>
      <c r="D1975" s="97"/>
      <c r="N1975" s="97"/>
      <c r="BY1975" s="108"/>
    </row>
    <row r="1976" spans="1:77" x14ac:dyDescent="0.2">
      <c r="A1976" s="101"/>
      <c r="D1976" s="97"/>
      <c r="N1976" s="97"/>
      <c r="BY1976" s="108"/>
    </row>
    <row r="1977" spans="1:77" x14ac:dyDescent="0.2">
      <c r="A1977" s="101"/>
      <c r="D1977" s="97"/>
      <c r="N1977" s="97"/>
      <c r="BY1977" s="108"/>
    </row>
    <row r="1978" spans="1:77" x14ac:dyDescent="0.2">
      <c r="A1978" s="101"/>
      <c r="D1978" s="97"/>
      <c r="N1978" s="97"/>
      <c r="BY1978" s="108"/>
    </row>
    <row r="1979" spans="1:77" x14ac:dyDescent="0.2">
      <c r="A1979" s="101"/>
      <c r="D1979" s="97"/>
      <c r="N1979" s="97"/>
      <c r="BY1979" s="108"/>
    </row>
    <row r="1980" spans="1:77" x14ac:dyDescent="0.2">
      <c r="A1980" s="101"/>
      <c r="D1980" s="97"/>
      <c r="N1980" s="97"/>
      <c r="BY1980" s="108"/>
    </row>
    <row r="1981" spans="1:77" x14ac:dyDescent="0.2">
      <c r="A1981" s="101"/>
      <c r="D1981" s="97"/>
      <c r="N1981" s="97"/>
      <c r="BY1981" s="108"/>
    </row>
    <row r="1982" spans="1:77" x14ac:dyDescent="0.2">
      <c r="A1982" s="101"/>
      <c r="D1982" s="97"/>
      <c r="N1982" s="97"/>
      <c r="BY1982" s="108"/>
    </row>
    <row r="1983" spans="1:77" x14ac:dyDescent="0.2">
      <c r="A1983" s="101"/>
      <c r="D1983" s="97"/>
      <c r="N1983" s="97"/>
      <c r="BY1983" s="108"/>
    </row>
    <row r="1984" spans="1:77" x14ac:dyDescent="0.2">
      <c r="A1984" s="101"/>
      <c r="D1984" s="97"/>
      <c r="N1984" s="97"/>
      <c r="BY1984" s="108"/>
    </row>
    <row r="1985" spans="1:77" x14ac:dyDescent="0.2">
      <c r="A1985" s="101"/>
      <c r="D1985" s="97"/>
      <c r="N1985" s="97"/>
      <c r="BY1985" s="108"/>
    </row>
    <row r="1986" spans="1:77" x14ac:dyDescent="0.2">
      <c r="A1986" s="101"/>
      <c r="D1986" s="97"/>
      <c r="N1986" s="97"/>
      <c r="BY1986" s="108"/>
    </row>
    <row r="1987" spans="1:77" x14ac:dyDescent="0.2">
      <c r="A1987" s="101"/>
      <c r="D1987" s="97"/>
      <c r="N1987" s="97"/>
      <c r="BY1987" s="108"/>
    </row>
    <row r="1988" spans="1:77" x14ac:dyDescent="0.2">
      <c r="A1988" s="101"/>
      <c r="D1988" s="97"/>
      <c r="N1988" s="97"/>
      <c r="BY1988" s="108"/>
    </row>
    <row r="1989" spans="1:77" x14ac:dyDescent="0.2">
      <c r="A1989" s="101"/>
      <c r="D1989" s="97"/>
      <c r="N1989" s="97"/>
      <c r="BY1989" s="108"/>
    </row>
    <row r="1990" spans="1:77" x14ac:dyDescent="0.2">
      <c r="A1990" s="101"/>
      <c r="D1990" s="97"/>
      <c r="N1990" s="97"/>
      <c r="BY1990" s="108"/>
    </row>
    <row r="1991" spans="1:77" x14ac:dyDescent="0.2">
      <c r="A1991" s="101"/>
      <c r="D1991" s="97"/>
      <c r="N1991" s="97"/>
      <c r="BY1991" s="108"/>
    </row>
    <row r="1992" spans="1:77" x14ac:dyDescent="0.2">
      <c r="A1992" s="101"/>
      <c r="D1992" s="97"/>
      <c r="N1992" s="97"/>
      <c r="BY1992" s="108"/>
    </row>
    <row r="1993" spans="1:77" x14ac:dyDescent="0.2">
      <c r="A1993" s="101"/>
      <c r="D1993" s="97"/>
      <c r="N1993" s="97"/>
      <c r="BY1993" s="108"/>
    </row>
    <row r="1994" spans="1:77" x14ac:dyDescent="0.2">
      <c r="A1994" s="101"/>
      <c r="D1994" s="97"/>
      <c r="N1994" s="97"/>
      <c r="BY1994" s="108"/>
    </row>
    <row r="1995" spans="1:77" x14ac:dyDescent="0.2">
      <c r="A1995" s="101"/>
      <c r="D1995" s="97"/>
      <c r="N1995" s="97"/>
      <c r="BY1995" s="108"/>
    </row>
    <row r="1996" spans="1:77" x14ac:dyDescent="0.2">
      <c r="A1996" s="101"/>
      <c r="D1996" s="97"/>
      <c r="N1996" s="97"/>
      <c r="BY1996" s="108"/>
    </row>
    <row r="1997" spans="1:77" x14ac:dyDescent="0.2">
      <c r="A1997" s="101"/>
      <c r="D1997" s="97"/>
      <c r="N1997" s="97"/>
      <c r="BY1997" s="108"/>
    </row>
    <row r="1998" spans="1:77" x14ac:dyDescent="0.2">
      <c r="A1998" s="101"/>
      <c r="D1998" s="97"/>
      <c r="N1998" s="97"/>
      <c r="BY1998" s="108"/>
    </row>
    <row r="1999" spans="1:77" x14ac:dyDescent="0.2">
      <c r="A1999" s="101"/>
      <c r="D1999" s="97"/>
      <c r="N1999" s="97"/>
      <c r="BY1999" s="108"/>
    </row>
    <row r="2000" spans="1:77" x14ac:dyDescent="0.2">
      <c r="A2000" s="101"/>
      <c r="D2000" s="97"/>
      <c r="N2000" s="97"/>
      <c r="BY2000" s="108"/>
    </row>
    <row r="2001" spans="1:77" x14ac:dyDescent="0.2">
      <c r="A2001" s="101"/>
      <c r="D2001" s="97"/>
      <c r="N2001" s="97"/>
      <c r="BY2001" s="108"/>
    </row>
    <row r="2002" spans="1:77" x14ac:dyDescent="0.2">
      <c r="A2002" s="101"/>
      <c r="D2002" s="97"/>
      <c r="N2002" s="97"/>
      <c r="BY2002" s="108"/>
    </row>
    <row r="2003" spans="1:77" x14ac:dyDescent="0.2">
      <c r="A2003" s="101"/>
      <c r="D2003" s="97"/>
      <c r="N2003" s="97"/>
      <c r="BY2003" s="108"/>
    </row>
    <row r="2004" spans="1:77" x14ac:dyDescent="0.2">
      <c r="A2004" s="101"/>
      <c r="D2004" s="97"/>
      <c r="N2004" s="97"/>
      <c r="BY2004" s="108"/>
    </row>
    <row r="2005" spans="1:77" x14ac:dyDescent="0.2">
      <c r="A2005" s="101"/>
      <c r="D2005" s="97"/>
      <c r="N2005" s="97"/>
      <c r="BY2005" s="108"/>
    </row>
    <row r="2006" spans="1:77" x14ac:dyDescent="0.2">
      <c r="A2006" s="101"/>
      <c r="D2006" s="97"/>
      <c r="N2006" s="97"/>
      <c r="BY2006" s="108"/>
    </row>
    <row r="2007" spans="1:77" x14ac:dyDescent="0.2">
      <c r="A2007" s="101"/>
      <c r="D2007" s="97"/>
      <c r="N2007" s="97"/>
      <c r="BY2007" s="108"/>
    </row>
    <row r="2008" spans="1:77" x14ac:dyDescent="0.2">
      <c r="A2008" s="101"/>
      <c r="D2008" s="97"/>
      <c r="N2008" s="97"/>
      <c r="BY2008" s="108"/>
    </row>
    <row r="2009" spans="1:77" x14ac:dyDescent="0.2">
      <c r="A2009" s="101"/>
      <c r="D2009" s="97"/>
      <c r="N2009" s="97"/>
      <c r="BY2009" s="108"/>
    </row>
    <row r="2010" spans="1:77" x14ac:dyDescent="0.2">
      <c r="A2010" s="101"/>
      <c r="D2010" s="97"/>
      <c r="N2010" s="97"/>
      <c r="BY2010" s="108"/>
    </row>
    <row r="2011" spans="1:77" x14ac:dyDescent="0.2">
      <c r="A2011" s="101"/>
      <c r="D2011" s="97"/>
      <c r="N2011" s="97"/>
      <c r="BY2011" s="108"/>
    </row>
    <row r="2012" spans="1:77" x14ac:dyDescent="0.2">
      <c r="A2012" s="101"/>
      <c r="D2012" s="97"/>
      <c r="N2012" s="97"/>
      <c r="BY2012" s="108"/>
    </row>
    <row r="2013" spans="1:77" x14ac:dyDescent="0.2">
      <c r="A2013" s="101"/>
      <c r="D2013" s="97"/>
      <c r="N2013" s="97"/>
      <c r="BY2013" s="108"/>
    </row>
    <row r="2014" spans="1:77" x14ac:dyDescent="0.2">
      <c r="A2014" s="101"/>
      <c r="D2014" s="97"/>
      <c r="N2014" s="97"/>
      <c r="BY2014" s="108"/>
    </row>
    <row r="2015" spans="1:77" x14ac:dyDescent="0.2">
      <c r="A2015" s="101"/>
      <c r="D2015" s="97"/>
      <c r="N2015" s="97"/>
      <c r="BY2015" s="108"/>
    </row>
    <row r="2016" spans="1:77" x14ac:dyDescent="0.2">
      <c r="A2016" s="101"/>
      <c r="D2016" s="97"/>
      <c r="N2016" s="97"/>
      <c r="BY2016" s="108"/>
    </row>
    <row r="2017" spans="1:77" x14ac:dyDescent="0.2">
      <c r="A2017" s="101"/>
      <c r="D2017" s="97"/>
      <c r="N2017" s="97"/>
      <c r="BY2017" s="108"/>
    </row>
    <row r="2018" spans="1:77" x14ac:dyDescent="0.2">
      <c r="A2018" s="101"/>
      <c r="D2018" s="97"/>
      <c r="N2018" s="97"/>
      <c r="BY2018" s="108"/>
    </row>
    <row r="2019" spans="1:77" x14ac:dyDescent="0.2">
      <c r="A2019" s="101"/>
      <c r="D2019" s="97"/>
      <c r="N2019" s="97"/>
      <c r="BY2019" s="108"/>
    </row>
    <row r="2020" spans="1:77" x14ac:dyDescent="0.2">
      <c r="A2020" s="101"/>
      <c r="D2020" s="97"/>
      <c r="N2020" s="97"/>
      <c r="BY2020" s="108"/>
    </row>
    <row r="2021" spans="1:77" x14ac:dyDescent="0.2">
      <c r="A2021" s="101"/>
      <c r="D2021" s="97"/>
      <c r="N2021" s="97"/>
      <c r="BY2021" s="108"/>
    </row>
    <row r="2022" spans="1:77" x14ac:dyDescent="0.2">
      <c r="A2022" s="101"/>
      <c r="D2022" s="97"/>
      <c r="N2022" s="97"/>
      <c r="BY2022" s="108"/>
    </row>
    <row r="2023" spans="1:77" x14ac:dyDescent="0.2">
      <c r="A2023" s="101"/>
      <c r="D2023" s="97"/>
      <c r="N2023" s="97"/>
      <c r="BY2023" s="108"/>
    </row>
    <row r="2024" spans="1:77" x14ac:dyDescent="0.2">
      <c r="A2024" s="101"/>
      <c r="D2024" s="97"/>
      <c r="N2024" s="97"/>
      <c r="BY2024" s="108"/>
    </row>
    <row r="2025" spans="1:77" x14ac:dyDescent="0.2">
      <c r="A2025" s="101"/>
      <c r="D2025" s="97"/>
      <c r="N2025" s="97"/>
      <c r="BY2025" s="108"/>
    </row>
    <row r="2026" spans="1:77" x14ac:dyDescent="0.2">
      <c r="A2026" s="101"/>
      <c r="D2026" s="97"/>
      <c r="N2026" s="97"/>
      <c r="BY2026" s="108"/>
    </row>
    <row r="2027" spans="1:77" x14ac:dyDescent="0.2">
      <c r="A2027" s="101"/>
      <c r="D2027" s="97"/>
      <c r="N2027" s="97"/>
      <c r="BY2027" s="108"/>
    </row>
    <row r="2028" spans="1:77" x14ac:dyDescent="0.2">
      <c r="A2028" s="101"/>
      <c r="D2028" s="97"/>
      <c r="N2028" s="97"/>
      <c r="BY2028" s="108"/>
    </row>
    <row r="2029" spans="1:77" x14ac:dyDescent="0.2">
      <c r="A2029" s="101"/>
      <c r="D2029" s="97"/>
      <c r="N2029" s="97"/>
      <c r="BY2029" s="108"/>
    </row>
    <row r="2030" spans="1:77" x14ac:dyDescent="0.2">
      <c r="A2030" s="101"/>
      <c r="D2030" s="97"/>
      <c r="N2030" s="97"/>
      <c r="BY2030" s="108"/>
    </row>
    <row r="2031" spans="1:77" x14ac:dyDescent="0.2">
      <c r="A2031" s="101"/>
      <c r="D2031" s="97"/>
      <c r="N2031" s="97"/>
      <c r="BY2031" s="108"/>
    </row>
    <row r="2032" spans="1:77" x14ac:dyDescent="0.2">
      <c r="A2032" s="101"/>
      <c r="D2032" s="97"/>
      <c r="N2032" s="97"/>
      <c r="BY2032" s="108"/>
    </row>
    <row r="2033" spans="1:77" x14ac:dyDescent="0.2">
      <c r="A2033" s="101"/>
      <c r="D2033" s="97"/>
      <c r="N2033" s="97"/>
      <c r="BY2033" s="108"/>
    </row>
    <row r="2034" spans="1:77" x14ac:dyDescent="0.2">
      <c r="A2034" s="101"/>
      <c r="D2034" s="97"/>
      <c r="N2034" s="97"/>
      <c r="BY2034" s="108"/>
    </row>
    <row r="2035" spans="1:77" x14ac:dyDescent="0.2">
      <c r="A2035" s="101"/>
      <c r="D2035" s="97"/>
      <c r="N2035" s="97"/>
      <c r="BY2035" s="108"/>
    </row>
    <row r="2036" spans="1:77" x14ac:dyDescent="0.2">
      <c r="A2036" s="101"/>
      <c r="D2036" s="97"/>
      <c r="N2036" s="97"/>
      <c r="BY2036" s="108"/>
    </row>
    <row r="2037" spans="1:77" x14ac:dyDescent="0.2">
      <c r="A2037" s="101"/>
      <c r="D2037" s="97"/>
      <c r="N2037" s="97"/>
      <c r="BY2037" s="108"/>
    </row>
    <row r="2038" spans="1:77" x14ac:dyDescent="0.2">
      <c r="A2038" s="101"/>
      <c r="D2038" s="97"/>
      <c r="N2038" s="97"/>
      <c r="BY2038" s="108"/>
    </row>
    <row r="2039" spans="1:77" x14ac:dyDescent="0.2">
      <c r="A2039" s="101"/>
      <c r="D2039" s="97"/>
      <c r="N2039" s="97"/>
      <c r="BY2039" s="108"/>
    </row>
    <row r="2040" spans="1:77" x14ac:dyDescent="0.2">
      <c r="A2040" s="101"/>
      <c r="D2040" s="97"/>
      <c r="N2040" s="97"/>
      <c r="BY2040" s="108"/>
    </row>
    <row r="2041" spans="1:77" x14ac:dyDescent="0.2">
      <c r="A2041" s="101"/>
      <c r="D2041" s="97"/>
      <c r="N2041" s="97"/>
      <c r="BY2041" s="108"/>
    </row>
    <row r="2042" spans="1:77" x14ac:dyDescent="0.2">
      <c r="A2042" s="101"/>
      <c r="D2042" s="97"/>
      <c r="N2042" s="97"/>
      <c r="BY2042" s="108"/>
    </row>
    <row r="2043" spans="1:77" x14ac:dyDescent="0.2">
      <c r="A2043" s="101"/>
      <c r="D2043" s="97"/>
      <c r="N2043" s="97"/>
      <c r="BY2043" s="108"/>
    </row>
    <row r="2044" spans="1:77" x14ac:dyDescent="0.2">
      <c r="A2044" s="101"/>
      <c r="D2044" s="97"/>
      <c r="N2044" s="97"/>
      <c r="BY2044" s="108"/>
    </row>
    <row r="2045" spans="1:77" x14ac:dyDescent="0.2">
      <c r="A2045" s="101"/>
      <c r="D2045" s="97"/>
      <c r="N2045" s="97"/>
      <c r="BY2045" s="108"/>
    </row>
    <row r="2046" spans="1:77" x14ac:dyDescent="0.2">
      <c r="A2046" s="101"/>
      <c r="D2046" s="97"/>
      <c r="N2046" s="97"/>
      <c r="BY2046" s="108"/>
    </row>
    <row r="2047" spans="1:77" x14ac:dyDescent="0.2">
      <c r="A2047" s="101"/>
      <c r="D2047" s="97"/>
      <c r="N2047" s="97"/>
      <c r="BY2047" s="108"/>
    </row>
    <row r="2048" spans="1:77" x14ac:dyDescent="0.2">
      <c r="A2048" s="101"/>
      <c r="D2048" s="97"/>
      <c r="N2048" s="97"/>
      <c r="BY2048" s="108"/>
    </row>
    <row r="2049" spans="1:77" x14ac:dyDescent="0.2">
      <c r="A2049" s="101"/>
      <c r="D2049" s="97"/>
      <c r="N2049" s="97"/>
      <c r="BY2049" s="108"/>
    </row>
    <row r="2050" spans="1:77" x14ac:dyDescent="0.2">
      <c r="A2050" s="101"/>
      <c r="D2050" s="97"/>
      <c r="N2050" s="97"/>
      <c r="BY2050" s="108"/>
    </row>
    <row r="2051" spans="1:77" x14ac:dyDescent="0.2">
      <c r="A2051" s="101"/>
      <c r="D2051" s="97"/>
      <c r="N2051" s="97"/>
      <c r="BY2051" s="108"/>
    </row>
    <row r="2052" spans="1:77" x14ac:dyDescent="0.2">
      <c r="A2052" s="101"/>
      <c r="D2052" s="97"/>
      <c r="N2052" s="97"/>
      <c r="BY2052" s="108"/>
    </row>
    <row r="2053" spans="1:77" x14ac:dyDescent="0.2">
      <c r="A2053" s="101"/>
      <c r="D2053" s="97"/>
      <c r="N2053" s="97"/>
      <c r="BY2053" s="108"/>
    </row>
    <row r="2054" spans="1:77" x14ac:dyDescent="0.2">
      <c r="A2054" s="101"/>
      <c r="D2054" s="97"/>
      <c r="N2054" s="97"/>
      <c r="BY2054" s="108"/>
    </row>
    <row r="2055" spans="1:77" x14ac:dyDescent="0.2">
      <c r="A2055" s="101"/>
      <c r="D2055" s="97"/>
      <c r="N2055" s="97"/>
      <c r="BY2055" s="108"/>
    </row>
    <row r="2056" spans="1:77" x14ac:dyDescent="0.2">
      <c r="A2056" s="101"/>
      <c r="D2056" s="97"/>
      <c r="N2056" s="97"/>
      <c r="BY2056" s="108"/>
    </row>
    <row r="2057" spans="1:77" x14ac:dyDescent="0.2">
      <c r="A2057" s="101"/>
      <c r="D2057" s="97"/>
      <c r="N2057" s="97"/>
      <c r="BY2057" s="108"/>
    </row>
    <row r="2058" spans="1:77" x14ac:dyDescent="0.2">
      <c r="A2058" s="101"/>
      <c r="D2058" s="97"/>
      <c r="N2058" s="97"/>
      <c r="BY2058" s="108"/>
    </row>
    <row r="2059" spans="1:77" x14ac:dyDescent="0.2">
      <c r="A2059" s="101"/>
      <c r="D2059" s="97"/>
      <c r="N2059" s="97"/>
      <c r="BY2059" s="108"/>
    </row>
    <row r="2060" spans="1:77" x14ac:dyDescent="0.2">
      <c r="A2060" s="101"/>
      <c r="D2060" s="97"/>
      <c r="N2060" s="97"/>
      <c r="BY2060" s="108"/>
    </row>
    <row r="2061" spans="1:77" x14ac:dyDescent="0.2">
      <c r="A2061" s="101"/>
      <c r="D2061" s="97"/>
      <c r="N2061" s="97"/>
      <c r="BY2061" s="108"/>
    </row>
    <row r="2062" spans="1:77" x14ac:dyDescent="0.2">
      <c r="A2062" s="101"/>
      <c r="D2062" s="97"/>
      <c r="N2062" s="97"/>
      <c r="BY2062" s="108"/>
    </row>
    <row r="2063" spans="1:77" x14ac:dyDescent="0.2">
      <c r="A2063" s="101"/>
      <c r="D2063" s="97"/>
      <c r="N2063" s="97"/>
      <c r="BY2063" s="108"/>
    </row>
    <row r="2064" spans="1:77" x14ac:dyDescent="0.2">
      <c r="A2064" s="101"/>
      <c r="D2064" s="97"/>
      <c r="N2064" s="97"/>
      <c r="BY2064" s="108"/>
    </row>
    <row r="2065" spans="1:77" x14ac:dyDescent="0.2">
      <c r="A2065" s="101"/>
      <c r="D2065" s="97"/>
      <c r="N2065" s="97"/>
      <c r="BY2065" s="108"/>
    </row>
    <row r="2066" spans="1:77" x14ac:dyDescent="0.2">
      <c r="A2066" s="101"/>
      <c r="D2066" s="97"/>
      <c r="N2066" s="97"/>
      <c r="BY2066" s="108"/>
    </row>
    <row r="2067" spans="1:77" x14ac:dyDescent="0.2">
      <c r="A2067" s="101"/>
      <c r="D2067" s="97"/>
      <c r="N2067" s="97"/>
      <c r="BY2067" s="108"/>
    </row>
    <row r="2068" spans="1:77" x14ac:dyDescent="0.2">
      <c r="A2068" s="101"/>
      <c r="D2068" s="97"/>
      <c r="N2068" s="97"/>
      <c r="BY2068" s="108"/>
    </row>
    <row r="2069" spans="1:77" x14ac:dyDescent="0.2">
      <c r="A2069" s="101"/>
      <c r="D2069" s="97"/>
      <c r="N2069" s="97"/>
      <c r="BY2069" s="108"/>
    </row>
    <row r="2070" spans="1:77" x14ac:dyDescent="0.2">
      <c r="A2070" s="101"/>
      <c r="D2070" s="97"/>
      <c r="N2070" s="97"/>
      <c r="BY2070" s="108"/>
    </row>
    <row r="2071" spans="1:77" x14ac:dyDescent="0.2">
      <c r="A2071" s="101"/>
      <c r="D2071" s="97"/>
      <c r="N2071" s="97"/>
      <c r="BY2071" s="108"/>
    </row>
    <row r="2072" spans="1:77" x14ac:dyDescent="0.2">
      <c r="A2072" s="101"/>
      <c r="D2072" s="97"/>
      <c r="N2072" s="97"/>
      <c r="BY2072" s="108"/>
    </row>
    <row r="2073" spans="1:77" x14ac:dyDescent="0.2">
      <c r="A2073" s="101"/>
      <c r="D2073" s="97"/>
      <c r="N2073" s="97"/>
      <c r="BY2073" s="108"/>
    </row>
    <row r="2074" spans="1:77" x14ac:dyDescent="0.2">
      <c r="A2074" s="101"/>
      <c r="D2074" s="97"/>
      <c r="N2074" s="97"/>
      <c r="BY2074" s="108"/>
    </row>
    <row r="2075" spans="1:77" x14ac:dyDescent="0.2">
      <c r="A2075" s="101"/>
      <c r="D2075" s="97"/>
      <c r="N2075" s="97"/>
      <c r="BY2075" s="108"/>
    </row>
    <row r="2076" spans="1:77" x14ac:dyDescent="0.2">
      <c r="A2076" s="101"/>
      <c r="D2076" s="97"/>
      <c r="N2076" s="97"/>
      <c r="BY2076" s="108"/>
    </row>
    <row r="2077" spans="1:77" x14ac:dyDescent="0.2">
      <c r="A2077" s="101"/>
      <c r="D2077" s="97"/>
      <c r="N2077" s="97"/>
      <c r="BY2077" s="108"/>
    </row>
    <row r="2078" spans="1:77" x14ac:dyDescent="0.2">
      <c r="A2078" s="101"/>
      <c r="D2078" s="97"/>
      <c r="N2078" s="97"/>
      <c r="BY2078" s="108"/>
    </row>
    <row r="2079" spans="1:77" x14ac:dyDescent="0.2">
      <c r="A2079" s="101"/>
      <c r="D2079" s="97"/>
      <c r="N2079" s="97"/>
      <c r="BY2079" s="108"/>
    </row>
    <row r="2080" spans="1:77" x14ac:dyDescent="0.2">
      <c r="A2080" s="101"/>
      <c r="D2080" s="97"/>
      <c r="N2080" s="97"/>
      <c r="BY2080" s="108"/>
    </row>
    <row r="2081" spans="1:77" x14ac:dyDescent="0.2">
      <c r="A2081" s="101"/>
      <c r="D2081" s="97"/>
      <c r="N2081" s="97"/>
      <c r="BY2081" s="108"/>
    </row>
    <row r="2082" spans="1:77" x14ac:dyDescent="0.2">
      <c r="A2082" s="101"/>
      <c r="D2082" s="97"/>
      <c r="N2082" s="97"/>
      <c r="BY2082" s="108"/>
    </row>
    <row r="2083" spans="1:77" x14ac:dyDescent="0.2">
      <c r="A2083" s="101"/>
      <c r="D2083" s="97"/>
      <c r="N2083" s="97"/>
      <c r="BY2083" s="108"/>
    </row>
    <row r="2084" spans="1:77" x14ac:dyDescent="0.2">
      <c r="A2084" s="101"/>
      <c r="D2084" s="97"/>
      <c r="N2084" s="97"/>
      <c r="BY2084" s="108"/>
    </row>
    <row r="2085" spans="1:77" x14ac:dyDescent="0.2">
      <c r="A2085" s="101"/>
      <c r="D2085" s="97"/>
      <c r="N2085" s="97"/>
      <c r="BY2085" s="108"/>
    </row>
    <row r="2086" spans="1:77" x14ac:dyDescent="0.2">
      <c r="A2086" s="101"/>
      <c r="D2086" s="97"/>
      <c r="N2086" s="97"/>
      <c r="BY2086" s="108"/>
    </row>
    <row r="2087" spans="1:77" x14ac:dyDescent="0.2">
      <c r="A2087" s="101"/>
      <c r="D2087" s="97"/>
      <c r="N2087" s="97"/>
      <c r="BY2087" s="108"/>
    </row>
    <row r="2088" spans="1:77" x14ac:dyDescent="0.2">
      <c r="A2088" s="101"/>
      <c r="D2088" s="97"/>
      <c r="N2088" s="97"/>
      <c r="BY2088" s="108"/>
    </row>
    <row r="2089" spans="1:77" x14ac:dyDescent="0.2">
      <c r="A2089" s="101"/>
      <c r="D2089" s="97"/>
      <c r="N2089" s="97"/>
      <c r="BY2089" s="108"/>
    </row>
    <row r="2090" spans="1:77" x14ac:dyDescent="0.2">
      <c r="A2090" s="101"/>
      <c r="D2090" s="97"/>
      <c r="N2090" s="97"/>
      <c r="BY2090" s="108"/>
    </row>
    <row r="2091" spans="1:77" x14ac:dyDescent="0.2">
      <c r="A2091" s="101"/>
      <c r="D2091" s="97"/>
      <c r="N2091" s="97"/>
      <c r="BY2091" s="108"/>
    </row>
    <row r="2092" spans="1:77" x14ac:dyDescent="0.2">
      <c r="A2092" s="101"/>
      <c r="D2092" s="97"/>
      <c r="N2092" s="97"/>
      <c r="BY2092" s="108"/>
    </row>
    <row r="2093" spans="1:77" x14ac:dyDescent="0.2">
      <c r="A2093" s="101"/>
      <c r="D2093" s="97"/>
      <c r="N2093" s="97"/>
      <c r="BY2093" s="108"/>
    </row>
    <row r="2094" spans="1:77" x14ac:dyDescent="0.2">
      <c r="A2094" s="101"/>
      <c r="D2094" s="97"/>
      <c r="N2094" s="97"/>
      <c r="BY2094" s="108"/>
    </row>
    <row r="2095" spans="1:77" x14ac:dyDescent="0.2">
      <c r="A2095" s="101"/>
      <c r="D2095" s="97"/>
      <c r="N2095" s="97"/>
      <c r="BY2095" s="108"/>
    </row>
    <row r="2096" spans="1:77" x14ac:dyDescent="0.2">
      <c r="A2096" s="101"/>
      <c r="D2096" s="97"/>
      <c r="N2096" s="97"/>
      <c r="BY2096" s="108"/>
    </row>
    <row r="2097" spans="1:77" x14ac:dyDescent="0.2">
      <c r="A2097" s="101"/>
      <c r="D2097" s="97"/>
      <c r="N2097" s="97"/>
      <c r="BY2097" s="108"/>
    </row>
    <row r="2098" spans="1:77" x14ac:dyDescent="0.2">
      <c r="A2098" s="101"/>
      <c r="D2098" s="97"/>
      <c r="N2098" s="97"/>
      <c r="BY2098" s="108"/>
    </row>
    <row r="2099" spans="1:77" x14ac:dyDescent="0.2">
      <c r="A2099" s="101"/>
      <c r="D2099" s="97"/>
      <c r="N2099" s="97"/>
      <c r="BY2099" s="108"/>
    </row>
    <row r="2100" spans="1:77" x14ac:dyDescent="0.2">
      <c r="A2100" s="101"/>
      <c r="D2100" s="97"/>
      <c r="N2100" s="97"/>
      <c r="BY2100" s="108"/>
    </row>
    <row r="2101" spans="1:77" x14ac:dyDescent="0.2">
      <c r="A2101" s="101"/>
      <c r="D2101" s="97"/>
      <c r="N2101" s="97"/>
      <c r="BY2101" s="108"/>
    </row>
    <row r="2102" spans="1:77" x14ac:dyDescent="0.2">
      <c r="A2102" s="101"/>
      <c r="D2102" s="97"/>
      <c r="N2102" s="97"/>
      <c r="BY2102" s="108"/>
    </row>
    <row r="2103" spans="1:77" x14ac:dyDescent="0.2">
      <c r="A2103" s="101"/>
      <c r="D2103" s="97"/>
      <c r="N2103" s="97"/>
      <c r="BY2103" s="108"/>
    </row>
    <row r="2104" spans="1:77" x14ac:dyDescent="0.2">
      <c r="A2104" s="101"/>
      <c r="D2104" s="97"/>
      <c r="N2104" s="97"/>
      <c r="BY2104" s="108"/>
    </row>
    <row r="2105" spans="1:77" x14ac:dyDescent="0.2">
      <c r="A2105" s="101"/>
      <c r="D2105" s="97"/>
      <c r="N2105" s="97"/>
      <c r="BY2105" s="108"/>
    </row>
    <row r="2106" spans="1:77" x14ac:dyDescent="0.2">
      <c r="A2106" s="101"/>
      <c r="D2106" s="97"/>
      <c r="N2106" s="97"/>
      <c r="BY2106" s="108"/>
    </row>
    <row r="2107" spans="1:77" x14ac:dyDescent="0.2">
      <c r="A2107" s="101"/>
      <c r="D2107" s="97"/>
      <c r="N2107" s="97"/>
      <c r="BY2107" s="108"/>
    </row>
    <row r="2108" spans="1:77" x14ac:dyDescent="0.2">
      <c r="A2108" s="101"/>
      <c r="D2108" s="97"/>
      <c r="N2108" s="97"/>
      <c r="BY2108" s="108"/>
    </row>
    <row r="2109" spans="1:77" x14ac:dyDescent="0.2">
      <c r="A2109" s="101"/>
      <c r="D2109" s="97"/>
      <c r="N2109" s="97"/>
      <c r="BY2109" s="108"/>
    </row>
    <row r="2110" spans="1:77" x14ac:dyDescent="0.2">
      <c r="A2110" s="101"/>
      <c r="D2110" s="97"/>
      <c r="N2110" s="97"/>
      <c r="BY2110" s="108"/>
    </row>
    <row r="2111" spans="1:77" x14ac:dyDescent="0.2">
      <c r="A2111" s="101"/>
      <c r="D2111" s="97"/>
      <c r="N2111" s="97"/>
      <c r="BY2111" s="108"/>
    </row>
    <row r="2112" spans="1:77" x14ac:dyDescent="0.2">
      <c r="A2112" s="101"/>
      <c r="D2112" s="97"/>
      <c r="N2112" s="97"/>
      <c r="BY2112" s="108"/>
    </row>
    <row r="2113" spans="1:77" x14ac:dyDescent="0.2">
      <c r="A2113" s="101"/>
      <c r="D2113" s="97"/>
      <c r="N2113" s="97"/>
      <c r="BY2113" s="108"/>
    </row>
    <row r="2114" spans="1:77" x14ac:dyDescent="0.2">
      <c r="A2114" s="101"/>
      <c r="D2114" s="97"/>
      <c r="N2114" s="97"/>
      <c r="BY2114" s="108"/>
    </row>
    <row r="2115" spans="1:77" x14ac:dyDescent="0.2">
      <c r="A2115" s="101"/>
      <c r="D2115" s="97"/>
      <c r="N2115" s="97"/>
      <c r="BY2115" s="108"/>
    </row>
    <row r="2116" spans="1:77" x14ac:dyDescent="0.2">
      <c r="A2116" s="101"/>
      <c r="D2116" s="97"/>
      <c r="N2116" s="97"/>
      <c r="BY2116" s="108"/>
    </row>
    <row r="2117" spans="1:77" x14ac:dyDescent="0.2">
      <c r="A2117" s="101"/>
      <c r="D2117" s="97"/>
      <c r="N2117" s="97"/>
      <c r="BY2117" s="108"/>
    </row>
    <row r="2118" spans="1:77" x14ac:dyDescent="0.2">
      <c r="A2118" s="101"/>
      <c r="D2118" s="97"/>
      <c r="N2118" s="97"/>
      <c r="BY2118" s="108"/>
    </row>
    <row r="2119" spans="1:77" x14ac:dyDescent="0.2">
      <c r="A2119" s="101"/>
      <c r="D2119" s="97"/>
      <c r="N2119" s="97"/>
      <c r="BY2119" s="108"/>
    </row>
    <row r="2120" spans="1:77" x14ac:dyDescent="0.2">
      <c r="A2120" s="101"/>
      <c r="D2120" s="97"/>
      <c r="N2120" s="97"/>
      <c r="BY2120" s="108"/>
    </row>
    <row r="2121" spans="1:77" x14ac:dyDescent="0.2">
      <c r="A2121" s="101"/>
      <c r="D2121" s="97"/>
      <c r="N2121" s="97"/>
      <c r="BY2121" s="108"/>
    </row>
    <row r="2122" spans="1:77" x14ac:dyDescent="0.2">
      <c r="A2122" s="101"/>
      <c r="D2122" s="97"/>
      <c r="N2122" s="97"/>
      <c r="BY2122" s="108"/>
    </row>
    <row r="2123" spans="1:77" x14ac:dyDescent="0.2">
      <c r="A2123" s="101"/>
      <c r="D2123" s="97"/>
      <c r="N2123" s="97"/>
      <c r="BY2123" s="108"/>
    </row>
    <row r="2124" spans="1:77" x14ac:dyDescent="0.2">
      <c r="A2124" s="101"/>
      <c r="D2124" s="97"/>
      <c r="N2124" s="97"/>
      <c r="BY2124" s="108"/>
    </row>
    <row r="2125" spans="1:77" x14ac:dyDescent="0.2">
      <c r="A2125" s="101"/>
      <c r="D2125" s="97"/>
      <c r="N2125" s="97"/>
      <c r="BY2125" s="108"/>
    </row>
    <row r="2126" spans="1:77" x14ac:dyDescent="0.2">
      <c r="A2126" s="101"/>
      <c r="D2126" s="97"/>
      <c r="N2126" s="97"/>
      <c r="BY2126" s="108"/>
    </row>
    <row r="2127" spans="1:77" x14ac:dyDescent="0.2">
      <c r="A2127" s="101"/>
      <c r="D2127" s="97"/>
      <c r="N2127" s="97"/>
      <c r="BY2127" s="108"/>
    </row>
    <row r="2128" spans="1:77" x14ac:dyDescent="0.2">
      <c r="A2128" s="101"/>
      <c r="D2128" s="97"/>
      <c r="N2128" s="97"/>
      <c r="BY2128" s="108"/>
    </row>
    <row r="2129" spans="1:77" x14ac:dyDescent="0.2">
      <c r="A2129" s="101"/>
      <c r="D2129" s="97"/>
      <c r="N2129" s="97"/>
      <c r="BY2129" s="108"/>
    </row>
    <row r="2130" spans="1:77" x14ac:dyDescent="0.2">
      <c r="A2130" s="101"/>
      <c r="D2130" s="97"/>
      <c r="N2130" s="97"/>
      <c r="BY2130" s="108"/>
    </row>
    <row r="2131" spans="1:77" x14ac:dyDescent="0.2">
      <c r="A2131" s="101"/>
      <c r="D2131" s="97"/>
      <c r="N2131" s="97"/>
      <c r="BY2131" s="108"/>
    </row>
    <row r="2132" spans="1:77" x14ac:dyDescent="0.2">
      <c r="A2132" s="101"/>
      <c r="D2132" s="97"/>
      <c r="N2132" s="97"/>
      <c r="BY2132" s="108"/>
    </row>
    <row r="2133" spans="1:77" x14ac:dyDescent="0.2">
      <c r="A2133" s="101"/>
      <c r="D2133" s="97"/>
      <c r="N2133" s="97"/>
      <c r="BY2133" s="108"/>
    </row>
    <row r="2134" spans="1:77" x14ac:dyDescent="0.2">
      <c r="A2134" s="101"/>
      <c r="D2134" s="97"/>
      <c r="N2134" s="97"/>
      <c r="BY2134" s="108"/>
    </row>
    <row r="2135" spans="1:77" x14ac:dyDescent="0.2">
      <c r="A2135" s="101"/>
      <c r="D2135" s="97"/>
      <c r="N2135" s="97"/>
      <c r="BY2135" s="108"/>
    </row>
    <row r="2136" spans="1:77" x14ac:dyDescent="0.2">
      <c r="A2136" s="101"/>
      <c r="D2136" s="97"/>
      <c r="N2136" s="97"/>
      <c r="BY2136" s="108"/>
    </row>
    <row r="2137" spans="1:77" x14ac:dyDescent="0.2">
      <c r="A2137" s="101"/>
      <c r="D2137" s="97"/>
      <c r="N2137" s="97"/>
      <c r="BY2137" s="108"/>
    </row>
    <row r="2138" spans="1:77" x14ac:dyDescent="0.2">
      <c r="A2138" s="101"/>
      <c r="D2138" s="97"/>
      <c r="N2138" s="97"/>
      <c r="BY2138" s="108"/>
    </row>
    <row r="2139" spans="1:77" x14ac:dyDescent="0.2">
      <c r="A2139" s="101"/>
      <c r="D2139" s="97"/>
      <c r="N2139" s="97"/>
      <c r="BY2139" s="108"/>
    </row>
    <row r="2140" spans="1:77" x14ac:dyDescent="0.2">
      <c r="A2140" s="101"/>
      <c r="D2140" s="97"/>
      <c r="N2140" s="97"/>
      <c r="BY2140" s="108"/>
    </row>
    <row r="2141" spans="1:77" x14ac:dyDescent="0.2">
      <c r="A2141" s="101"/>
      <c r="D2141" s="97"/>
      <c r="N2141" s="97"/>
      <c r="BY2141" s="108"/>
    </row>
    <row r="2142" spans="1:77" x14ac:dyDescent="0.2">
      <c r="A2142" s="101"/>
      <c r="D2142" s="97"/>
      <c r="N2142" s="97"/>
      <c r="BY2142" s="108"/>
    </row>
    <row r="2143" spans="1:77" x14ac:dyDescent="0.2">
      <c r="A2143" s="101"/>
      <c r="D2143" s="97"/>
      <c r="N2143" s="97"/>
      <c r="BY2143" s="108"/>
    </row>
    <row r="2144" spans="1:77" x14ac:dyDescent="0.2">
      <c r="A2144" s="101"/>
      <c r="D2144" s="97"/>
      <c r="N2144" s="97"/>
      <c r="BY2144" s="108"/>
    </row>
    <row r="2145" spans="1:77" x14ac:dyDescent="0.2">
      <c r="A2145" s="101"/>
      <c r="D2145" s="97"/>
      <c r="N2145" s="97"/>
      <c r="BY2145" s="108"/>
    </row>
    <row r="2146" spans="1:77" x14ac:dyDescent="0.2">
      <c r="A2146" s="101"/>
      <c r="D2146" s="97"/>
      <c r="N2146" s="97"/>
      <c r="BY2146" s="108"/>
    </row>
    <row r="2147" spans="1:77" x14ac:dyDescent="0.2">
      <c r="A2147" s="101"/>
      <c r="D2147" s="97"/>
      <c r="N2147" s="97"/>
      <c r="BY2147" s="108"/>
    </row>
    <row r="2148" spans="1:77" x14ac:dyDescent="0.2">
      <c r="A2148" s="101"/>
      <c r="D2148" s="97"/>
      <c r="N2148" s="97"/>
      <c r="BY2148" s="108"/>
    </row>
    <row r="2149" spans="1:77" x14ac:dyDescent="0.2">
      <c r="A2149" s="101"/>
      <c r="D2149" s="97"/>
      <c r="N2149" s="97"/>
      <c r="BY2149" s="108"/>
    </row>
    <row r="2150" spans="1:77" x14ac:dyDescent="0.2">
      <c r="A2150" s="101"/>
      <c r="D2150" s="97"/>
      <c r="N2150" s="97"/>
      <c r="BY2150" s="108"/>
    </row>
    <row r="2151" spans="1:77" x14ac:dyDescent="0.2">
      <c r="A2151" s="101"/>
      <c r="D2151" s="97"/>
      <c r="N2151" s="97"/>
      <c r="BY2151" s="108"/>
    </row>
    <row r="2152" spans="1:77" x14ac:dyDescent="0.2">
      <c r="A2152" s="101"/>
      <c r="D2152" s="97"/>
      <c r="N2152" s="97"/>
      <c r="BY2152" s="108"/>
    </row>
    <row r="2153" spans="1:77" x14ac:dyDescent="0.2">
      <c r="A2153" s="101"/>
      <c r="D2153" s="97"/>
      <c r="N2153" s="97"/>
      <c r="BY2153" s="108"/>
    </row>
    <row r="2154" spans="1:77" x14ac:dyDescent="0.2">
      <c r="A2154" s="101"/>
      <c r="D2154" s="97"/>
      <c r="N2154" s="97"/>
      <c r="BY2154" s="108"/>
    </row>
    <row r="2155" spans="1:77" x14ac:dyDescent="0.2">
      <c r="A2155" s="101"/>
      <c r="D2155" s="97"/>
      <c r="N2155" s="97"/>
      <c r="BY2155" s="108"/>
    </row>
    <row r="2156" spans="1:77" x14ac:dyDescent="0.2">
      <c r="A2156" s="101"/>
      <c r="D2156" s="97"/>
      <c r="N2156" s="97"/>
      <c r="BY2156" s="108"/>
    </row>
    <row r="2157" spans="1:77" x14ac:dyDescent="0.2">
      <c r="A2157" s="101"/>
      <c r="D2157" s="97"/>
      <c r="N2157" s="97"/>
      <c r="BY2157" s="108"/>
    </row>
    <row r="2158" spans="1:77" x14ac:dyDescent="0.2">
      <c r="A2158" s="101"/>
      <c r="D2158" s="97"/>
      <c r="N2158" s="97"/>
      <c r="BY2158" s="108"/>
    </row>
    <row r="2159" spans="1:77" x14ac:dyDescent="0.2">
      <c r="A2159" s="101"/>
      <c r="D2159" s="97"/>
      <c r="N2159" s="97"/>
      <c r="BY2159" s="108"/>
    </row>
    <row r="2160" spans="1:77" x14ac:dyDescent="0.2">
      <c r="A2160" s="101"/>
      <c r="D2160" s="97"/>
      <c r="N2160" s="97"/>
      <c r="BY2160" s="108"/>
    </row>
    <row r="2161" spans="1:77" x14ac:dyDescent="0.2">
      <c r="A2161" s="101"/>
      <c r="D2161" s="97"/>
      <c r="N2161" s="97"/>
      <c r="BY2161" s="108"/>
    </row>
    <row r="2162" spans="1:77" x14ac:dyDescent="0.2">
      <c r="A2162" s="101"/>
      <c r="D2162" s="97"/>
      <c r="N2162" s="97"/>
      <c r="BY2162" s="108"/>
    </row>
    <row r="2163" spans="1:77" x14ac:dyDescent="0.2">
      <c r="A2163" s="101"/>
      <c r="D2163" s="97"/>
      <c r="N2163" s="97"/>
      <c r="BY2163" s="108"/>
    </row>
    <row r="2164" spans="1:77" x14ac:dyDescent="0.2">
      <c r="A2164" s="101"/>
      <c r="D2164" s="97"/>
      <c r="N2164" s="97"/>
      <c r="BY2164" s="108"/>
    </row>
    <row r="2165" spans="1:77" x14ac:dyDescent="0.2">
      <c r="A2165" s="101"/>
      <c r="D2165" s="97"/>
      <c r="N2165" s="97"/>
      <c r="BY2165" s="108"/>
    </row>
    <row r="2166" spans="1:77" x14ac:dyDescent="0.2">
      <c r="A2166" s="101"/>
      <c r="D2166" s="97"/>
      <c r="N2166" s="97"/>
      <c r="BY2166" s="108"/>
    </row>
    <row r="2167" spans="1:77" x14ac:dyDescent="0.2">
      <c r="A2167" s="101"/>
      <c r="D2167" s="97"/>
      <c r="N2167" s="97"/>
      <c r="BY2167" s="108"/>
    </row>
    <row r="2168" spans="1:77" x14ac:dyDescent="0.2">
      <c r="A2168" s="101"/>
      <c r="D2168" s="97"/>
      <c r="N2168" s="97"/>
      <c r="BY2168" s="108"/>
    </row>
    <row r="2169" spans="1:77" x14ac:dyDescent="0.2">
      <c r="A2169" s="101"/>
      <c r="D2169" s="97"/>
      <c r="N2169" s="97"/>
      <c r="BY2169" s="108"/>
    </row>
    <row r="2170" spans="1:77" x14ac:dyDescent="0.2">
      <c r="A2170" s="101"/>
      <c r="D2170" s="97"/>
      <c r="N2170" s="97"/>
      <c r="BY2170" s="108"/>
    </row>
    <row r="2171" spans="1:77" x14ac:dyDescent="0.2">
      <c r="A2171" s="101"/>
      <c r="D2171" s="97"/>
      <c r="N2171" s="97"/>
      <c r="BY2171" s="108"/>
    </row>
    <row r="2172" spans="1:77" x14ac:dyDescent="0.2">
      <c r="A2172" s="101"/>
      <c r="D2172" s="97"/>
      <c r="N2172" s="97"/>
      <c r="BY2172" s="108"/>
    </row>
    <row r="2173" spans="1:77" x14ac:dyDescent="0.2">
      <c r="A2173" s="101"/>
      <c r="D2173" s="97"/>
      <c r="N2173" s="97"/>
      <c r="BY2173" s="108"/>
    </row>
    <row r="2174" spans="1:77" x14ac:dyDescent="0.2">
      <c r="A2174" s="101"/>
      <c r="D2174" s="97"/>
      <c r="N2174" s="97"/>
      <c r="BY2174" s="108"/>
    </row>
    <row r="2175" spans="1:77" x14ac:dyDescent="0.2">
      <c r="A2175" s="101"/>
      <c r="D2175" s="97"/>
      <c r="N2175" s="97"/>
      <c r="BY2175" s="108"/>
    </row>
    <row r="2176" spans="1:77" x14ac:dyDescent="0.2">
      <c r="A2176" s="101"/>
      <c r="D2176" s="97"/>
      <c r="N2176" s="97"/>
      <c r="BY2176" s="108"/>
    </row>
    <row r="2177" spans="1:77" x14ac:dyDescent="0.2">
      <c r="A2177" s="101"/>
      <c r="D2177" s="97"/>
      <c r="N2177" s="97"/>
      <c r="BY2177" s="108"/>
    </row>
    <row r="2178" spans="1:77" x14ac:dyDescent="0.2">
      <c r="A2178" s="101"/>
      <c r="D2178" s="97"/>
      <c r="N2178" s="97"/>
      <c r="BY2178" s="108"/>
    </row>
    <row r="2179" spans="1:77" x14ac:dyDescent="0.2">
      <c r="A2179" s="101"/>
      <c r="D2179" s="97"/>
      <c r="N2179" s="97"/>
      <c r="BY2179" s="108"/>
    </row>
    <row r="2180" spans="1:77" x14ac:dyDescent="0.2">
      <c r="A2180" s="101"/>
      <c r="D2180" s="97"/>
      <c r="N2180" s="97"/>
      <c r="BY2180" s="108"/>
    </row>
    <row r="2181" spans="1:77" x14ac:dyDescent="0.2">
      <c r="A2181" s="101"/>
      <c r="D2181" s="97"/>
      <c r="N2181" s="97"/>
      <c r="BY2181" s="108"/>
    </row>
    <row r="2182" spans="1:77" x14ac:dyDescent="0.2">
      <c r="A2182" s="101"/>
      <c r="D2182" s="97"/>
      <c r="N2182" s="97"/>
      <c r="BY2182" s="108"/>
    </row>
    <row r="2183" spans="1:77" x14ac:dyDescent="0.2">
      <c r="A2183" s="101"/>
      <c r="D2183" s="97"/>
      <c r="N2183" s="97"/>
      <c r="BY2183" s="108"/>
    </row>
    <row r="2184" spans="1:77" x14ac:dyDescent="0.2">
      <c r="A2184" s="101"/>
      <c r="D2184" s="97"/>
      <c r="N2184" s="97"/>
      <c r="BY2184" s="108"/>
    </row>
    <row r="2185" spans="1:77" x14ac:dyDescent="0.2">
      <c r="A2185" s="101"/>
      <c r="D2185" s="97"/>
      <c r="N2185" s="97"/>
      <c r="BY2185" s="108"/>
    </row>
    <row r="2186" spans="1:77" x14ac:dyDescent="0.2">
      <c r="A2186" s="101"/>
      <c r="D2186" s="97"/>
      <c r="N2186" s="97"/>
      <c r="BY2186" s="108"/>
    </row>
    <row r="2187" spans="1:77" x14ac:dyDescent="0.2">
      <c r="A2187" s="101"/>
      <c r="D2187" s="97"/>
      <c r="N2187" s="97"/>
      <c r="BY2187" s="108"/>
    </row>
    <row r="2188" spans="1:77" x14ac:dyDescent="0.2">
      <c r="A2188" s="101"/>
      <c r="D2188" s="97"/>
      <c r="N2188" s="97"/>
      <c r="BY2188" s="108"/>
    </row>
    <row r="2189" spans="1:77" x14ac:dyDescent="0.2">
      <c r="A2189" s="101"/>
      <c r="D2189" s="97"/>
      <c r="N2189" s="97"/>
      <c r="BY2189" s="108"/>
    </row>
    <row r="2190" spans="1:77" x14ac:dyDescent="0.2">
      <c r="A2190" s="101"/>
      <c r="D2190" s="97"/>
      <c r="N2190" s="97"/>
      <c r="BY2190" s="108"/>
    </row>
    <row r="2191" spans="1:77" x14ac:dyDescent="0.2">
      <c r="A2191" s="101"/>
      <c r="D2191" s="97"/>
      <c r="N2191" s="97"/>
      <c r="BY2191" s="108"/>
    </row>
    <row r="2192" spans="1:77" x14ac:dyDescent="0.2">
      <c r="A2192" s="101"/>
      <c r="D2192" s="97"/>
      <c r="N2192" s="97"/>
      <c r="BY2192" s="108"/>
    </row>
    <row r="2193" spans="1:77" x14ac:dyDescent="0.2">
      <c r="A2193" s="101"/>
      <c r="D2193" s="97"/>
      <c r="N2193" s="97"/>
      <c r="BY2193" s="108"/>
    </row>
    <row r="2194" spans="1:77" x14ac:dyDescent="0.2">
      <c r="A2194" s="101"/>
      <c r="D2194" s="97"/>
      <c r="N2194" s="97"/>
      <c r="BY2194" s="108"/>
    </row>
    <row r="2195" spans="1:77" x14ac:dyDescent="0.2">
      <c r="A2195" s="101"/>
      <c r="D2195" s="97"/>
      <c r="N2195" s="97"/>
      <c r="BY2195" s="108"/>
    </row>
    <row r="2196" spans="1:77" x14ac:dyDescent="0.2">
      <c r="A2196" s="101"/>
      <c r="D2196" s="97"/>
      <c r="N2196" s="97"/>
      <c r="BY2196" s="108"/>
    </row>
    <row r="2197" spans="1:77" x14ac:dyDescent="0.2">
      <c r="A2197" s="101"/>
      <c r="D2197" s="97"/>
      <c r="N2197" s="97"/>
      <c r="BY2197" s="108"/>
    </row>
    <row r="2198" spans="1:77" x14ac:dyDescent="0.2">
      <c r="A2198" s="101"/>
      <c r="D2198" s="97"/>
      <c r="N2198" s="97"/>
      <c r="BY2198" s="108"/>
    </row>
    <row r="2199" spans="1:77" x14ac:dyDescent="0.2">
      <c r="A2199" s="101"/>
      <c r="D2199" s="97"/>
      <c r="N2199" s="97"/>
      <c r="BY2199" s="108"/>
    </row>
    <row r="2200" spans="1:77" x14ac:dyDescent="0.2">
      <c r="A2200" s="101"/>
      <c r="D2200" s="97"/>
      <c r="N2200" s="97"/>
      <c r="BY2200" s="108"/>
    </row>
    <row r="2201" spans="1:77" x14ac:dyDescent="0.2">
      <c r="A2201" s="101"/>
      <c r="D2201" s="97"/>
      <c r="N2201" s="97"/>
      <c r="BY2201" s="108"/>
    </row>
    <row r="2202" spans="1:77" x14ac:dyDescent="0.2">
      <c r="A2202" s="101"/>
      <c r="D2202" s="97"/>
      <c r="N2202" s="97"/>
      <c r="BY2202" s="108"/>
    </row>
    <row r="2203" spans="1:77" x14ac:dyDescent="0.2">
      <c r="A2203" s="101"/>
      <c r="D2203" s="97"/>
      <c r="N2203" s="97"/>
      <c r="BY2203" s="108"/>
    </row>
    <row r="2204" spans="1:77" x14ac:dyDescent="0.2">
      <c r="A2204" s="101"/>
      <c r="D2204" s="97"/>
      <c r="N2204" s="97"/>
      <c r="BY2204" s="108"/>
    </row>
    <row r="2205" spans="1:77" x14ac:dyDescent="0.2">
      <c r="A2205" s="101"/>
      <c r="D2205" s="97"/>
      <c r="N2205" s="97"/>
      <c r="BY2205" s="108"/>
    </row>
    <row r="2206" spans="1:77" x14ac:dyDescent="0.2">
      <c r="A2206" s="101"/>
      <c r="D2206" s="97"/>
      <c r="N2206" s="97"/>
      <c r="BY2206" s="108"/>
    </row>
    <row r="2207" spans="1:77" x14ac:dyDescent="0.2">
      <c r="A2207" s="101"/>
      <c r="D2207" s="97"/>
      <c r="N2207" s="97"/>
      <c r="BY2207" s="108"/>
    </row>
    <row r="2208" spans="1:77" x14ac:dyDescent="0.2">
      <c r="A2208" s="101"/>
      <c r="D2208" s="97"/>
      <c r="N2208" s="97"/>
      <c r="BY2208" s="108"/>
    </row>
    <row r="2209" spans="1:77" x14ac:dyDescent="0.2">
      <c r="A2209" s="101"/>
      <c r="D2209" s="97"/>
      <c r="N2209" s="97"/>
      <c r="BY2209" s="108"/>
    </row>
    <row r="2210" spans="1:77" x14ac:dyDescent="0.2">
      <c r="A2210" s="101"/>
      <c r="D2210" s="97"/>
      <c r="N2210" s="97"/>
      <c r="BY2210" s="108"/>
    </row>
    <row r="2211" spans="1:77" x14ac:dyDescent="0.2">
      <c r="A2211" s="101"/>
      <c r="D2211" s="97"/>
      <c r="N2211" s="97"/>
      <c r="BY2211" s="108"/>
    </row>
    <row r="2212" spans="1:77" x14ac:dyDescent="0.2">
      <c r="A2212" s="101"/>
      <c r="D2212" s="97"/>
      <c r="N2212" s="97"/>
      <c r="BY2212" s="108"/>
    </row>
    <row r="2213" spans="1:77" x14ac:dyDescent="0.2">
      <c r="A2213" s="101"/>
      <c r="D2213" s="97"/>
      <c r="N2213" s="97"/>
      <c r="BY2213" s="108"/>
    </row>
    <row r="2214" spans="1:77" x14ac:dyDescent="0.2">
      <c r="A2214" s="101"/>
      <c r="D2214" s="97"/>
      <c r="N2214" s="97"/>
      <c r="BY2214" s="108"/>
    </row>
    <row r="2215" spans="1:77" x14ac:dyDescent="0.2">
      <c r="A2215" s="101"/>
      <c r="D2215" s="97"/>
      <c r="N2215" s="97"/>
      <c r="BY2215" s="108"/>
    </row>
    <row r="2216" spans="1:77" x14ac:dyDescent="0.2">
      <c r="A2216" s="101"/>
      <c r="D2216" s="97"/>
      <c r="N2216" s="97"/>
      <c r="BY2216" s="108"/>
    </row>
    <row r="2217" spans="1:77" x14ac:dyDescent="0.2">
      <c r="A2217" s="101"/>
      <c r="D2217" s="97"/>
      <c r="N2217" s="97"/>
      <c r="BY2217" s="108"/>
    </row>
    <row r="2218" spans="1:77" x14ac:dyDescent="0.2">
      <c r="A2218" s="101"/>
      <c r="D2218" s="97"/>
      <c r="N2218" s="97"/>
      <c r="BY2218" s="108"/>
    </row>
    <row r="2219" spans="1:77" x14ac:dyDescent="0.2">
      <c r="A2219" s="101"/>
      <c r="D2219" s="97"/>
      <c r="N2219" s="97"/>
      <c r="BY2219" s="108"/>
    </row>
    <row r="2220" spans="1:77" x14ac:dyDescent="0.2">
      <c r="A2220" s="101"/>
      <c r="D2220" s="97"/>
      <c r="N2220" s="97"/>
      <c r="BY2220" s="108"/>
    </row>
    <row r="2221" spans="1:77" x14ac:dyDescent="0.2">
      <c r="A2221" s="101"/>
      <c r="D2221" s="97"/>
      <c r="N2221" s="97"/>
      <c r="BY2221" s="108"/>
    </row>
    <row r="2222" spans="1:77" x14ac:dyDescent="0.2">
      <c r="A2222" s="101"/>
      <c r="D2222" s="97"/>
      <c r="N2222" s="97"/>
      <c r="BY2222" s="108"/>
    </row>
    <row r="2223" spans="1:77" x14ac:dyDescent="0.2">
      <c r="A2223" s="101"/>
      <c r="D2223" s="97"/>
      <c r="N2223" s="97"/>
      <c r="BY2223" s="108"/>
    </row>
    <row r="2224" spans="1:77" x14ac:dyDescent="0.2">
      <c r="A2224" s="101"/>
      <c r="D2224" s="97"/>
      <c r="N2224" s="97"/>
      <c r="BY2224" s="108"/>
    </row>
    <row r="2225" spans="1:77" x14ac:dyDescent="0.2">
      <c r="A2225" s="101"/>
      <c r="D2225" s="97"/>
      <c r="N2225" s="97"/>
      <c r="BY2225" s="108"/>
    </row>
    <row r="2226" spans="1:77" x14ac:dyDescent="0.2">
      <c r="A2226" s="101"/>
      <c r="D2226" s="97"/>
      <c r="N2226" s="97"/>
      <c r="BY2226" s="108"/>
    </row>
    <row r="2227" spans="1:77" x14ac:dyDescent="0.2">
      <c r="A2227" s="101"/>
      <c r="D2227" s="97"/>
      <c r="N2227" s="97"/>
      <c r="BY2227" s="108"/>
    </row>
    <row r="2228" spans="1:77" x14ac:dyDescent="0.2">
      <c r="A2228" s="101"/>
      <c r="D2228" s="97"/>
      <c r="N2228" s="97"/>
      <c r="BY2228" s="108"/>
    </row>
    <row r="2229" spans="1:77" x14ac:dyDescent="0.2">
      <c r="A2229" s="101"/>
      <c r="D2229" s="97"/>
      <c r="N2229" s="97"/>
      <c r="BY2229" s="108"/>
    </row>
    <row r="2230" spans="1:77" x14ac:dyDescent="0.2">
      <c r="A2230" s="101"/>
      <c r="D2230" s="97"/>
      <c r="N2230" s="97"/>
      <c r="BY2230" s="108"/>
    </row>
    <row r="2231" spans="1:77" x14ac:dyDescent="0.2">
      <c r="A2231" s="101"/>
      <c r="D2231" s="97"/>
      <c r="N2231" s="97"/>
      <c r="BY2231" s="108"/>
    </row>
    <row r="2232" spans="1:77" x14ac:dyDescent="0.2">
      <c r="A2232" s="101"/>
      <c r="D2232" s="97"/>
      <c r="N2232" s="97"/>
      <c r="BY2232" s="108"/>
    </row>
    <row r="2233" spans="1:77" x14ac:dyDescent="0.2">
      <c r="A2233" s="101"/>
      <c r="D2233" s="97"/>
      <c r="N2233" s="97"/>
      <c r="BY2233" s="108"/>
    </row>
    <row r="2234" spans="1:77" x14ac:dyDescent="0.2">
      <c r="A2234" s="101"/>
      <c r="D2234" s="97"/>
      <c r="N2234" s="97"/>
      <c r="BY2234" s="108"/>
    </row>
    <row r="2235" spans="1:77" x14ac:dyDescent="0.2">
      <c r="A2235" s="101"/>
      <c r="D2235" s="97"/>
      <c r="N2235" s="97"/>
      <c r="BY2235" s="108"/>
    </row>
    <row r="2236" spans="1:77" x14ac:dyDescent="0.2">
      <c r="A2236" s="101"/>
      <c r="D2236" s="97"/>
      <c r="N2236" s="97"/>
      <c r="BY2236" s="108"/>
    </row>
    <row r="2237" spans="1:77" x14ac:dyDescent="0.2">
      <c r="A2237" s="101"/>
      <c r="D2237" s="97"/>
      <c r="N2237" s="97"/>
      <c r="BY2237" s="108"/>
    </row>
    <row r="2238" spans="1:77" x14ac:dyDescent="0.2">
      <c r="A2238" s="101"/>
      <c r="D2238" s="97"/>
      <c r="N2238" s="97"/>
      <c r="BY2238" s="108"/>
    </row>
    <row r="2239" spans="1:77" x14ac:dyDescent="0.2">
      <c r="A2239" s="101"/>
      <c r="D2239" s="97"/>
      <c r="N2239" s="97"/>
      <c r="BY2239" s="108"/>
    </row>
    <row r="2240" spans="1:77" x14ac:dyDescent="0.2">
      <c r="A2240" s="101"/>
      <c r="D2240" s="97"/>
      <c r="N2240" s="97"/>
      <c r="BY2240" s="108"/>
    </row>
    <row r="2241" spans="1:77" x14ac:dyDescent="0.2">
      <c r="A2241" s="101"/>
      <c r="D2241" s="97"/>
      <c r="N2241" s="97"/>
      <c r="BY2241" s="108"/>
    </row>
    <row r="2242" spans="1:77" x14ac:dyDescent="0.2">
      <c r="A2242" s="101"/>
      <c r="D2242" s="97"/>
      <c r="N2242" s="97"/>
      <c r="BY2242" s="108"/>
    </row>
    <row r="2243" spans="1:77" x14ac:dyDescent="0.2">
      <c r="A2243" s="101"/>
      <c r="D2243" s="97"/>
      <c r="N2243" s="97"/>
      <c r="BY2243" s="108"/>
    </row>
    <row r="2244" spans="1:77" x14ac:dyDescent="0.2">
      <c r="A2244" s="101"/>
      <c r="D2244" s="97"/>
      <c r="N2244" s="97"/>
      <c r="BY2244" s="108"/>
    </row>
    <row r="2245" spans="1:77" x14ac:dyDescent="0.2">
      <c r="A2245" s="101"/>
      <c r="D2245" s="97"/>
      <c r="N2245" s="97"/>
      <c r="BY2245" s="108"/>
    </row>
    <row r="2246" spans="1:77" x14ac:dyDescent="0.2">
      <c r="A2246" s="101"/>
      <c r="D2246" s="97"/>
      <c r="N2246" s="97"/>
      <c r="BY2246" s="108"/>
    </row>
    <row r="2247" spans="1:77" x14ac:dyDescent="0.2">
      <c r="A2247" s="101"/>
      <c r="D2247" s="97"/>
      <c r="N2247" s="97"/>
      <c r="BY2247" s="108"/>
    </row>
    <row r="2248" spans="1:77" x14ac:dyDescent="0.2">
      <c r="A2248" s="101"/>
      <c r="D2248" s="97"/>
      <c r="N2248" s="97"/>
      <c r="BY2248" s="108"/>
    </row>
    <row r="2249" spans="1:77" x14ac:dyDescent="0.2">
      <c r="A2249" s="101"/>
      <c r="D2249" s="97"/>
      <c r="N2249" s="97"/>
      <c r="BY2249" s="108"/>
    </row>
    <row r="2250" spans="1:77" x14ac:dyDescent="0.2">
      <c r="A2250" s="101"/>
      <c r="D2250" s="97"/>
      <c r="N2250" s="97"/>
      <c r="BY2250" s="108"/>
    </row>
    <row r="2251" spans="1:77" x14ac:dyDescent="0.2">
      <c r="A2251" s="101"/>
      <c r="D2251" s="97"/>
      <c r="N2251" s="97"/>
      <c r="BY2251" s="108"/>
    </row>
    <row r="2252" spans="1:77" x14ac:dyDescent="0.2">
      <c r="A2252" s="101"/>
      <c r="D2252" s="97"/>
      <c r="N2252" s="97"/>
      <c r="BY2252" s="108"/>
    </row>
    <row r="2253" spans="1:77" x14ac:dyDescent="0.2">
      <c r="A2253" s="101"/>
      <c r="D2253" s="97"/>
      <c r="N2253" s="97"/>
      <c r="BY2253" s="108"/>
    </row>
    <row r="2254" spans="1:77" x14ac:dyDescent="0.2">
      <c r="A2254" s="101"/>
      <c r="D2254" s="97"/>
      <c r="N2254" s="97"/>
      <c r="BY2254" s="108"/>
    </row>
    <row r="2255" spans="1:77" x14ac:dyDescent="0.2">
      <c r="A2255" s="101"/>
      <c r="D2255" s="97"/>
      <c r="N2255" s="97"/>
      <c r="BY2255" s="108"/>
    </row>
    <row r="2256" spans="1:77" x14ac:dyDescent="0.2">
      <c r="A2256" s="101"/>
      <c r="D2256" s="97"/>
      <c r="N2256" s="97"/>
      <c r="BY2256" s="108"/>
    </row>
    <row r="2257" spans="1:77" x14ac:dyDescent="0.2">
      <c r="A2257" s="101"/>
      <c r="D2257" s="97"/>
      <c r="N2257" s="97"/>
      <c r="BY2257" s="108"/>
    </row>
    <row r="2258" spans="1:77" x14ac:dyDescent="0.2">
      <c r="A2258" s="101"/>
      <c r="D2258" s="97"/>
      <c r="N2258" s="97"/>
      <c r="BY2258" s="108"/>
    </row>
    <row r="2259" spans="1:77" x14ac:dyDescent="0.2">
      <c r="A2259" s="101"/>
      <c r="D2259" s="97"/>
      <c r="N2259" s="97"/>
      <c r="BY2259" s="108"/>
    </row>
    <row r="2260" spans="1:77" x14ac:dyDescent="0.2">
      <c r="A2260" s="101"/>
      <c r="D2260" s="97"/>
      <c r="N2260" s="97"/>
      <c r="BY2260" s="108"/>
    </row>
    <row r="2261" spans="1:77" x14ac:dyDescent="0.2">
      <c r="A2261" s="101"/>
      <c r="D2261" s="97"/>
      <c r="N2261" s="97"/>
      <c r="BY2261" s="108"/>
    </row>
    <row r="2262" spans="1:77" x14ac:dyDescent="0.2">
      <c r="A2262" s="101"/>
      <c r="D2262" s="97"/>
      <c r="N2262" s="97"/>
      <c r="BY2262" s="108"/>
    </row>
    <row r="2263" spans="1:77" x14ac:dyDescent="0.2">
      <c r="A2263" s="101"/>
      <c r="D2263" s="97"/>
      <c r="N2263" s="97"/>
      <c r="BY2263" s="108"/>
    </row>
    <row r="2264" spans="1:77" x14ac:dyDescent="0.2">
      <c r="A2264" s="101"/>
      <c r="D2264" s="97"/>
      <c r="N2264" s="97"/>
      <c r="BY2264" s="108"/>
    </row>
    <row r="2265" spans="1:77" x14ac:dyDescent="0.2">
      <c r="A2265" s="101"/>
      <c r="D2265" s="97"/>
      <c r="N2265" s="97"/>
      <c r="BY2265" s="108"/>
    </row>
    <row r="2266" spans="1:77" x14ac:dyDescent="0.2">
      <c r="A2266" s="101"/>
      <c r="D2266" s="97"/>
      <c r="N2266" s="97"/>
      <c r="BY2266" s="108"/>
    </row>
    <row r="2267" spans="1:77" x14ac:dyDescent="0.2">
      <c r="A2267" s="101"/>
      <c r="D2267" s="97"/>
      <c r="N2267" s="97"/>
      <c r="BY2267" s="108"/>
    </row>
    <row r="2268" spans="1:77" x14ac:dyDescent="0.2">
      <c r="A2268" s="101"/>
      <c r="D2268" s="97"/>
      <c r="N2268" s="97"/>
      <c r="BY2268" s="108"/>
    </row>
    <row r="2269" spans="1:77" x14ac:dyDescent="0.2">
      <c r="A2269" s="101"/>
      <c r="D2269" s="97"/>
      <c r="N2269" s="97"/>
      <c r="BY2269" s="108"/>
    </row>
    <row r="2270" spans="1:77" x14ac:dyDescent="0.2">
      <c r="A2270" s="101"/>
      <c r="D2270" s="97"/>
      <c r="N2270" s="97"/>
      <c r="BY2270" s="108"/>
    </row>
    <row r="2271" spans="1:77" x14ac:dyDescent="0.2">
      <c r="A2271" s="101"/>
      <c r="D2271" s="97"/>
      <c r="N2271" s="97"/>
      <c r="BY2271" s="108"/>
    </row>
    <row r="2272" spans="1:77" x14ac:dyDescent="0.2">
      <c r="A2272" s="101"/>
      <c r="D2272" s="97"/>
      <c r="N2272" s="97"/>
      <c r="BY2272" s="108"/>
    </row>
    <row r="2273" spans="1:77" x14ac:dyDescent="0.2">
      <c r="A2273" s="101"/>
      <c r="D2273" s="97"/>
      <c r="N2273" s="97"/>
      <c r="BY2273" s="108"/>
    </row>
    <row r="2274" spans="1:77" x14ac:dyDescent="0.2">
      <c r="A2274" s="101"/>
      <c r="D2274" s="97"/>
      <c r="N2274" s="97"/>
      <c r="BY2274" s="108"/>
    </row>
    <row r="2275" spans="1:77" x14ac:dyDescent="0.2">
      <c r="A2275" s="101"/>
      <c r="D2275" s="97"/>
      <c r="N2275" s="97"/>
      <c r="BY2275" s="108"/>
    </row>
    <row r="2276" spans="1:77" x14ac:dyDescent="0.2">
      <c r="A2276" s="101"/>
      <c r="D2276" s="97"/>
      <c r="N2276" s="97"/>
      <c r="BY2276" s="108"/>
    </row>
    <row r="2277" spans="1:77" x14ac:dyDescent="0.2">
      <c r="A2277" s="101"/>
      <c r="D2277" s="97"/>
      <c r="N2277" s="97"/>
      <c r="BY2277" s="108"/>
    </row>
    <row r="2278" spans="1:77" x14ac:dyDescent="0.2">
      <c r="A2278" s="101"/>
      <c r="D2278" s="97"/>
      <c r="N2278" s="97"/>
      <c r="BY2278" s="108"/>
    </row>
    <row r="2279" spans="1:77" x14ac:dyDescent="0.2">
      <c r="A2279" s="101"/>
      <c r="D2279" s="97"/>
      <c r="N2279" s="97"/>
      <c r="BY2279" s="108"/>
    </row>
    <row r="2280" spans="1:77" x14ac:dyDescent="0.2">
      <c r="A2280" s="101"/>
      <c r="D2280" s="97"/>
      <c r="N2280" s="97"/>
      <c r="BY2280" s="108"/>
    </row>
    <row r="2281" spans="1:77" x14ac:dyDescent="0.2">
      <c r="A2281" s="101"/>
      <c r="D2281" s="97"/>
      <c r="N2281" s="97"/>
      <c r="BY2281" s="108"/>
    </row>
    <row r="2282" spans="1:77" x14ac:dyDescent="0.2">
      <c r="A2282" s="101"/>
      <c r="D2282" s="97"/>
      <c r="N2282" s="97"/>
      <c r="BY2282" s="108"/>
    </row>
    <row r="2283" spans="1:77" x14ac:dyDescent="0.2">
      <c r="A2283" s="101"/>
      <c r="D2283" s="97"/>
      <c r="N2283" s="97"/>
      <c r="BY2283" s="108"/>
    </row>
    <row r="2284" spans="1:77" x14ac:dyDescent="0.2">
      <c r="A2284" s="101"/>
      <c r="D2284" s="97"/>
      <c r="N2284" s="97"/>
      <c r="BY2284" s="108"/>
    </row>
    <row r="2285" spans="1:77" x14ac:dyDescent="0.2">
      <c r="A2285" s="101"/>
      <c r="D2285" s="97"/>
      <c r="N2285" s="97"/>
      <c r="BY2285" s="108"/>
    </row>
    <row r="2286" spans="1:77" x14ac:dyDescent="0.2">
      <c r="A2286" s="101"/>
      <c r="D2286" s="97"/>
      <c r="N2286" s="97"/>
      <c r="BY2286" s="108"/>
    </row>
    <row r="2287" spans="1:77" x14ac:dyDescent="0.2">
      <c r="A2287" s="101"/>
      <c r="D2287" s="97"/>
      <c r="N2287" s="97"/>
      <c r="BY2287" s="108"/>
    </row>
    <row r="2288" spans="1:77" x14ac:dyDescent="0.2">
      <c r="A2288" s="101"/>
      <c r="D2288" s="97"/>
      <c r="N2288" s="97"/>
      <c r="BY2288" s="108"/>
    </row>
    <row r="2289" spans="1:77" x14ac:dyDescent="0.2">
      <c r="A2289" s="101"/>
      <c r="D2289" s="97"/>
      <c r="N2289" s="97"/>
      <c r="BY2289" s="108"/>
    </row>
    <row r="2290" spans="1:77" x14ac:dyDescent="0.2">
      <c r="A2290" s="101"/>
      <c r="D2290" s="97"/>
      <c r="N2290" s="97"/>
      <c r="BY2290" s="108"/>
    </row>
    <row r="2291" spans="1:77" x14ac:dyDescent="0.2">
      <c r="A2291" s="101"/>
      <c r="D2291" s="97"/>
      <c r="N2291" s="97"/>
      <c r="BY2291" s="108"/>
    </row>
    <row r="2292" spans="1:77" x14ac:dyDescent="0.2">
      <c r="A2292" s="101"/>
      <c r="D2292" s="97"/>
      <c r="N2292" s="97"/>
      <c r="BY2292" s="108"/>
    </row>
    <row r="2293" spans="1:77" x14ac:dyDescent="0.2">
      <c r="A2293" s="101"/>
      <c r="D2293" s="97"/>
      <c r="N2293" s="97"/>
      <c r="BY2293" s="108"/>
    </row>
    <row r="2294" spans="1:77" x14ac:dyDescent="0.2">
      <c r="A2294" s="101"/>
      <c r="D2294" s="97"/>
      <c r="N2294" s="97"/>
      <c r="BY2294" s="108"/>
    </row>
    <row r="2295" spans="1:77" x14ac:dyDescent="0.2">
      <c r="A2295" s="101"/>
      <c r="D2295" s="97"/>
      <c r="N2295" s="97"/>
      <c r="BY2295" s="108"/>
    </row>
    <row r="2296" spans="1:77" x14ac:dyDescent="0.2">
      <c r="A2296" s="101"/>
      <c r="D2296" s="97"/>
      <c r="N2296" s="97"/>
      <c r="BY2296" s="108"/>
    </row>
    <row r="2297" spans="1:77" x14ac:dyDescent="0.2">
      <c r="A2297" s="101"/>
      <c r="D2297" s="97"/>
      <c r="N2297" s="97"/>
      <c r="BY2297" s="108"/>
    </row>
    <row r="2298" spans="1:77" x14ac:dyDescent="0.2">
      <c r="A2298" s="101"/>
      <c r="D2298" s="97"/>
      <c r="N2298" s="97"/>
      <c r="BY2298" s="108"/>
    </row>
    <row r="2299" spans="1:77" x14ac:dyDescent="0.2">
      <c r="A2299" s="101"/>
      <c r="D2299" s="97"/>
      <c r="N2299" s="97"/>
      <c r="BY2299" s="108"/>
    </row>
    <row r="2300" spans="1:77" x14ac:dyDescent="0.2">
      <c r="A2300" s="101"/>
      <c r="D2300" s="97"/>
      <c r="N2300" s="97"/>
      <c r="BY2300" s="108"/>
    </row>
    <row r="2301" spans="1:77" x14ac:dyDescent="0.2">
      <c r="A2301" s="101"/>
      <c r="D2301" s="97"/>
      <c r="N2301" s="97"/>
      <c r="BY2301" s="108"/>
    </row>
    <row r="2302" spans="1:77" x14ac:dyDescent="0.2">
      <c r="A2302" s="101"/>
      <c r="D2302" s="97"/>
      <c r="N2302" s="97"/>
      <c r="BY2302" s="108"/>
    </row>
    <row r="2303" spans="1:77" x14ac:dyDescent="0.2">
      <c r="A2303" s="101"/>
      <c r="D2303" s="97"/>
      <c r="N2303" s="97"/>
      <c r="BY2303" s="108"/>
    </row>
    <row r="2304" spans="1:77" x14ac:dyDescent="0.2">
      <c r="A2304" s="101"/>
      <c r="D2304" s="97"/>
      <c r="N2304" s="97"/>
      <c r="BY2304" s="108"/>
    </row>
    <row r="2305" spans="1:77" x14ac:dyDescent="0.2">
      <c r="A2305" s="101"/>
      <c r="D2305" s="97"/>
      <c r="N2305" s="97"/>
      <c r="BY2305" s="108"/>
    </row>
    <row r="2306" spans="1:77" x14ac:dyDescent="0.2">
      <c r="A2306" s="101"/>
      <c r="D2306" s="97"/>
      <c r="N2306" s="97"/>
      <c r="BY2306" s="108"/>
    </row>
    <row r="2307" spans="1:77" x14ac:dyDescent="0.2">
      <c r="A2307" s="101"/>
      <c r="D2307" s="97"/>
      <c r="N2307" s="97"/>
      <c r="BY2307" s="108"/>
    </row>
    <row r="2308" spans="1:77" x14ac:dyDescent="0.2">
      <c r="A2308" s="101"/>
      <c r="D2308" s="97"/>
      <c r="N2308" s="97"/>
      <c r="BY2308" s="108"/>
    </row>
    <row r="2309" spans="1:77" x14ac:dyDescent="0.2">
      <c r="A2309" s="101"/>
      <c r="D2309" s="97"/>
      <c r="N2309" s="97"/>
      <c r="BY2309" s="108"/>
    </row>
    <row r="2310" spans="1:77" x14ac:dyDescent="0.2">
      <c r="A2310" s="101"/>
      <c r="D2310" s="97"/>
      <c r="N2310" s="97"/>
      <c r="BY2310" s="108"/>
    </row>
    <row r="2311" spans="1:77" x14ac:dyDescent="0.2">
      <c r="A2311" s="101"/>
      <c r="D2311" s="97"/>
      <c r="N2311" s="97"/>
      <c r="BY2311" s="108"/>
    </row>
    <row r="2312" spans="1:77" x14ac:dyDescent="0.2">
      <c r="A2312" s="101"/>
      <c r="D2312" s="97"/>
      <c r="N2312" s="97"/>
      <c r="BY2312" s="108"/>
    </row>
    <row r="2313" spans="1:77" x14ac:dyDescent="0.2">
      <c r="A2313" s="101"/>
      <c r="D2313" s="97"/>
      <c r="N2313" s="97"/>
      <c r="BY2313" s="108"/>
    </row>
    <row r="2314" spans="1:77" x14ac:dyDescent="0.2">
      <c r="A2314" s="101"/>
      <c r="D2314" s="97"/>
      <c r="N2314" s="97"/>
      <c r="BY2314" s="108"/>
    </row>
    <row r="2315" spans="1:77" x14ac:dyDescent="0.2">
      <c r="A2315" s="101"/>
      <c r="D2315" s="97"/>
      <c r="N2315" s="97"/>
      <c r="BY2315" s="108"/>
    </row>
    <row r="2316" spans="1:77" x14ac:dyDescent="0.2">
      <c r="A2316" s="101"/>
      <c r="D2316" s="97"/>
      <c r="N2316" s="97"/>
      <c r="BY2316" s="108"/>
    </row>
    <row r="2317" spans="1:77" x14ac:dyDescent="0.2">
      <c r="A2317" s="101"/>
      <c r="D2317" s="97"/>
      <c r="N2317" s="97"/>
      <c r="BY2317" s="108"/>
    </row>
    <row r="2318" spans="1:77" x14ac:dyDescent="0.2">
      <c r="A2318" s="101"/>
      <c r="D2318" s="97"/>
      <c r="N2318" s="97"/>
      <c r="BY2318" s="108"/>
    </row>
    <row r="2319" spans="1:77" x14ac:dyDescent="0.2">
      <c r="A2319" s="101"/>
      <c r="D2319" s="97"/>
      <c r="N2319" s="97"/>
      <c r="BY2319" s="108"/>
    </row>
    <row r="2320" spans="1:77" x14ac:dyDescent="0.2">
      <c r="A2320" s="101"/>
      <c r="D2320" s="97"/>
      <c r="N2320" s="97"/>
      <c r="BY2320" s="108"/>
    </row>
    <row r="2321" spans="1:77" x14ac:dyDescent="0.2">
      <c r="A2321" s="101"/>
      <c r="D2321" s="97"/>
      <c r="N2321" s="97"/>
      <c r="BY2321" s="108"/>
    </row>
    <row r="2322" spans="1:77" x14ac:dyDescent="0.2">
      <c r="A2322" s="101"/>
      <c r="D2322" s="97"/>
      <c r="N2322" s="97"/>
      <c r="BY2322" s="108"/>
    </row>
    <row r="2323" spans="1:77" x14ac:dyDescent="0.2">
      <c r="A2323" s="101"/>
      <c r="D2323" s="97"/>
      <c r="N2323" s="97"/>
      <c r="BY2323" s="108"/>
    </row>
    <row r="2324" spans="1:77" x14ac:dyDescent="0.2">
      <c r="A2324" s="101"/>
      <c r="D2324" s="97"/>
      <c r="N2324" s="97"/>
      <c r="BY2324" s="108"/>
    </row>
    <row r="2325" spans="1:77" x14ac:dyDescent="0.2">
      <c r="A2325" s="101"/>
      <c r="D2325" s="97"/>
      <c r="N2325" s="97"/>
      <c r="BY2325" s="108"/>
    </row>
    <row r="2326" spans="1:77" x14ac:dyDescent="0.2">
      <c r="A2326" s="101"/>
      <c r="D2326" s="97"/>
      <c r="N2326" s="97"/>
      <c r="BY2326" s="108"/>
    </row>
    <row r="2327" spans="1:77" x14ac:dyDescent="0.2">
      <c r="A2327" s="101"/>
      <c r="D2327" s="97"/>
      <c r="N2327" s="97"/>
      <c r="BY2327" s="108"/>
    </row>
    <row r="2328" spans="1:77" x14ac:dyDescent="0.2">
      <c r="A2328" s="101"/>
      <c r="D2328" s="97"/>
      <c r="N2328" s="97"/>
      <c r="BY2328" s="108"/>
    </row>
    <row r="2329" spans="1:77" x14ac:dyDescent="0.2">
      <c r="A2329" s="101"/>
      <c r="D2329" s="97"/>
      <c r="N2329" s="97"/>
      <c r="BY2329" s="108"/>
    </row>
    <row r="2330" spans="1:77" x14ac:dyDescent="0.2">
      <c r="A2330" s="101"/>
      <c r="D2330" s="97"/>
      <c r="N2330" s="97"/>
      <c r="BY2330" s="108"/>
    </row>
    <row r="2331" spans="1:77" x14ac:dyDescent="0.2">
      <c r="A2331" s="101"/>
      <c r="D2331" s="97"/>
      <c r="N2331" s="97"/>
      <c r="BY2331" s="108"/>
    </row>
    <row r="2332" spans="1:77" x14ac:dyDescent="0.2">
      <c r="A2332" s="101"/>
      <c r="D2332" s="97"/>
      <c r="N2332" s="97"/>
      <c r="BY2332" s="108"/>
    </row>
    <row r="2333" spans="1:77" x14ac:dyDescent="0.2">
      <c r="A2333" s="101"/>
      <c r="D2333" s="97"/>
      <c r="N2333" s="97"/>
      <c r="BY2333" s="108"/>
    </row>
    <row r="2334" spans="1:77" x14ac:dyDescent="0.2">
      <c r="A2334" s="101"/>
      <c r="D2334" s="97"/>
      <c r="N2334" s="97"/>
      <c r="BY2334" s="108"/>
    </row>
    <row r="2335" spans="1:77" x14ac:dyDescent="0.2">
      <c r="A2335" s="101"/>
      <c r="D2335" s="97"/>
      <c r="N2335" s="97"/>
      <c r="BY2335" s="108"/>
    </row>
    <row r="2336" spans="1:77" x14ac:dyDescent="0.2">
      <c r="A2336" s="101"/>
      <c r="D2336" s="97"/>
      <c r="N2336" s="97"/>
      <c r="BY2336" s="108"/>
    </row>
    <row r="2337" spans="1:77" x14ac:dyDescent="0.2">
      <c r="A2337" s="101"/>
      <c r="D2337" s="97"/>
      <c r="N2337" s="97"/>
      <c r="BY2337" s="108"/>
    </row>
    <row r="2338" spans="1:77" x14ac:dyDescent="0.2">
      <c r="A2338" s="101"/>
      <c r="D2338" s="97"/>
      <c r="N2338" s="97"/>
      <c r="BY2338" s="108"/>
    </row>
    <row r="2339" spans="1:77" x14ac:dyDescent="0.2">
      <c r="A2339" s="101"/>
      <c r="D2339" s="97"/>
      <c r="N2339" s="97"/>
      <c r="BY2339" s="108"/>
    </row>
    <row r="2340" spans="1:77" x14ac:dyDescent="0.2">
      <c r="A2340" s="101"/>
      <c r="D2340" s="97"/>
      <c r="N2340" s="97"/>
      <c r="BY2340" s="108"/>
    </row>
    <row r="2341" spans="1:77" x14ac:dyDescent="0.2">
      <c r="A2341" s="101"/>
      <c r="D2341" s="97"/>
      <c r="N2341" s="97"/>
      <c r="BY2341" s="108"/>
    </row>
    <row r="2342" spans="1:77" x14ac:dyDescent="0.2">
      <c r="A2342" s="101"/>
      <c r="D2342" s="97"/>
      <c r="N2342" s="97"/>
      <c r="BY2342" s="108"/>
    </row>
    <row r="2343" spans="1:77" x14ac:dyDescent="0.2">
      <c r="A2343" s="101"/>
      <c r="D2343" s="97"/>
      <c r="N2343" s="97"/>
      <c r="BY2343" s="108"/>
    </row>
    <row r="2344" spans="1:77" x14ac:dyDescent="0.2">
      <c r="A2344" s="101"/>
      <c r="D2344" s="97"/>
      <c r="N2344" s="97"/>
      <c r="BY2344" s="108"/>
    </row>
    <row r="2345" spans="1:77" x14ac:dyDescent="0.2">
      <c r="A2345" s="101"/>
      <c r="D2345" s="97"/>
      <c r="N2345" s="97"/>
      <c r="BY2345" s="108"/>
    </row>
    <row r="2346" spans="1:77" x14ac:dyDescent="0.2">
      <c r="A2346" s="101"/>
      <c r="D2346" s="97"/>
      <c r="N2346" s="97"/>
      <c r="BY2346" s="108"/>
    </row>
    <row r="2347" spans="1:77" x14ac:dyDescent="0.2">
      <c r="A2347" s="101"/>
      <c r="D2347" s="97"/>
      <c r="N2347" s="97"/>
      <c r="BY2347" s="108"/>
    </row>
    <row r="2348" spans="1:77" x14ac:dyDescent="0.2">
      <c r="A2348" s="101"/>
      <c r="D2348" s="97"/>
      <c r="N2348" s="97"/>
      <c r="BY2348" s="108"/>
    </row>
    <row r="2349" spans="1:77" x14ac:dyDescent="0.2">
      <c r="A2349" s="101"/>
      <c r="D2349" s="97"/>
      <c r="N2349" s="97"/>
      <c r="BY2349" s="108"/>
    </row>
    <row r="2350" spans="1:77" x14ac:dyDescent="0.2">
      <c r="A2350" s="101"/>
      <c r="D2350" s="97"/>
      <c r="N2350" s="97"/>
      <c r="BY2350" s="108"/>
    </row>
    <row r="2351" spans="1:77" x14ac:dyDescent="0.2">
      <c r="A2351" s="101"/>
      <c r="D2351" s="97"/>
      <c r="N2351" s="97"/>
      <c r="BY2351" s="108"/>
    </row>
    <row r="2352" spans="1:77" x14ac:dyDescent="0.2">
      <c r="A2352" s="101"/>
      <c r="D2352" s="97"/>
      <c r="N2352" s="97"/>
      <c r="BY2352" s="108"/>
    </row>
    <row r="2353" spans="1:77" x14ac:dyDescent="0.2">
      <c r="A2353" s="101"/>
      <c r="D2353" s="97"/>
      <c r="N2353" s="97"/>
      <c r="BY2353" s="108"/>
    </row>
    <row r="2354" spans="1:77" x14ac:dyDescent="0.2">
      <c r="A2354" s="101"/>
      <c r="D2354" s="97"/>
      <c r="N2354" s="97"/>
      <c r="BY2354" s="108"/>
    </row>
    <row r="2355" spans="1:77" x14ac:dyDescent="0.2">
      <c r="A2355" s="101"/>
      <c r="D2355" s="97"/>
      <c r="N2355" s="97"/>
      <c r="BY2355" s="108"/>
    </row>
    <row r="2356" spans="1:77" x14ac:dyDescent="0.2">
      <c r="A2356" s="101"/>
      <c r="D2356" s="97"/>
      <c r="N2356" s="97"/>
      <c r="BY2356" s="108"/>
    </row>
    <row r="2357" spans="1:77" x14ac:dyDescent="0.2">
      <c r="A2357" s="101"/>
      <c r="D2357" s="97"/>
      <c r="N2357" s="97"/>
      <c r="BY2357" s="108"/>
    </row>
    <row r="2358" spans="1:77" x14ac:dyDescent="0.2">
      <c r="A2358" s="101"/>
      <c r="D2358" s="97"/>
      <c r="N2358" s="97"/>
      <c r="BY2358" s="108"/>
    </row>
    <row r="2359" spans="1:77" x14ac:dyDescent="0.2">
      <c r="A2359" s="101"/>
      <c r="D2359" s="97"/>
      <c r="N2359" s="97"/>
      <c r="BY2359" s="108"/>
    </row>
    <row r="2360" spans="1:77" x14ac:dyDescent="0.2">
      <c r="A2360" s="101"/>
      <c r="D2360" s="97"/>
      <c r="N2360" s="97"/>
      <c r="BY2360" s="108"/>
    </row>
    <row r="2361" spans="1:77" x14ac:dyDescent="0.2">
      <c r="A2361" s="101"/>
      <c r="D2361" s="97"/>
      <c r="N2361" s="97"/>
      <c r="BY2361" s="108"/>
    </row>
    <row r="2362" spans="1:77" x14ac:dyDescent="0.2">
      <c r="A2362" s="101"/>
      <c r="D2362" s="97"/>
      <c r="N2362" s="97"/>
      <c r="BY2362" s="108"/>
    </row>
    <row r="2363" spans="1:77" x14ac:dyDescent="0.2">
      <c r="A2363" s="101"/>
      <c r="D2363" s="97"/>
      <c r="N2363" s="97"/>
      <c r="BY2363" s="108"/>
    </row>
    <row r="2364" spans="1:77" x14ac:dyDescent="0.2">
      <c r="A2364" s="101"/>
      <c r="D2364" s="97"/>
      <c r="N2364" s="97"/>
      <c r="BY2364" s="108"/>
    </row>
    <row r="2365" spans="1:77" x14ac:dyDescent="0.2">
      <c r="A2365" s="101"/>
      <c r="D2365" s="97"/>
      <c r="N2365" s="97"/>
      <c r="BY2365" s="108"/>
    </row>
    <row r="2366" spans="1:77" x14ac:dyDescent="0.2">
      <c r="A2366" s="101"/>
      <c r="D2366" s="97"/>
      <c r="N2366" s="97"/>
      <c r="BY2366" s="108"/>
    </row>
    <row r="2367" spans="1:77" x14ac:dyDescent="0.2">
      <c r="A2367" s="101"/>
      <c r="D2367" s="97"/>
      <c r="N2367" s="97"/>
      <c r="BY2367" s="108"/>
    </row>
    <row r="2368" spans="1:77" x14ac:dyDescent="0.2">
      <c r="A2368" s="101"/>
      <c r="D2368" s="97"/>
      <c r="N2368" s="97"/>
      <c r="BY2368" s="108"/>
    </row>
    <row r="2369" spans="1:77" x14ac:dyDescent="0.2">
      <c r="A2369" s="101"/>
      <c r="D2369" s="97"/>
      <c r="N2369" s="97"/>
      <c r="BY2369" s="108"/>
    </row>
    <row r="2370" spans="1:77" x14ac:dyDescent="0.2">
      <c r="A2370" s="101"/>
      <c r="D2370" s="97"/>
      <c r="N2370" s="97"/>
      <c r="BY2370" s="108"/>
    </row>
    <row r="2371" spans="1:77" x14ac:dyDescent="0.2">
      <c r="A2371" s="101"/>
      <c r="D2371" s="97"/>
      <c r="N2371" s="97"/>
      <c r="BY2371" s="108"/>
    </row>
    <row r="2372" spans="1:77" x14ac:dyDescent="0.2">
      <c r="A2372" s="101"/>
      <c r="D2372" s="97"/>
      <c r="N2372" s="97"/>
      <c r="BY2372" s="108"/>
    </row>
    <row r="2373" spans="1:77" x14ac:dyDescent="0.2">
      <c r="A2373" s="101"/>
      <c r="D2373" s="97"/>
      <c r="N2373" s="97"/>
      <c r="BY2373" s="108"/>
    </row>
    <row r="2374" spans="1:77" x14ac:dyDescent="0.2">
      <c r="A2374" s="101"/>
      <c r="D2374" s="97"/>
      <c r="N2374" s="97"/>
      <c r="BY2374" s="108"/>
    </row>
    <row r="2375" spans="1:77" x14ac:dyDescent="0.2">
      <c r="A2375" s="101"/>
      <c r="D2375" s="97"/>
      <c r="N2375" s="97"/>
      <c r="BY2375" s="108"/>
    </row>
    <row r="2376" spans="1:77" x14ac:dyDescent="0.2">
      <c r="A2376" s="101"/>
      <c r="D2376" s="97"/>
      <c r="N2376" s="97"/>
      <c r="BY2376" s="108"/>
    </row>
    <row r="2377" spans="1:77" x14ac:dyDescent="0.2">
      <c r="A2377" s="101"/>
      <c r="D2377" s="97"/>
      <c r="N2377" s="97"/>
      <c r="BY2377" s="108"/>
    </row>
    <row r="2378" spans="1:77" x14ac:dyDescent="0.2">
      <c r="A2378" s="101"/>
      <c r="D2378" s="97"/>
      <c r="N2378" s="97"/>
      <c r="BY2378" s="108"/>
    </row>
    <row r="2379" spans="1:77" x14ac:dyDescent="0.2">
      <c r="A2379" s="101"/>
      <c r="D2379" s="97"/>
      <c r="N2379" s="97"/>
      <c r="BY2379" s="108"/>
    </row>
    <row r="2380" spans="1:77" x14ac:dyDescent="0.2">
      <c r="A2380" s="101"/>
      <c r="D2380" s="97"/>
      <c r="N2380" s="97"/>
      <c r="BY2380" s="108"/>
    </row>
    <row r="2381" spans="1:77" x14ac:dyDescent="0.2">
      <c r="A2381" s="101"/>
      <c r="D2381" s="97"/>
      <c r="N2381" s="97"/>
      <c r="BY2381" s="108"/>
    </row>
    <row r="2382" spans="1:77" x14ac:dyDescent="0.2">
      <c r="A2382" s="101"/>
      <c r="D2382" s="97"/>
      <c r="N2382" s="97"/>
      <c r="BY2382" s="108"/>
    </row>
    <row r="2383" spans="1:77" x14ac:dyDescent="0.2">
      <c r="A2383" s="101"/>
      <c r="D2383" s="97"/>
      <c r="N2383" s="97"/>
      <c r="BY2383" s="108"/>
    </row>
    <row r="2384" spans="1:77" x14ac:dyDescent="0.2">
      <c r="A2384" s="101"/>
      <c r="D2384" s="97"/>
      <c r="N2384" s="97"/>
      <c r="BY2384" s="108"/>
    </row>
    <row r="2385" spans="1:77" x14ac:dyDescent="0.2">
      <c r="A2385" s="101"/>
      <c r="D2385" s="97"/>
      <c r="N2385" s="97"/>
      <c r="BY2385" s="108"/>
    </row>
    <row r="2386" spans="1:77" x14ac:dyDescent="0.2">
      <c r="A2386" s="101"/>
      <c r="D2386" s="97"/>
      <c r="N2386" s="97"/>
      <c r="BY2386" s="108"/>
    </row>
    <row r="2387" spans="1:77" x14ac:dyDescent="0.2">
      <c r="A2387" s="101"/>
      <c r="D2387" s="97"/>
      <c r="N2387" s="97"/>
      <c r="BY2387" s="108"/>
    </row>
    <row r="2388" spans="1:77" x14ac:dyDescent="0.2">
      <c r="A2388" s="101"/>
      <c r="D2388" s="97"/>
      <c r="N2388" s="97"/>
      <c r="BY2388" s="108"/>
    </row>
    <row r="2389" spans="1:77" x14ac:dyDescent="0.2">
      <c r="A2389" s="101"/>
      <c r="D2389" s="97"/>
      <c r="N2389" s="97"/>
      <c r="BY2389" s="108"/>
    </row>
    <row r="2390" spans="1:77" x14ac:dyDescent="0.2">
      <c r="A2390" s="101"/>
      <c r="D2390" s="97"/>
      <c r="N2390" s="97"/>
      <c r="BY2390" s="108"/>
    </row>
    <row r="2391" spans="1:77" x14ac:dyDescent="0.2">
      <c r="A2391" s="101"/>
      <c r="D2391" s="97"/>
      <c r="N2391" s="97"/>
      <c r="BY2391" s="108"/>
    </row>
    <row r="2392" spans="1:77" x14ac:dyDescent="0.2">
      <c r="A2392" s="101"/>
      <c r="D2392" s="97"/>
      <c r="N2392" s="97"/>
      <c r="BY2392" s="108"/>
    </row>
    <row r="2393" spans="1:77" x14ac:dyDescent="0.2">
      <c r="A2393" s="101"/>
      <c r="D2393" s="97"/>
      <c r="N2393" s="97"/>
      <c r="BY2393" s="108"/>
    </row>
    <row r="2394" spans="1:77" x14ac:dyDescent="0.2">
      <c r="A2394" s="101"/>
      <c r="D2394" s="97"/>
      <c r="N2394" s="97"/>
      <c r="BY2394" s="108"/>
    </row>
    <row r="2395" spans="1:77" x14ac:dyDescent="0.2">
      <c r="A2395" s="101"/>
      <c r="D2395" s="97"/>
      <c r="N2395" s="97"/>
      <c r="BY2395" s="108"/>
    </row>
    <row r="2396" spans="1:77" x14ac:dyDescent="0.2">
      <c r="A2396" s="101"/>
      <c r="D2396" s="97"/>
      <c r="N2396" s="97"/>
      <c r="BY2396" s="108"/>
    </row>
    <row r="2397" spans="1:77" x14ac:dyDescent="0.2">
      <c r="A2397" s="101"/>
      <c r="D2397" s="97"/>
      <c r="N2397" s="97"/>
      <c r="BY2397" s="108"/>
    </row>
    <row r="2398" spans="1:77" x14ac:dyDescent="0.2">
      <c r="A2398" s="101"/>
      <c r="D2398" s="97"/>
      <c r="N2398" s="97"/>
      <c r="BY2398" s="108"/>
    </row>
    <row r="2399" spans="1:77" x14ac:dyDescent="0.2">
      <c r="A2399" s="101"/>
      <c r="D2399" s="97"/>
      <c r="N2399" s="97"/>
      <c r="BY2399" s="108"/>
    </row>
    <row r="2400" spans="1:77" x14ac:dyDescent="0.2">
      <c r="A2400" s="101"/>
      <c r="D2400" s="97"/>
      <c r="N2400" s="97"/>
      <c r="BY2400" s="108"/>
    </row>
    <row r="2401" spans="1:77" x14ac:dyDescent="0.2">
      <c r="A2401" s="101"/>
      <c r="D2401" s="97"/>
      <c r="N2401" s="97"/>
      <c r="BY2401" s="108"/>
    </row>
    <row r="2402" spans="1:77" x14ac:dyDescent="0.2">
      <c r="A2402" s="101"/>
      <c r="D2402" s="97"/>
      <c r="N2402" s="97"/>
      <c r="BY2402" s="108"/>
    </row>
    <row r="2403" spans="1:77" x14ac:dyDescent="0.2">
      <c r="A2403" s="101"/>
      <c r="D2403" s="97"/>
      <c r="N2403" s="97"/>
      <c r="BY2403" s="108"/>
    </row>
    <row r="2404" spans="1:77" x14ac:dyDescent="0.2">
      <c r="A2404" s="101"/>
      <c r="D2404" s="97"/>
      <c r="N2404" s="97"/>
      <c r="BY2404" s="108"/>
    </row>
    <row r="2405" spans="1:77" x14ac:dyDescent="0.2">
      <c r="A2405" s="101"/>
      <c r="D2405" s="97"/>
      <c r="N2405" s="97"/>
      <c r="BY2405" s="108"/>
    </row>
    <row r="2406" spans="1:77" x14ac:dyDescent="0.2">
      <c r="A2406" s="101"/>
      <c r="D2406" s="97"/>
      <c r="N2406" s="97"/>
      <c r="BY2406" s="108"/>
    </row>
    <row r="2407" spans="1:77" x14ac:dyDescent="0.2">
      <c r="A2407" s="101"/>
      <c r="D2407" s="97"/>
      <c r="N2407" s="97"/>
      <c r="BY2407" s="108"/>
    </row>
    <row r="2408" spans="1:77" x14ac:dyDescent="0.2">
      <c r="A2408" s="101"/>
      <c r="D2408" s="97"/>
      <c r="N2408" s="97"/>
      <c r="BY2408" s="108"/>
    </row>
    <row r="2409" spans="1:77" x14ac:dyDescent="0.2">
      <c r="A2409" s="101"/>
      <c r="D2409" s="97"/>
      <c r="N2409" s="97"/>
      <c r="BY2409" s="108"/>
    </row>
    <row r="2410" spans="1:77" x14ac:dyDescent="0.2">
      <c r="A2410" s="101"/>
      <c r="D2410" s="97"/>
      <c r="N2410" s="97"/>
      <c r="BY2410" s="108"/>
    </row>
    <row r="2411" spans="1:77" x14ac:dyDescent="0.2">
      <c r="A2411" s="101"/>
      <c r="D2411" s="97"/>
      <c r="N2411" s="97"/>
      <c r="BY2411" s="108"/>
    </row>
    <row r="2412" spans="1:77" x14ac:dyDescent="0.2">
      <c r="A2412" s="101"/>
      <c r="D2412" s="97"/>
      <c r="N2412" s="97"/>
      <c r="BY2412" s="108"/>
    </row>
    <row r="2413" spans="1:77" x14ac:dyDescent="0.2">
      <c r="A2413" s="101"/>
      <c r="D2413" s="97"/>
      <c r="N2413" s="97"/>
      <c r="BY2413" s="108"/>
    </row>
    <row r="2414" spans="1:77" x14ac:dyDescent="0.2">
      <c r="A2414" s="101"/>
      <c r="D2414" s="97"/>
      <c r="N2414" s="97"/>
      <c r="BY2414" s="108"/>
    </row>
    <row r="2415" spans="1:77" x14ac:dyDescent="0.2">
      <c r="A2415" s="101"/>
      <c r="D2415" s="97"/>
      <c r="N2415" s="97"/>
      <c r="BY2415" s="108"/>
    </row>
    <row r="2416" spans="1:77" x14ac:dyDescent="0.2">
      <c r="A2416" s="101"/>
      <c r="D2416" s="97"/>
      <c r="N2416" s="97"/>
      <c r="BY2416" s="108"/>
    </row>
    <row r="2417" spans="1:77" x14ac:dyDescent="0.2">
      <c r="A2417" s="101"/>
      <c r="D2417" s="97"/>
      <c r="N2417" s="97"/>
      <c r="BY2417" s="108"/>
    </row>
    <row r="2418" spans="1:77" x14ac:dyDescent="0.2">
      <c r="A2418" s="101"/>
      <c r="D2418" s="97"/>
      <c r="N2418" s="97"/>
      <c r="BY2418" s="108"/>
    </row>
    <row r="2419" spans="1:77" x14ac:dyDescent="0.2">
      <c r="A2419" s="101"/>
      <c r="D2419" s="97"/>
      <c r="N2419" s="97"/>
      <c r="BY2419" s="108"/>
    </row>
    <row r="2420" spans="1:77" x14ac:dyDescent="0.2">
      <c r="A2420" s="101"/>
      <c r="D2420" s="97"/>
      <c r="N2420" s="97"/>
      <c r="BY2420" s="108"/>
    </row>
    <row r="2421" spans="1:77" x14ac:dyDescent="0.2">
      <c r="A2421" s="101"/>
      <c r="D2421" s="97"/>
      <c r="N2421" s="97"/>
      <c r="BY2421" s="108"/>
    </row>
    <row r="2422" spans="1:77" x14ac:dyDescent="0.2">
      <c r="A2422" s="101"/>
      <c r="D2422" s="97"/>
      <c r="N2422" s="97"/>
      <c r="BY2422" s="108"/>
    </row>
    <row r="2423" spans="1:77" x14ac:dyDescent="0.2">
      <c r="A2423" s="101"/>
      <c r="D2423" s="97"/>
      <c r="N2423" s="97"/>
      <c r="BY2423" s="108"/>
    </row>
    <row r="2424" spans="1:77" x14ac:dyDescent="0.2">
      <c r="A2424" s="101"/>
      <c r="D2424" s="97"/>
      <c r="N2424" s="97"/>
      <c r="BY2424" s="108"/>
    </row>
    <row r="2425" spans="1:77" x14ac:dyDescent="0.2">
      <c r="A2425" s="101"/>
      <c r="D2425" s="97"/>
      <c r="N2425" s="97"/>
      <c r="BY2425" s="108"/>
    </row>
    <row r="2426" spans="1:77" x14ac:dyDescent="0.2">
      <c r="A2426" s="101"/>
      <c r="D2426" s="97"/>
      <c r="N2426" s="97"/>
      <c r="BY2426" s="108"/>
    </row>
    <row r="2427" spans="1:77" x14ac:dyDescent="0.2">
      <c r="A2427" s="101"/>
      <c r="D2427" s="97"/>
      <c r="N2427" s="97"/>
      <c r="BY2427" s="108"/>
    </row>
    <row r="2428" spans="1:77" x14ac:dyDescent="0.2">
      <c r="A2428" s="101"/>
      <c r="D2428" s="97"/>
      <c r="N2428" s="97"/>
      <c r="BY2428" s="108"/>
    </row>
    <row r="2429" spans="1:77" x14ac:dyDescent="0.2">
      <c r="A2429" s="101"/>
      <c r="D2429" s="97"/>
      <c r="N2429" s="97"/>
      <c r="BY2429" s="108"/>
    </row>
    <row r="2430" spans="1:77" x14ac:dyDescent="0.2">
      <c r="A2430" s="101"/>
      <c r="D2430" s="97"/>
      <c r="N2430" s="97"/>
      <c r="BY2430" s="108"/>
    </row>
    <row r="2431" spans="1:77" x14ac:dyDescent="0.2">
      <c r="A2431" s="101"/>
      <c r="D2431" s="97"/>
      <c r="N2431" s="97"/>
      <c r="BY2431" s="108"/>
    </row>
    <row r="2432" spans="1:77" x14ac:dyDescent="0.2">
      <c r="A2432" s="101"/>
      <c r="D2432" s="97"/>
      <c r="N2432" s="97"/>
      <c r="BY2432" s="108"/>
    </row>
    <row r="2433" spans="1:77" x14ac:dyDescent="0.2">
      <c r="A2433" s="101"/>
      <c r="D2433" s="97"/>
      <c r="N2433" s="97"/>
      <c r="BY2433" s="108"/>
    </row>
    <row r="2434" spans="1:77" x14ac:dyDescent="0.2">
      <c r="A2434" s="101"/>
      <c r="D2434" s="97"/>
      <c r="N2434" s="97"/>
      <c r="BY2434" s="108"/>
    </row>
    <row r="2435" spans="1:77" x14ac:dyDescent="0.2">
      <c r="A2435" s="101"/>
      <c r="D2435" s="97"/>
      <c r="N2435" s="97"/>
      <c r="BY2435" s="108"/>
    </row>
    <row r="2436" spans="1:77" x14ac:dyDescent="0.2">
      <c r="A2436" s="101"/>
      <c r="D2436" s="97"/>
      <c r="N2436" s="97"/>
      <c r="BY2436" s="108"/>
    </row>
    <row r="2437" spans="1:77" x14ac:dyDescent="0.2">
      <c r="A2437" s="101"/>
      <c r="D2437" s="97"/>
      <c r="N2437" s="97"/>
      <c r="BY2437" s="108"/>
    </row>
    <row r="2438" spans="1:77" x14ac:dyDescent="0.2">
      <c r="A2438" s="101"/>
      <c r="D2438" s="97"/>
      <c r="N2438" s="97"/>
      <c r="BY2438" s="108"/>
    </row>
    <row r="2439" spans="1:77" x14ac:dyDescent="0.2">
      <c r="A2439" s="101"/>
      <c r="D2439" s="97"/>
      <c r="N2439" s="97"/>
      <c r="BY2439" s="108"/>
    </row>
    <row r="2440" spans="1:77" x14ac:dyDescent="0.2">
      <c r="A2440" s="101"/>
      <c r="D2440" s="97"/>
      <c r="N2440" s="97"/>
      <c r="BY2440" s="108"/>
    </row>
    <row r="2441" spans="1:77" x14ac:dyDescent="0.2">
      <c r="A2441" s="101"/>
      <c r="D2441" s="97"/>
      <c r="N2441" s="97"/>
      <c r="BY2441" s="108"/>
    </row>
    <row r="2442" spans="1:77" x14ac:dyDescent="0.2">
      <c r="A2442" s="101"/>
      <c r="D2442" s="97"/>
      <c r="N2442" s="97"/>
      <c r="BY2442" s="108"/>
    </row>
    <row r="2443" spans="1:77" x14ac:dyDescent="0.2">
      <c r="A2443" s="101"/>
      <c r="D2443" s="97"/>
      <c r="N2443" s="97"/>
      <c r="BY2443" s="108"/>
    </row>
    <row r="2444" spans="1:77" x14ac:dyDescent="0.2">
      <c r="A2444" s="101"/>
      <c r="D2444" s="97"/>
      <c r="N2444" s="97"/>
      <c r="BY2444" s="108"/>
    </row>
    <row r="2445" spans="1:77" x14ac:dyDescent="0.2">
      <c r="A2445" s="101"/>
      <c r="D2445" s="97"/>
      <c r="N2445" s="97"/>
      <c r="BY2445" s="108"/>
    </row>
    <row r="2446" spans="1:77" x14ac:dyDescent="0.2">
      <c r="A2446" s="101"/>
      <c r="D2446" s="97"/>
      <c r="N2446" s="97"/>
      <c r="BY2446" s="108"/>
    </row>
    <row r="2447" spans="1:77" x14ac:dyDescent="0.2">
      <c r="A2447" s="101"/>
      <c r="D2447" s="97"/>
      <c r="N2447" s="97"/>
      <c r="BY2447" s="108"/>
    </row>
    <row r="2448" spans="1:77" x14ac:dyDescent="0.2">
      <c r="A2448" s="101"/>
      <c r="D2448" s="97"/>
      <c r="N2448" s="97"/>
      <c r="BY2448" s="108"/>
    </row>
    <row r="2449" spans="1:77" x14ac:dyDescent="0.2">
      <c r="A2449" s="101"/>
      <c r="D2449" s="97"/>
      <c r="N2449" s="97"/>
      <c r="BY2449" s="108"/>
    </row>
    <row r="2450" spans="1:77" x14ac:dyDescent="0.2">
      <c r="A2450" s="101"/>
      <c r="D2450" s="97"/>
      <c r="N2450" s="97"/>
      <c r="BY2450" s="108"/>
    </row>
    <row r="2451" spans="1:77" x14ac:dyDescent="0.2">
      <c r="A2451" s="101"/>
      <c r="D2451" s="97"/>
      <c r="N2451" s="97"/>
      <c r="BY2451" s="108"/>
    </row>
    <row r="2452" spans="1:77" x14ac:dyDescent="0.2">
      <c r="A2452" s="101"/>
      <c r="D2452" s="97"/>
      <c r="N2452" s="97"/>
      <c r="BY2452" s="108"/>
    </row>
    <row r="2453" spans="1:77" x14ac:dyDescent="0.2">
      <c r="A2453" s="101"/>
      <c r="D2453" s="97"/>
      <c r="N2453" s="97"/>
      <c r="BY2453" s="108"/>
    </row>
    <row r="2454" spans="1:77" x14ac:dyDescent="0.2">
      <c r="A2454" s="101"/>
      <c r="D2454" s="97"/>
      <c r="N2454" s="97"/>
      <c r="BY2454" s="108"/>
    </row>
    <row r="2455" spans="1:77" x14ac:dyDescent="0.2">
      <c r="A2455" s="101"/>
      <c r="D2455" s="97"/>
      <c r="N2455" s="97"/>
      <c r="BY2455" s="108"/>
    </row>
    <row r="2456" spans="1:77" x14ac:dyDescent="0.2">
      <c r="A2456" s="101"/>
      <c r="D2456" s="97"/>
      <c r="N2456" s="97"/>
      <c r="BY2456" s="108"/>
    </row>
    <row r="2457" spans="1:77" x14ac:dyDescent="0.2">
      <c r="A2457" s="101"/>
      <c r="D2457" s="97"/>
      <c r="N2457" s="97"/>
      <c r="BY2457" s="108"/>
    </row>
    <row r="2458" spans="1:77" x14ac:dyDescent="0.2">
      <c r="A2458" s="101"/>
      <c r="D2458" s="97"/>
      <c r="N2458" s="97"/>
      <c r="BY2458" s="108"/>
    </row>
    <row r="2459" spans="1:77" x14ac:dyDescent="0.2">
      <c r="A2459" s="101"/>
      <c r="D2459" s="97"/>
      <c r="N2459" s="97"/>
      <c r="BY2459" s="108"/>
    </row>
    <row r="2460" spans="1:77" x14ac:dyDescent="0.2">
      <c r="A2460" s="101"/>
      <c r="D2460" s="97"/>
      <c r="N2460" s="97"/>
      <c r="BY2460" s="108"/>
    </row>
    <row r="2461" spans="1:77" x14ac:dyDescent="0.2">
      <c r="A2461" s="101"/>
      <c r="D2461" s="97"/>
      <c r="N2461" s="97"/>
      <c r="BY2461" s="108"/>
    </row>
    <row r="2462" spans="1:77" x14ac:dyDescent="0.2">
      <c r="A2462" s="101"/>
      <c r="D2462" s="97"/>
      <c r="N2462" s="97"/>
      <c r="BY2462" s="108"/>
    </row>
    <row r="2463" spans="1:77" x14ac:dyDescent="0.2">
      <c r="A2463" s="101"/>
      <c r="D2463" s="97"/>
      <c r="N2463" s="97"/>
      <c r="BY2463" s="108"/>
    </row>
    <row r="2464" spans="1:77" x14ac:dyDescent="0.2">
      <c r="A2464" s="101"/>
      <c r="D2464" s="97"/>
      <c r="N2464" s="97"/>
      <c r="BY2464" s="108"/>
    </row>
    <row r="2465" spans="1:77" x14ac:dyDescent="0.2">
      <c r="A2465" s="101"/>
      <c r="D2465" s="97"/>
      <c r="N2465" s="97"/>
      <c r="BY2465" s="108"/>
    </row>
    <row r="2466" spans="1:77" x14ac:dyDescent="0.2">
      <c r="A2466" s="101"/>
      <c r="D2466" s="97"/>
      <c r="N2466" s="97"/>
      <c r="BY2466" s="108"/>
    </row>
    <row r="2467" spans="1:77" x14ac:dyDescent="0.2">
      <c r="A2467" s="101"/>
      <c r="D2467" s="97"/>
      <c r="N2467" s="97"/>
      <c r="BY2467" s="108"/>
    </row>
    <row r="2468" spans="1:77" x14ac:dyDescent="0.2">
      <c r="A2468" s="101"/>
      <c r="D2468" s="97"/>
      <c r="N2468" s="97"/>
      <c r="BY2468" s="108"/>
    </row>
    <row r="2469" spans="1:77" x14ac:dyDescent="0.2">
      <c r="A2469" s="101"/>
      <c r="D2469" s="97"/>
      <c r="N2469" s="97"/>
      <c r="BY2469" s="108"/>
    </row>
    <row r="2470" spans="1:77" x14ac:dyDescent="0.2">
      <c r="A2470" s="101"/>
      <c r="D2470" s="97"/>
      <c r="N2470" s="97"/>
      <c r="BY2470" s="108"/>
    </row>
    <row r="2471" spans="1:77" x14ac:dyDescent="0.2">
      <c r="A2471" s="101"/>
      <c r="D2471" s="97"/>
      <c r="N2471" s="97"/>
      <c r="BY2471" s="108"/>
    </row>
    <row r="2472" spans="1:77" x14ac:dyDescent="0.2">
      <c r="A2472" s="101"/>
      <c r="D2472" s="97"/>
      <c r="N2472" s="97"/>
      <c r="BY2472" s="108"/>
    </row>
    <row r="2473" spans="1:77" x14ac:dyDescent="0.2">
      <c r="A2473" s="101"/>
      <c r="D2473" s="97"/>
      <c r="N2473" s="97"/>
      <c r="BY2473" s="108"/>
    </row>
    <row r="2474" spans="1:77" x14ac:dyDescent="0.2">
      <c r="A2474" s="101"/>
      <c r="D2474" s="97"/>
      <c r="N2474" s="97"/>
      <c r="BY2474" s="108"/>
    </row>
    <row r="2475" spans="1:77" x14ac:dyDescent="0.2">
      <c r="A2475" s="101"/>
      <c r="D2475" s="97"/>
      <c r="N2475" s="97"/>
      <c r="BY2475" s="108"/>
    </row>
    <row r="2476" spans="1:77" x14ac:dyDescent="0.2">
      <c r="A2476" s="101"/>
      <c r="D2476" s="97"/>
      <c r="N2476" s="97"/>
      <c r="BY2476" s="108"/>
    </row>
    <row r="2477" spans="1:77" x14ac:dyDescent="0.2">
      <c r="A2477" s="101"/>
      <c r="D2477" s="97"/>
      <c r="N2477" s="97"/>
      <c r="BY2477" s="108"/>
    </row>
    <row r="2478" spans="1:77" x14ac:dyDescent="0.2">
      <c r="A2478" s="101"/>
      <c r="D2478" s="97"/>
      <c r="N2478" s="97"/>
      <c r="BY2478" s="108"/>
    </row>
    <row r="2479" spans="1:77" x14ac:dyDescent="0.2">
      <c r="A2479" s="101"/>
      <c r="D2479" s="97"/>
      <c r="N2479" s="97"/>
      <c r="BY2479" s="108"/>
    </row>
    <row r="2480" spans="1:77" x14ac:dyDescent="0.2">
      <c r="A2480" s="101"/>
      <c r="D2480" s="97"/>
      <c r="N2480" s="97"/>
      <c r="BY2480" s="108"/>
    </row>
    <row r="2481" spans="1:77" x14ac:dyDescent="0.2">
      <c r="A2481" s="101"/>
      <c r="D2481" s="97"/>
      <c r="N2481" s="97"/>
      <c r="BY2481" s="108"/>
    </row>
    <row r="2482" spans="1:77" x14ac:dyDescent="0.2">
      <c r="A2482" s="101"/>
      <c r="D2482" s="97"/>
      <c r="N2482" s="97"/>
      <c r="BY2482" s="108"/>
    </row>
    <row r="2483" spans="1:77" x14ac:dyDescent="0.2">
      <c r="A2483" s="101"/>
      <c r="D2483" s="97"/>
      <c r="N2483" s="97"/>
      <c r="BY2483" s="108"/>
    </row>
    <row r="2484" spans="1:77" x14ac:dyDescent="0.2">
      <c r="A2484" s="101"/>
      <c r="D2484" s="97"/>
      <c r="N2484" s="97"/>
      <c r="BY2484" s="108"/>
    </row>
    <row r="2485" spans="1:77" x14ac:dyDescent="0.2">
      <c r="A2485" s="101"/>
      <c r="D2485" s="97"/>
      <c r="N2485" s="97"/>
      <c r="BY2485" s="108"/>
    </row>
    <row r="2486" spans="1:77" x14ac:dyDescent="0.2">
      <c r="A2486" s="101"/>
      <c r="D2486" s="97"/>
      <c r="N2486" s="97"/>
      <c r="BY2486" s="108"/>
    </row>
    <row r="2487" spans="1:77" x14ac:dyDescent="0.2">
      <c r="A2487" s="101"/>
      <c r="D2487" s="97"/>
      <c r="N2487" s="97"/>
      <c r="BY2487" s="108"/>
    </row>
    <row r="2488" spans="1:77" x14ac:dyDescent="0.2">
      <c r="A2488" s="101"/>
      <c r="D2488" s="97"/>
      <c r="N2488" s="97"/>
      <c r="BY2488" s="108"/>
    </row>
    <row r="2489" spans="1:77" x14ac:dyDescent="0.2">
      <c r="A2489" s="101"/>
      <c r="D2489" s="97"/>
      <c r="N2489" s="97"/>
      <c r="BY2489" s="108"/>
    </row>
    <row r="2490" spans="1:77" x14ac:dyDescent="0.2">
      <c r="A2490" s="101"/>
      <c r="D2490" s="97"/>
      <c r="N2490" s="97"/>
      <c r="BY2490" s="108"/>
    </row>
    <row r="2491" spans="1:77" x14ac:dyDescent="0.2">
      <c r="A2491" s="101"/>
      <c r="D2491" s="97"/>
      <c r="N2491" s="97"/>
      <c r="BY2491" s="108"/>
    </row>
    <row r="2492" spans="1:77" x14ac:dyDescent="0.2">
      <c r="A2492" s="101"/>
      <c r="D2492" s="97"/>
      <c r="N2492" s="97"/>
      <c r="BY2492" s="108"/>
    </row>
    <row r="2493" spans="1:77" x14ac:dyDescent="0.2">
      <c r="A2493" s="101"/>
      <c r="D2493" s="97"/>
      <c r="N2493" s="97"/>
      <c r="BY2493" s="108"/>
    </row>
    <row r="2494" spans="1:77" x14ac:dyDescent="0.2">
      <c r="A2494" s="101"/>
      <c r="D2494" s="97"/>
      <c r="N2494" s="97"/>
      <c r="BY2494" s="108"/>
    </row>
    <row r="2495" spans="1:77" x14ac:dyDescent="0.2">
      <c r="A2495" s="101"/>
      <c r="D2495" s="97"/>
      <c r="N2495" s="97"/>
      <c r="BY2495" s="108"/>
    </row>
    <row r="2496" spans="1:77" x14ac:dyDescent="0.2">
      <c r="A2496" s="101"/>
      <c r="D2496" s="97"/>
      <c r="N2496" s="97"/>
      <c r="BY2496" s="108"/>
    </row>
    <row r="2497" spans="1:77" x14ac:dyDescent="0.2">
      <c r="A2497" s="101"/>
      <c r="D2497" s="97"/>
      <c r="N2497" s="97"/>
      <c r="BY2497" s="108"/>
    </row>
    <row r="2498" spans="1:77" x14ac:dyDescent="0.2">
      <c r="A2498" s="101"/>
      <c r="D2498" s="97"/>
      <c r="N2498" s="97"/>
      <c r="BY2498" s="108"/>
    </row>
    <row r="2499" spans="1:77" x14ac:dyDescent="0.2">
      <c r="A2499" s="101"/>
      <c r="D2499" s="97"/>
      <c r="N2499" s="97"/>
      <c r="BY2499" s="108"/>
    </row>
    <row r="2500" spans="1:77" x14ac:dyDescent="0.2">
      <c r="A2500" s="101"/>
      <c r="D2500" s="97"/>
      <c r="N2500" s="97"/>
      <c r="BY2500" s="108"/>
    </row>
    <row r="2501" spans="1:77" x14ac:dyDescent="0.2">
      <c r="A2501" s="101"/>
      <c r="D2501" s="97"/>
      <c r="N2501" s="97"/>
      <c r="BY2501" s="108"/>
    </row>
    <row r="2502" spans="1:77" x14ac:dyDescent="0.2">
      <c r="A2502" s="101"/>
      <c r="D2502" s="97"/>
      <c r="N2502" s="97"/>
      <c r="BY2502" s="108"/>
    </row>
    <row r="2503" spans="1:77" x14ac:dyDescent="0.2">
      <c r="A2503" s="101"/>
      <c r="D2503" s="97"/>
      <c r="N2503" s="97"/>
      <c r="BY2503" s="108"/>
    </row>
    <row r="2504" spans="1:77" x14ac:dyDescent="0.2">
      <c r="A2504" s="101"/>
      <c r="D2504" s="97"/>
      <c r="N2504" s="97"/>
      <c r="BY2504" s="108"/>
    </row>
    <row r="2505" spans="1:77" x14ac:dyDescent="0.2">
      <c r="A2505" s="101"/>
      <c r="D2505" s="97"/>
      <c r="N2505" s="97"/>
      <c r="BY2505" s="108"/>
    </row>
    <row r="2506" spans="1:77" x14ac:dyDescent="0.2">
      <c r="A2506" s="101"/>
      <c r="D2506" s="97"/>
      <c r="N2506" s="97"/>
      <c r="BY2506" s="108"/>
    </row>
    <row r="2507" spans="1:77" x14ac:dyDescent="0.2">
      <c r="A2507" s="101"/>
      <c r="D2507" s="97"/>
      <c r="N2507" s="97"/>
      <c r="BY2507" s="108"/>
    </row>
    <row r="2508" spans="1:77" x14ac:dyDescent="0.2">
      <c r="A2508" s="101"/>
      <c r="D2508" s="97"/>
      <c r="N2508" s="97"/>
      <c r="BY2508" s="108"/>
    </row>
    <row r="2509" spans="1:77" x14ac:dyDescent="0.2">
      <c r="A2509" s="101"/>
      <c r="D2509" s="97"/>
      <c r="N2509" s="97"/>
      <c r="BY2509" s="108"/>
    </row>
    <row r="2510" spans="1:77" x14ac:dyDescent="0.2">
      <c r="A2510" s="101"/>
      <c r="D2510" s="97"/>
      <c r="N2510" s="97"/>
      <c r="BY2510" s="108"/>
    </row>
    <row r="2511" spans="1:77" x14ac:dyDescent="0.2">
      <c r="A2511" s="101"/>
      <c r="D2511" s="97"/>
      <c r="N2511" s="97"/>
      <c r="BY2511" s="108"/>
    </row>
    <row r="2512" spans="1:77" x14ac:dyDescent="0.2">
      <c r="A2512" s="101"/>
      <c r="D2512" s="97"/>
      <c r="N2512" s="97"/>
      <c r="BY2512" s="108"/>
    </row>
    <row r="2513" spans="1:77" x14ac:dyDescent="0.2">
      <c r="A2513" s="101"/>
      <c r="D2513" s="97"/>
      <c r="N2513" s="97"/>
      <c r="BY2513" s="108"/>
    </row>
    <row r="2514" spans="1:77" x14ac:dyDescent="0.2">
      <c r="A2514" s="101"/>
      <c r="D2514" s="97"/>
      <c r="N2514" s="97"/>
      <c r="BY2514" s="108"/>
    </row>
    <row r="2515" spans="1:77" x14ac:dyDescent="0.2">
      <c r="A2515" s="101"/>
      <c r="D2515" s="97"/>
      <c r="N2515" s="97"/>
      <c r="BY2515" s="108"/>
    </row>
    <row r="2516" spans="1:77" x14ac:dyDescent="0.2">
      <c r="A2516" s="101"/>
      <c r="D2516" s="97"/>
      <c r="N2516" s="97"/>
      <c r="BY2516" s="108"/>
    </row>
    <row r="2517" spans="1:77" x14ac:dyDescent="0.2">
      <c r="A2517" s="101"/>
      <c r="D2517" s="97"/>
      <c r="N2517" s="97"/>
      <c r="BY2517" s="108"/>
    </row>
    <row r="2518" spans="1:77" x14ac:dyDescent="0.2">
      <c r="A2518" s="101"/>
      <c r="D2518" s="97"/>
      <c r="N2518" s="97"/>
      <c r="BY2518" s="108"/>
    </row>
    <row r="2519" spans="1:77" x14ac:dyDescent="0.2">
      <c r="A2519" s="101"/>
      <c r="D2519" s="97"/>
      <c r="N2519" s="97"/>
      <c r="BY2519" s="108"/>
    </row>
    <row r="2520" spans="1:77" x14ac:dyDescent="0.2">
      <c r="A2520" s="101"/>
      <c r="D2520" s="97"/>
      <c r="N2520" s="97"/>
      <c r="BY2520" s="108"/>
    </row>
    <row r="2521" spans="1:77" x14ac:dyDescent="0.2">
      <c r="A2521" s="101"/>
      <c r="D2521" s="97"/>
      <c r="N2521" s="97"/>
      <c r="BY2521" s="108"/>
    </row>
    <row r="2522" spans="1:77" x14ac:dyDescent="0.2">
      <c r="A2522" s="101"/>
      <c r="D2522" s="97"/>
      <c r="N2522" s="97"/>
      <c r="BY2522" s="108"/>
    </row>
    <row r="2523" spans="1:77" x14ac:dyDescent="0.2">
      <c r="A2523" s="101"/>
      <c r="D2523" s="97"/>
      <c r="N2523" s="97"/>
      <c r="BY2523" s="108"/>
    </row>
    <row r="2524" spans="1:77" x14ac:dyDescent="0.2">
      <c r="A2524" s="101"/>
      <c r="D2524" s="97"/>
      <c r="N2524" s="97"/>
      <c r="BY2524" s="108"/>
    </row>
    <row r="2525" spans="1:77" x14ac:dyDescent="0.2">
      <c r="A2525" s="101"/>
      <c r="D2525" s="97"/>
      <c r="N2525" s="97"/>
      <c r="BY2525" s="108"/>
    </row>
    <row r="2526" spans="1:77" x14ac:dyDescent="0.2">
      <c r="A2526" s="101"/>
      <c r="D2526" s="97"/>
      <c r="N2526" s="97"/>
      <c r="BY2526" s="108"/>
    </row>
    <row r="2527" spans="1:77" x14ac:dyDescent="0.2">
      <c r="A2527" s="101"/>
      <c r="D2527" s="97"/>
      <c r="N2527" s="97"/>
      <c r="BY2527" s="108"/>
    </row>
    <row r="2528" spans="1:77" x14ac:dyDescent="0.2">
      <c r="A2528" s="101"/>
      <c r="D2528" s="97"/>
      <c r="N2528" s="97"/>
      <c r="BY2528" s="108"/>
    </row>
    <row r="2529" spans="1:77" x14ac:dyDescent="0.2">
      <c r="A2529" s="101"/>
      <c r="D2529" s="97"/>
      <c r="N2529" s="97"/>
      <c r="BY2529" s="108"/>
    </row>
    <row r="2530" spans="1:77" x14ac:dyDescent="0.2">
      <c r="A2530" s="101"/>
      <c r="D2530" s="97"/>
      <c r="N2530" s="97"/>
      <c r="BY2530" s="108"/>
    </row>
    <row r="2531" spans="1:77" x14ac:dyDescent="0.2">
      <c r="A2531" s="101"/>
      <c r="D2531" s="97"/>
      <c r="N2531" s="97"/>
      <c r="BY2531" s="108"/>
    </row>
    <row r="2532" spans="1:77" x14ac:dyDescent="0.2">
      <c r="A2532" s="101"/>
      <c r="D2532" s="97"/>
      <c r="N2532" s="97"/>
      <c r="BY2532" s="108"/>
    </row>
    <row r="2533" spans="1:77" x14ac:dyDescent="0.2">
      <c r="A2533" s="101"/>
      <c r="D2533" s="97"/>
      <c r="N2533" s="97"/>
      <c r="BY2533" s="108"/>
    </row>
    <row r="2534" spans="1:77" x14ac:dyDescent="0.2">
      <c r="A2534" s="101"/>
      <c r="D2534" s="97"/>
      <c r="N2534" s="97"/>
      <c r="BY2534" s="108"/>
    </row>
    <row r="2535" spans="1:77" x14ac:dyDescent="0.2">
      <c r="A2535" s="101"/>
      <c r="D2535" s="97"/>
      <c r="N2535" s="97"/>
      <c r="BY2535" s="108"/>
    </row>
    <row r="2536" spans="1:77" x14ac:dyDescent="0.2">
      <c r="A2536" s="101"/>
      <c r="D2536" s="97"/>
      <c r="N2536" s="97"/>
      <c r="BY2536" s="108"/>
    </row>
    <row r="2537" spans="1:77" x14ac:dyDescent="0.2">
      <c r="A2537" s="101"/>
      <c r="D2537" s="97"/>
      <c r="N2537" s="97"/>
      <c r="BY2537" s="108"/>
    </row>
    <row r="2538" spans="1:77" x14ac:dyDescent="0.2">
      <c r="A2538" s="101"/>
      <c r="D2538" s="97"/>
      <c r="N2538" s="97"/>
      <c r="BY2538" s="108"/>
    </row>
    <row r="2539" spans="1:77" x14ac:dyDescent="0.2">
      <c r="A2539" s="101"/>
      <c r="D2539" s="97"/>
      <c r="N2539" s="97"/>
      <c r="BY2539" s="108"/>
    </row>
    <row r="2540" spans="1:77" x14ac:dyDescent="0.2">
      <c r="A2540" s="101"/>
      <c r="D2540" s="97"/>
      <c r="N2540" s="97"/>
      <c r="BY2540" s="108"/>
    </row>
    <row r="2541" spans="1:77" x14ac:dyDescent="0.2">
      <c r="A2541" s="101"/>
      <c r="D2541" s="97"/>
      <c r="N2541" s="97"/>
      <c r="BY2541" s="108"/>
    </row>
    <row r="2542" spans="1:77" x14ac:dyDescent="0.2">
      <c r="A2542" s="101"/>
      <c r="D2542" s="97"/>
      <c r="N2542" s="97"/>
      <c r="BY2542" s="108"/>
    </row>
    <row r="2543" spans="1:77" x14ac:dyDescent="0.2">
      <c r="A2543" s="101"/>
      <c r="D2543" s="97"/>
      <c r="N2543" s="97"/>
      <c r="BY2543" s="108"/>
    </row>
    <row r="2544" spans="1:77" x14ac:dyDescent="0.2">
      <c r="A2544" s="101"/>
      <c r="D2544" s="97"/>
      <c r="N2544" s="97"/>
      <c r="BY2544" s="108"/>
    </row>
    <row r="2545" spans="1:77" x14ac:dyDescent="0.2">
      <c r="A2545" s="101"/>
      <c r="D2545" s="97"/>
      <c r="N2545" s="97"/>
      <c r="BY2545" s="108"/>
    </row>
    <row r="2546" spans="1:77" x14ac:dyDescent="0.2">
      <c r="A2546" s="101"/>
      <c r="D2546" s="97"/>
      <c r="N2546" s="97"/>
      <c r="BY2546" s="108"/>
    </row>
    <row r="2547" spans="1:77" x14ac:dyDescent="0.2">
      <c r="A2547" s="101"/>
      <c r="D2547" s="97"/>
      <c r="N2547" s="97"/>
      <c r="BY2547" s="108"/>
    </row>
    <row r="2548" spans="1:77" x14ac:dyDescent="0.2">
      <c r="A2548" s="101"/>
      <c r="D2548" s="97"/>
      <c r="N2548" s="97"/>
      <c r="BY2548" s="108"/>
    </row>
    <row r="2549" spans="1:77" x14ac:dyDescent="0.2">
      <c r="A2549" s="101"/>
      <c r="D2549" s="97"/>
      <c r="N2549" s="97"/>
      <c r="BY2549" s="108"/>
    </row>
    <row r="2550" spans="1:77" x14ac:dyDescent="0.2">
      <c r="A2550" s="101"/>
      <c r="D2550" s="97"/>
      <c r="N2550" s="97"/>
      <c r="BY2550" s="108"/>
    </row>
    <row r="2551" spans="1:77" x14ac:dyDescent="0.2">
      <c r="A2551" s="101"/>
      <c r="D2551" s="97"/>
      <c r="N2551" s="97"/>
      <c r="BY2551" s="108"/>
    </row>
    <row r="2552" spans="1:77" x14ac:dyDescent="0.2">
      <c r="A2552" s="101"/>
      <c r="D2552" s="97"/>
      <c r="N2552" s="97"/>
      <c r="BY2552" s="108"/>
    </row>
    <row r="2553" spans="1:77" x14ac:dyDescent="0.2">
      <c r="A2553" s="101"/>
      <c r="D2553" s="97"/>
      <c r="N2553" s="97"/>
      <c r="BY2553" s="108"/>
    </row>
    <row r="2554" spans="1:77" x14ac:dyDescent="0.2">
      <c r="A2554" s="101"/>
      <c r="D2554" s="97"/>
      <c r="N2554" s="97"/>
      <c r="BY2554" s="108"/>
    </row>
    <row r="2555" spans="1:77" x14ac:dyDescent="0.2">
      <c r="A2555" s="101"/>
      <c r="D2555" s="97"/>
      <c r="N2555" s="97"/>
      <c r="BY2555" s="108"/>
    </row>
    <row r="2556" spans="1:77" x14ac:dyDescent="0.2">
      <c r="A2556" s="101"/>
      <c r="D2556" s="97"/>
      <c r="N2556" s="97"/>
      <c r="BY2556" s="108"/>
    </row>
    <row r="2557" spans="1:77" x14ac:dyDescent="0.2">
      <c r="A2557" s="101"/>
      <c r="D2557" s="97"/>
      <c r="N2557" s="97"/>
      <c r="BY2557" s="108"/>
    </row>
    <row r="2558" spans="1:77" x14ac:dyDescent="0.2">
      <c r="A2558" s="101"/>
      <c r="D2558" s="97"/>
      <c r="N2558" s="97"/>
      <c r="BY2558" s="108"/>
    </row>
    <row r="2559" spans="1:77" x14ac:dyDescent="0.2">
      <c r="A2559" s="101"/>
      <c r="D2559" s="97"/>
      <c r="N2559" s="97"/>
      <c r="BY2559" s="108"/>
    </row>
    <row r="2560" spans="1:77" x14ac:dyDescent="0.2">
      <c r="A2560" s="101"/>
      <c r="D2560" s="97"/>
      <c r="N2560" s="97"/>
      <c r="BY2560" s="108"/>
    </row>
    <row r="2561" spans="1:77" x14ac:dyDescent="0.2">
      <c r="A2561" s="101"/>
      <c r="D2561" s="97"/>
      <c r="N2561" s="97"/>
      <c r="BY2561" s="108"/>
    </row>
    <row r="2562" spans="1:77" x14ac:dyDescent="0.2">
      <c r="A2562" s="101"/>
      <c r="D2562" s="97"/>
      <c r="N2562" s="97"/>
      <c r="BY2562" s="108"/>
    </row>
    <row r="2563" spans="1:77" x14ac:dyDescent="0.2">
      <c r="A2563" s="101"/>
      <c r="D2563" s="97"/>
      <c r="N2563" s="97"/>
      <c r="BY2563" s="108"/>
    </row>
    <row r="2564" spans="1:77" x14ac:dyDescent="0.2">
      <c r="A2564" s="101"/>
      <c r="D2564" s="97"/>
      <c r="N2564" s="97"/>
      <c r="BY2564" s="108"/>
    </row>
    <row r="2565" spans="1:77" x14ac:dyDescent="0.2">
      <c r="A2565" s="101"/>
      <c r="D2565" s="97"/>
      <c r="N2565" s="97"/>
      <c r="BY2565" s="108"/>
    </row>
    <row r="2566" spans="1:77" x14ac:dyDescent="0.2">
      <c r="A2566" s="101"/>
      <c r="D2566" s="97"/>
      <c r="N2566" s="97"/>
      <c r="BY2566" s="108"/>
    </row>
    <row r="2567" spans="1:77" x14ac:dyDescent="0.2">
      <c r="A2567" s="101"/>
      <c r="D2567" s="97"/>
      <c r="N2567" s="97"/>
      <c r="BY2567" s="108"/>
    </row>
    <row r="2568" spans="1:77" x14ac:dyDescent="0.2">
      <c r="A2568" s="101"/>
      <c r="D2568" s="97"/>
      <c r="N2568" s="97"/>
      <c r="BY2568" s="108"/>
    </row>
    <row r="2569" spans="1:77" x14ac:dyDescent="0.2">
      <c r="A2569" s="101"/>
      <c r="D2569" s="97"/>
      <c r="N2569" s="97"/>
      <c r="BY2569" s="108"/>
    </row>
    <row r="2570" spans="1:77" x14ac:dyDescent="0.2">
      <c r="A2570" s="101"/>
      <c r="D2570" s="97"/>
      <c r="N2570" s="97"/>
      <c r="BY2570" s="108"/>
    </row>
    <row r="2571" spans="1:77" x14ac:dyDescent="0.2">
      <c r="A2571" s="101"/>
      <c r="D2571" s="97"/>
      <c r="N2571" s="97"/>
      <c r="BY2571" s="108"/>
    </row>
    <row r="2572" spans="1:77" x14ac:dyDescent="0.2">
      <c r="A2572" s="101"/>
      <c r="D2572" s="97"/>
      <c r="N2572" s="97"/>
      <c r="BY2572" s="108"/>
    </row>
    <row r="2573" spans="1:77" x14ac:dyDescent="0.2">
      <c r="A2573" s="101"/>
      <c r="D2573" s="97"/>
      <c r="N2573" s="97"/>
      <c r="BY2573" s="108"/>
    </row>
    <row r="2574" spans="1:77" x14ac:dyDescent="0.2">
      <c r="A2574" s="101"/>
      <c r="D2574" s="97"/>
      <c r="N2574" s="97"/>
      <c r="BY2574" s="108"/>
    </row>
    <row r="2575" spans="1:77" x14ac:dyDescent="0.2">
      <c r="A2575" s="101"/>
      <c r="D2575" s="97"/>
      <c r="N2575" s="97"/>
      <c r="BY2575" s="108"/>
    </row>
    <row r="2576" spans="1:77" x14ac:dyDescent="0.2">
      <c r="A2576" s="101"/>
      <c r="D2576" s="97"/>
      <c r="N2576" s="97"/>
      <c r="BY2576" s="108"/>
    </row>
    <row r="2577" spans="1:77" x14ac:dyDescent="0.2">
      <c r="A2577" s="101"/>
      <c r="D2577" s="97"/>
      <c r="N2577" s="97"/>
      <c r="BY2577" s="108"/>
    </row>
    <row r="2578" spans="1:77" x14ac:dyDescent="0.2">
      <c r="A2578" s="101"/>
      <c r="D2578" s="97"/>
      <c r="N2578" s="97"/>
      <c r="BY2578" s="108"/>
    </row>
    <row r="2579" spans="1:77" x14ac:dyDescent="0.2">
      <c r="A2579" s="101"/>
      <c r="D2579" s="97"/>
      <c r="N2579" s="97"/>
      <c r="BY2579" s="108"/>
    </row>
    <row r="2580" spans="1:77" x14ac:dyDescent="0.2">
      <c r="A2580" s="101"/>
      <c r="D2580" s="97"/>
      <c r="N2580" s="97"/>
      <c r="BY2580" s="108"/>
    </row>
    <row r="2581" spans="1:77" x14ac:dyDescent="0.2">
      <c r="A2581" s="101"/>
      <c r="D2581" s="97"/>
      <c r="N2581" s="97"/>
      <c r="BY2581" s="108"/>
    </row>
    <row r="2582" spans="1:77" x14ac:dyDescent="0.2">
      <c r="A2582" s="101"/>
      <c r="D2582" s="97"/>
      <c r="N2582" s="97"/>
      <c r="BY2582" s="108"/>
    </row>
    <row r="2583" spans="1:77" x14ac:dyDescent="0.2">
      <c r="A2583" s="101"/>
      <c r="D2583" s="97"/>
      <c r="N2583" s="97"/>
      <c r="BY2583" s="108"/>
    </row>
    <row r="2584" spans="1:77" x14ac:dyDescent="0.2">
      <c r="A2584" s="101"/>
      <c r="D2584" s="97"/>
      <c r="N2584" s="97"/>
      <c r="BY2584" s="108"/>
    </row>
    <row r="2585" spans="1:77" x14ac:dyDescent="0.2">
      <c r="A2585" s="101"/>
      <c r="D2585" s="97"/>
      <c r="N2585" s="97"/>
      <c r="BY2585" s="108"/>
    </row>
    <row r="2586" spans="1:77" x14ac:dyDescent="0.2">
      <c r="A2586" s="101"/>
      <c r="D2586" s="97"/>
      <c r="N2586" s="97"/>
      <c r="BY2586" s="108"/>
    </row>
    <row r="2587" spans="1:77" x14ac:dyDescent="0.2">
      <c r="A2587" s="101"/>
      <c r="D2587" s="97"/>
      <c r="N2587" s="97"/>
      <c r="BY2587" s="108"/>
    </row>
    <row r="2588" spans="1:77" x14ac:dyDescent="0.2">
      <c r="A2588" s="101"/>
      <c r="D2588" s="97"/>
      <c r="N2588" s="97"/>
      <c r="BY2588" s="108"/>
    </row>
    <row r="2589" spans="1:77" x14ac:dyDescent="0.2">
      <c r="A2589" s="101"/>
      <c r="D2589" s="97"/>
      <c r="N2589" s="97"/>
      <c r="BY2589" s="108"/>
    </row>
    <row r="2590" spans="1:77" x14ac:dyDescent="0.2">
      <c r="A2590" s="101"/>
      <c r="D2590" s="97"/>
      <c r="N2590" s="97"/>
      <c r="BY2590" s="108"/>
    </row>
    <row r="2591" spans="1:77" x14ac:dyDescent="0.2">
      <c r="A2591" s="101"/>
      <c r="D2591" s="97"/>
      <c r="N2591" s="97"/>
      <c r="BY2591" s="108"/>
    </row>
    <row r="2592" spans="1:77" x14ac:dyDescent="0.2">
      <c r="A2592" s="101"/>
      <c r="D2592" s="97"/>
      <c r="N2592" s="97"/>
      <c r="BY2592" s="108"/>
    </row>
    <row r="2593" spans="1:77" x14ac:dyDescent="0.2">
      <c r="A2593" s="101"/>
      <c r="D2593" s="97"/>
      <c r="N2593" s="97"/>
      <c r="BY2593" s="108"/>
    </row>
    <row r="2594" spans="1:77" x14ac:dyDescent="0.2">
      <c r="A2594" s="101"/>
      <c r="D2594" s="97"/>
      <c r="N2594" s="97"/>
      <c r="BY2594" s="108"/>
    </row>
    <row r="2595" spans="1:77" x14ac:dyDescent="0.2">
      <c r="A2595" s="101"/>
      <c r="D2595" s="97"/>
      <c r="N2595" s="97"/>
      <c r="BY2595" s="108"/>
    </row>
    <row r="2596" spans="1:77" x14ac:dyDescent="0.2">
      <c r="A2596" s="101"/>
      <c r="D2596" s="97"/>
      <c r="N2596" s="97"/>
      <c r="BY2596" s="108"/>
    </row>
    <row r="2597" spans="1:77" x14ac:dyDescent="0.2">
      <c r="A2597" s="101"/>
      <c r="D2597" s="97"/>
      <c r="N2597" s="97"/>
      <c r="BY2597" s="108"/>
    </row>
    <row r="2598" spans="1:77" x14ac:dyDescent="0.2">
      <c r="A2598" s="101"/>
      <c r="D2598" s="97"/>
      <c r="N2598" s="97"/>
      <c r="BY2598" s="108"/>
    </row>
    <row r="2599" spans="1:77" x14ac:dyDescent="0.2">
      <c r="A2599" s="101"/>
      <c r="D2599" s="97"/>
      <c r="N2599" s="97"/>
      <c r="BY2599" s="108"/>
    </row>
    <row r="2600" spans="1:77" x14ac:dyDescent="0.2">
      <c r="A2600" s="101"/>
      <c r="D2600" s="97"/>
      <c r="N2600" s="97"/>
      <c r="BY2600" s="108"/>
    </row>
    <row r="2601" spans="1:77" x14ac:dyDescent="0.2">
      <c r="A2601" s="101"/>
      <c r="D2601" s="97"/>
      <c r="N2601" s="97"/>
      <c r="BY2601" s="108"/>
    </row>
    <row r="2602" spans="1:77" x14ac:dyDescent="0.2">
      <c r="A2602" s="101"/>
      <c r="D2602" s="97"/>
      <c r="N2602" s="97"/>
      <c r="BY2602" s="108"/>
    </row>
    <row r="2603" spans="1:77" x14ac:dyDescent="0.2">
      <c r="A2603" s="101"/>
      <c r="D2603" s="97"/>
      <c r="N2603" s="97"/>
      <c r="BY2603" s="108"/>
    </row>
    <row r="2604" spans="1:77" x14ac:dyDescent="0.2">
      <c r="A2604" s="101"/>
      <c r="D2604" s="97"/>
      <c r="N2604" s="97"/>
      <c r="BY2604" s="108"/>
    </row>
    <row r="2605" spans="1:77" x14ac:dyDescent="0.2">
      <c r="A2605" s="101"/>
      <c r="D2605" s="97"/>
      <c r="N2605" s="97"/>
      <c r="BY2605" s="108"/>
    </row>
    <row r="2606" spans="1:77" x14ac:dyDescent="0.2">
      <c r="A2606" s="101"/>
      <c r="D2606" s="97"/>
      <c r="N2606" s="97"/>
      <c r="BY2606" s="108"/>
    </row>
    <row r="2607" spans="1:77" x14ac:dyDescent="0.2">
      <c r="A2607" s="101"/>
      <c r="D2607" s="97"/>
      <c r="N2607" s="97"/>
      <c r="BY2607" s="108"/>
    </row>
    <row r="2608" spans="1:77" x14ac:dyDescent="0.2">
      <c r="A2608" s="101"/>
      <c r="D2608" s="97"/>
      <c r="N2608" s="97"/>
      <c r="BY2608" s="108"/>
    </row>
    <row r="2609" spans="1:77" x14ac:dyDescent="0.2">
      <c r="A2609" s="101"/>
      <c r="D2609" s="97"/>
      <c r="N2609" s="97"/>
      <c r="BY2609" s="108"/>
    </row>
    <row r="2610" spans="1:77" x14ac:dyDescent="0.2">
      <c r="A2610" s="101"/>
      <c r="D2610" s="97"/>
      <c r="N2610" s="97"/>
      <c r="BY2610" s="108"/>
    </row>
    <row r="2611" spans="1:77" x14ac:dyDescent="0.2">
      <c r="A2611" s="101"/>
      <c r="D2611" s="97"/>
      <c r="N2611" s="97"/>
      <c r="BY2611" s="108"/>
    </row>
    <row r="2612" spans="1:77" x14ac:dyDescent="0.2">
      <c r="A2612" s="101"/>
      <c r="D2612" s="97"/>
      <c r="N2612" s="97"/>
      <c r="BY2612" s="108"/>
    </row>
    <row r="2613" spans="1:77" x14ac:dyDescent="0.2">
      <c r="A2613" s="101"/>
      <c r="D2613" s="97"/>
      <c r="N2613" s="97"/>
      <c r="BY2613" s="108"/>
    </row>
    <row r="2614" spans="1:77" x14ac:dyDescent="0.2">
      <c r="A2614" s="101"/>
      <c r="D2614" s="97"/>
      <c r="N2614" s="97"/>
      <c r="BY2614" s="108"/>
    </row>
    <row r="2615" spans="1:77" x14ac:dyDescent="0.2">
      <c r="A2615" s="101"/>
      <c r="D2615" s="97"/>
      <c r="N2615" s="97"/>
      <c r="BY2615" s="108"/>
    </row>
    <row r="2616" spans="1:77" x14ac:dyDescent="0.2">
      <c r="A2616" s="101"/>
      <c r="D2616" s="97"/>
      <c r="N2616" s="97"/>
      <c r="BY2616" s="108"/>
    </row>
    <row r="2617" spans="1:77" x14ac:dyDescent="0.2">
      <c r="A2617" s="101"/>
      <c r="D2617" s="97"/>
      <c r="N2617" s="97"/>
      <c r="BY2617" s="108"/>
    </row>
    <row r="2618" spans="1:77" x14ac:dyDescent="0.2">
      <c r="A2618" s="101"/>
      <c r="D2618" s="97"/>
      <c r="N2618" s="97"/>
      <c r="BY2618" s="108"/>
    </row>
    <row r="2619" spans="1:77" x14ac:dyDescent="0.2">
      <c r="A2619" s="101"/>
      <c r="D2619" s="97"/>
      <c r="N2619" s="97"/>
      <c r="BY2619" s="108"/>
    </row>
    <row r="2620" spans="1:77" x14ac:dyDescent="0.2">
      <c r="A2620" s="101"/>
      <c r="D2620" s="97"/>
      <c r="N2620" s="97"/>
      <c r="BY2620" s="108"/>
    </row>
    <row r="2621" spans="1:77" x14ac:dyDescent="0.2">
      <c r="A2621" s="101"/>
      <c r="D2621" s="97"/>
      <c r="N2621" s="97"/>
      <c r="BY2621" s="108"/>
    </row>
    <row r="2622" spans="1:77" x14ac:dyDescent="0.2">
      <c r="A2622" s="101"/>
      <c r="D2622" s="97"/>
      <c r="N2622" s="97"/>
      <c r="BY2622" s="108"/>
    </row>
    <row r="2623" spans="1:77" x14ac:dyDescent="0.2">
      <c r="A2623" s="101"/>
      <c r="D2623" s="97"/>
      <c r="N2623" s="97"/>
      <c r="BY2623" s="108"/>
    </row>
    <row r="2624" spans="1:77" x14ac:dyDescent="0.2">
      <c r="A2624" s="101"/>
      <c r="D2624" s="97"/>
      <c r="N2624" s="97"/>
      <c r="BY2624" s="108"/>
    </row>
    <row r="2625" spans="1:77" x14ac:dyDescent="0.2">
      <c r="A2625" s="101"/>
      <c r="D2625" s="97"/>
      <c r="N2625" s="97"/>
      <c r="BY2625" s="108"/>
    </row>
    <row r="2626" spans="1:77" x14ac:dyDescent="0.2">
      <c r="A2626" s="101"/>
      <c r="D2626" s="97"/>
      <c r="N2626" s="97"/>
      <c r="BY2626" s="108"/>
    </row>
    <row r="2627" spans="1:77" x14ac:dyDescent="0.2">
      <c r="A2627" s="101"/>
      <c r="D2627" s="97"/>
      <c r="N2627" s="97"/>
      <c r="BY2627" s="108"/>
    </row>
    <row r="2628" spans="1:77" x14ac:dyDescent="0.2">
      <c r="A2628" s="101"/>
      <c r="D2628" s="97"/>
      <c r="N2628" s="97"/>
      <c r="BY2628" s="108"/>
    </row>
    <row r="2629" spans="1:77" x14ac:dyDescent="0.2">
      <c r="A2629" s="101"/>
      <c r="D2629" s="97"/>
      <c r="N2629" s="97"/>
      <c r="BY2629" s="108"/>
    </row>
    <row r="2630" spans="1:77" x14ac:dyDescent="0.2">
      <c r="A2630" s="101"/>
      <c r="D2630" s="97"/>
      <c r="N2630" s="97"/>
      <c r="BY2630" s="108"/>
    </row>
    <row r="2631" spans="1:77" x14ac:dyDescent="0.2">
      <c r="A2631" s="101"/>
      <c r="D2631" s="97"/>
      <c r="N2631" s="97"/>
      <c r="BY2631" s="108"/>
    </row>
    <row r="2632" spans="1:77" x14ac:dyDescent="0.2">
      <c r="A2632" s="101"/>
      <c r="D2632" s="97"/>
      <c r="N2632" s="97"/>
      <c r="BY2632" s="108"/>
    </row>
    <row r="2633" spans="1:77" x14ac:dyDescent="0.2">
      <c r="A2633" s="101"/>
      <c r="D2633" s="97"/>
      <c r="N2633" s="97"/>
      <c r="BY2633" s="108"/>
    </row>
    <row r="2634" spans="1:77" x14ac:dyDescent="0.2">
      <c r="A2634" s="101"/>
      <c r="D2634" s="97"/>
      <c r="N2634" s="97"/>
      <c r="BY2634" s="108"/>
    </row>
    <row r="2635" spans="1:77" x14ac:dyDescent="0.2">
      <c r="A2635" s="101"/>
      <c r="D2635" s="97"/>
      <c r="N2635" s="97"/>
      <c r="BY2635" s="108"/>
    </row>
    <row r="2636" spans="1:77" x14ac:dyDescent="0.2">
      <c r="A2636" s="101"/>
      <c r="D2636" s="97"/>
      <c r="N2636" s="97"/>
      <c r="BY2636" s="108"/>
    </row>
    <row r="2637" spans="1:77" x14ac:dyDescent="0.2">
      <c r="A2637" s="101"/>
      <c r="D2637" s="97"/>
      <c r="N2637" s="97"/>
      <c r="BY2637" s="108"/>
    </row>
    <row r="2638" spans="1:77" x14ac:dyDescent="0.2">
      <c r="A2638" s="101"/>
      <c r="D2638" s="97"/>
      <c r="N2638" s="97"/>
      <c r="BY2638" s="108"/>
    </row>
    <row r="2639" spans="1:77" x14ac:dyDescent="0.2">
      <c r="A2639" s="101"/>
      <c r="D2639" s="97"/>
      <c r="N2639" s="97"/>
      <c r="BY2639" s="108"/>
    </row>
    <row r="2640" spans="1:77" x14ac:dyDescent="0.2">
      <c r="A2640" s="101"/>
      <c r="D2640" s="97"/>
      <c r="N2640" s="97"/>
      <c r="BY2640" s="108"/>
    </row>
    <row r="2641" spans="1:77" x14ac:dyDescent="0.2">
      <c r="A2641" s="101"/>
      <c r="D2641" s="97"/>
      <c r="N2641" s="97"/>
      <c r="BY2641" s="108"/>
    </row>
    <row r="2642" spans="1:77" x14ac:dyDescent="0.2">
      <c r="A2642" s="101"/>
      <c r="D2642" s="97"/>
      <c r="N2642" s="97"/>
      <c r="BY2642" s="108"/>
    </row>
    <row r="2643" spans="1:77" x14ac:dyDescent="0.2">
      <c r="A2643" s="101"/>
      <c r="D2643" s="97"/>
      <c r="N2643" s="97"/>
      <c r="BY2643" s="108"/>
    </row>
    <row r="2644" spans="1:77" x14ac:dyDescent="0.2">
      <c r="A2644" s="101"/>
      <c r="D2644" s="97"/>
      <c r="N2644" s="97"/>
      <c r="BY2644" s="108"/>
    </row>
    <row r="2645" spans="1:77" x14ac:dyDescent="0.2">
      <c r="A2645" s="101"/>
      <c r="D2645" s="97"/>
      <c r="N2645" s="97"/>
      <c r="BY2645" s="108"/>
    </row>
    <row r="2646" spans="1:77" x14ac:dyDescent="0.2">
      <c r="A2646" s="101"/>
      <c r="D2646" s="97"/>
      <c r="N2646" s="97"/>
      <c r="BY2646" s="108"/>
    </row>
    <row r="2647" spans="1:77" x14ac:dyDescent="0.2">
      <c r="A2647" s="101"/>
      <c r="D2647" s="97"/>
      <c r="N2647" s="97"/>
      <c r="BY2647" s="108"/>
    </row>
    <row r="2648" spans="1:77" x14ac:dyDescent="0.2">
      <c r="A2648" s="101"/>
      <c r="D2648" s="97"/>
      <c r="N2648" s="97"/>
      <c r="BY2648" s="108"/>
    </row>
    <row r="2649" spans="1:77" x14ac:dyDescent="0.2">
      <c r="A2649" s="101"/>
      <c r="D2649" s="97"/>
      <c r="N2649" s="97"/>
      <c r="BY2649" s="108"/>
    </row>
    <row r="2650" spans="1:77" x14ac:dyDescent="0.2">
      <c r="A2650" s="101"/>
      <c r="D2650" s="97"/>
      <c r="N2650" s="97"/>
      <c r="BY2650" s="108"/>
    </row>
    <row r="2651" spans="1:77" x14ac:dyDescent="0.2">
      <c r="A2651" s="101"/>
      <c r="D2651" s="97"/>
      <c r="N2651" s="97"/>
      <c r="BY2651" s="108"/>
    </row>
    <row r="2652" spans="1:77" x14ac:dyDescent="0.2">
      <c r="A2652" s="101"/>
      <c r="D2652" s="97"/>
      <c r="N2652" s="97"/>
      <c r="BY2652" s="108"/>
    </row>
    <row r="2653" spans="1:77" x14ac:dyDescent="0.2">
      <c r="A2653" s="101"/>
      <c r="D2653" s="97"/>
      <c r="N2653" s="97"/>
      <c r="BY2653" s="108"/>
    </row>
    <row r="2654" spans="1:77" x14ac:dyDescent="0.2">
      <c r="A2654" s="101"/>
      <c r="D2654" s="97"/>
      <c r="N2654" s="97"/>
      <c r="BY2654" s="108"/>
    </row>
    <row r="2655" spans="1:77" x14ac:dyDescent="0.2">
      <c r="A2655" s="101"/>
      <c r="D2655" s="97"/>
      <c r="N2655" s="97"/>
      <c r="BY2655" s="108"/>
    </row>
    <row r="2656" spans="1:77" x14ac:dyDescent="0.2">
      <c r="A2656" s="101"/>
      <c r="D2656" s="97"/>
      <c r="N2656" s="97"/>
      <c r="BY2656" s="108"/>
    </row>
    <row r="2657" spans="1:77" x14ac:dyDescent="0.2">
      <c r="A2657" s="101"/>
      <c r="D2657" s="97"/>
      <c r="N2657" s="97"/>
      <c r="BY2657" s="108"/>
    </row>
    <row r="2658" spans="1:77" x14ac:dyDescent="0.2">
      <c r="A2658" s="101"/>
      <c r="D2658" s="97"/>
      <c r="N2658" s="97"/>
      <c r="BY2658" s="108"/>
    </row>
    <row r="2659" spans="1:77" x14ac:dyDescent="0.2">
      <c r="A2659" s="101"/>
      <c r="D2659" s="97"/>
      <c r="N2659" s="97"/>
      <c r="BY2659" s="108"/>
    </row>
    <row r="2660" spans="1:77" x14ac:dyDescent="0.2">
      <c r="A2660" s="101"/>
      <c r="D2660" s="97"/>
      <c r="N2660" s="97"/>
      <c r="BY2660" s="108"/>
    </row>
    <row r="2661" spans="1:77" x14ac:dyDescent="0.2">
      <c r="A2661" s="101"/>
      <c r="D2661" s="97"/>
      <c r="N2661" s="97"/>
      <c r="BY2661" s="108"/>
    </row>
    <row r="2662" spans="1:77" x14ac:dyDescent="0.2">
      <c r="A2662" s="101"/>
      <c r="D2662" s="97"/>
      <c r="N2662" s="97"/>
      <c r="BY2662" s="108"/>
    </row>
    <row r="2663" spans="1:77" x14ac:dyDescent="0.2">
      <c r="A2663" s="101"/>
      <c r="D2663" s="97"/>
      <c r="N2663" s="97"/>
      <c r="BY2663" s="108"/>
    </row>
    <row r="2664" spans="1:77" x14ac:dyDescent="0.2">
      <c r="A2664" s="101"/>
      <c r="D2664" s="97"/>
      <c r="N2664" s="97"/>
      <c r="BY2664" s="108"/>
    </row>
    <row r="2665" spans="1:77" x14ac:dyDescent="0.2">
      <c r="A2665" s="101"/>
      <c r="D2665" s="97"/>
      <c r="N2665" s="97"/>
      <c r="BY2665" s="108"/>
    </row>
    <row r="2666" spans="1:77" x14ac:dyDescent="0.2">
      <c r="A2666" s="101"/>
      <c r="D2666" s="97"/>
      <c r="N2666" s="97"/>
      <c r="BY2666" s="108"/>
    </row>
    <row r="2667" spans="1:77" x14ac:dyDescent="0.2">
      <c r="A2667" s="101"/>
      <c r="D2667" s="97"/>
      <c r="N2667" s="97"/>
      <c r="BY2667" s="108"/>
    </row>
    <row r="2668" spans="1:77" x14ac:dyDescent="0.2">
      <c r="A2668" s="101"/>
      <c r="D2668" s="97"/>
      <c r="N2668" s="97"/>
      <c r="BY2668" s="108"/>
    </row>
    <row r="2669" spans="1:77" x14ac:dyDescent="0.2">
      <c r="A2669" s="101"/>
      <c r="D2669" s="97"/>
      <c r="N2669" s="97"/>
      <c r="BY2669" s="108"/>
    </row>
    <row r="2670" spans="1:77" x14ac:dyDescent="0.2">
      <c r="A2670" s="101"/>
      <c r="D2670" s="97"/>
      <c r="N2670" s="97"/>
      <c r="BY2670" s="108"/>
    </row>
    <row r="2671" spans="1:77" x14ac:dyDescent="0.2">
      <c r="A2671" s="101"/>
      <c r="D2671" s="97"/>
      <c r="N2671" s="97"/>
      <c r="BY2671" s="108"/>
    </row>
    <row r="2672" spans="1:77" x14ac:dyDescent="0.2">
      <c r="A2672" s="101"/>
      <c r="D2672" s="97"/>
      <c r="N2672" s="97"/>
      <c r="BY2672" s="108"/>
    </row>
    <row r="2673" spans="1:77" x14ac:dyDescent="0.2">
      <c r="A2673" s="101"/>
      <c r="D2673" s="97"/>
      <c r="N2673" s="97"/>
      <c r="BY2673" s="108"/>
    </row>
    <row r="2674" spans="1:77" x14ac:dyDescent="0.2">
      <c r="A2674" s="101"/>
      <c r="D2674" s="97"/>
      <c r="N2674" s="97"/>
      <c r="BY2674" s="108"/>
    </row>
    <row r="2675" spans="1:77" x14ac:dyDescent="0.2">
      <c r="A2675" s="101"/>
      <c r="D2675" s="97"/>
      <c r="N2675" s="97"/>
      <c r="BY2675" s="108"/>
    </row>
    <row r="2676" spans="1:77" x14ac:dyDescent="0.2">
      <c r="A2676" s="101"/>
      <c r="D2676" s="97"/>
      <c r="N2676" s="97"/>
      <c r="BY2676" s="108"/>
    </row>
    <row r="2677" spans="1:77" x14ac:dyDescent="0.2">
      <c r="A2677" s="101"/>
      <c r="D2677" s="97"/>
      <c r="N2677" s="97"/>
      <c r="BY2677" s="108"/>
    </row>
    <row r="2678" spans="1:77" x14ac:dyDescent="0.2">
      <c r="A2678" s="101"/>
      <c r="D2678" s="97"/>
      <c r="N2678" s="97"/>
      <c r="BY2678" s="108"/>
    </row>
    <row r="2679" spans="1:77" x14ac:dyDescent="0.2">
      <c r="A2679" s="101"/>
      <c r="D2679" s="97"/>
      <c r="N2679" s="97"/>
      <c r="BY2679" s="108"/>
    </row>
    <row r="2680" spans="1:77" x14ac:dyDescent="0.2">
      <c r="A2680" s="101"/>
      <c r="D2680" s="97"/>
      <c r="N2680" s="97"/>
      <c r="BY2680" s="108"/>
    </row>
    <row r="2681" spans="1:77" x14ac:dyDescent="0.2">
      <c r="A2681" s="101"/>
      <c r="D2681" s="97"/>
      <c r="N2681" s="97"/>
      <c r="BY2681" s="108"/>
    </row>
    <row r="2682" spans="1:77" x14ac:dyDescent="0.2">
      <c r="A2682" s="101"/>
      <c r="D2682" s="97"/>
      <c r="N2682" s="97"/>
      <c r="BY2682" s="108"/>
    </row>
    <row r="2683" spans="1:77" x14ac:dyDescent="0.2">
      <c r="A2683" s="101"/>
      <c r="D2683" s="97"/>
      <c r="N2683" s="97"/>
      <c r="BY2683" s="108"/>
    </row>
    <row r="2684" spans="1:77" x14ac:dyDescent="0.2">
      <c r="A2684" s="101"/>
      <c r="D2684" s="97"/>
      <c r="N2684" s="97"/>
      <c r="BY2684" s="108"/>
    </row>
    <row r="2685" spans="1:77" x14ac:dyDescent="0.2">
      <c r="A2685" s="101"/>
      <c r="D2685" s="97"/>
      <c r="N2685" s="97"/>
      <c r="BY2685" s="108"/>
    </row>
    <row r="2686" spans="1:77" x14ac:dyDescent="0.2">
      <c r="A2686" s="101"/>
      <c r="D2686" s="97"/>
      <c r="N2686" s="97"/>
      <c r="BY2686" s="108"/>
    </row>
    <row r="2687" spans="1:77" x14ac:dyDescent="0.2">
      <c r="A2687" s="101"/>
      <c r="D2687" s="97"/>
      <c r="N2687" s="97"/>
      <c r="BY2687" s="108"/>
    </row>
    <row r="2688" spans="1:77" x14ac:dyDescent="0.2">
      <c r="A2688" s="101"/>
      <c r="D2688" s="97"/>
      <c r="N2688" s="97"/>
      <c r="BY2688" s="108"/>
    </row>
    <row r="2689" spans="1:77" x14ac:dyDescent="0.2">
      <c r="A2689" s="101"/>
      <c r="D2689" s="97"/>
      <c r="N2689" s="97"/>
      <c r="BY2689" s="108"/>
    </row>
    <row r="2690" spans="1:77" x14ac:dyDescent="0.2">
      <c r="A2690" s="101"/>
      <c r="D2690" s="97"/>
      <c r="N2690" s="97"/>
      <c r="BY2690" s="108"/>
    </row>
    <row r="2691" spans="1:77" x14ac:dyDescent="0.2">
      <c r="A2691" s="101"/>
      <c r="D2691" s="97"/>
      <c r="N2691" s="97"/>
      <c r="BY2691" s="108"/>
    </row>
    <row r="2692" spans="1:77" x14ac:dyDescent="0.2">
      <c r="A2692" s="101"/>
      <c r="D2692" s="97"/>
      <c r="N2692" s="97"/>
      <c r="BY2692" s="108"/>
    </row>
    <row r="2693" spans="1:77" x14ac:dyDescent="0.2">
      <c r="A2693" s="101"/>
      <c r="D2693" s="97"/>
      <c r="N2693" s="97"/>
      <c r="BY2693" s="108"/>
    </row>
    <row r="2694" spans="1:77" x14ac:dyDescent="0.2">
      <c r="A2694" s="101"/>
      <c r="D2694" s="97"/>
      <c r="N2694" s="97"/>
      <c r="BY2694" s="108"/>
    </row>
    <row r="2695" spans="1:77" x14ac:dyDescent="0.2">
      <c r="A2695" s="101"/>
      <c r="D2695" s="97"/>
      <c r="N2695" s="97"/>
      <c r="BY2695" s="108"/>
    </row>
    <row r="2696" spans="1:77" x14ac:dyDescent="0.2">
      <c r="A2696" s="101"/>
      <c r="D2696" s="97"/>
      <c r="N2696" s="97"/>
      <c r="BY2696" s="108"/>
    </row>
    <row r="2697" spans="1:77" x14ac:dyDescent="0.2">
      <c r="A2697" s="101"/>
      <c r="D2697" s="97"/>
      <c r="N2697" s="97"/>
      <c r="BY2697" s="108"/>
    </row>
    <row r="2698" spans="1:77" x14ac:dyDescent="0.2">
      <c r="A2698" s="101"/>
      <c r="D2698" s="97"/>
      <c r="N2698" s="97"/>
      <c r="BY2698" s="108"/>
    </row>
    <row r="2699" spans="1:77" x14ac:dyDescent="0.2">
      <c r="A2699" s="101"/>
      <c r="D2699" s="97"/>
      <c r="N2699" s="97"/>
      <c r="BY2699" s="108"/>
    </row>
    <row r="2700" spans="1:77" x14ac:dyDescent="0.2">
      <c r="A2700" s="101"/>
      <c r="D2700" s="97"/>
      <c r="N2700" s="97"/>
      <c r="BY2700" s="108"/>
    </row>
    <row r="2701" spans="1:77" x14ac:dyDescent="0.2">
      <c r="A2701" s="101"/>
      <c r="D2701" s="97"/>
      <c r="N2701" s="97"/>
      <c r="BY2701" s="108"/>
    </row>
    <row r="2702" spans="1:77" x14ac:dyDescent="0.2">
      <c r="A2702" s="101"/>
      <c r="D2702" s="97"/>
      <c r="N2702" s="97"/>
      <c r="BY2702" s="108"/>
    </row>
    <row r="2703" spans="1:77" x14ac:dyDescent="0.2">
      <c r="A2703" s="101"/>
      <c r="D2703" s="97"/>
      <c r="N2703" s="97"/>
      <c r="BY2703" s="108"/>
    </row>
    <row r="2704" spans="1:77" x14ac:dyDescent="0.2">
      <c r="A2704" s="101"/>
      <c r="D2704" s="97"/>
      <c r="N2704" s="97"/>
      <c r="BY2704" s="108"/>
    </row>
    <row r="2705" spans="1:77" x14ac:dyDescent="0.2">
      <c r="A2705" s="101"/>
      <c r="D2705" s="97"/>
      <c r="N2705" s="97"/>
      <c r="BY2705" s="108"/>
    </row>
    <row r="2706" spans="1:77" x14ac:dyDescent="0.2">
      <c r="A2706" s="101"/>
      <c r="D2706" s="97"/>
      <c r="N2706" s="97"/>
      <c r="BY2706" s="108"/>
    </row>
    <row r="2707" spans="1:77" x14ac:dyDescent="0.2">
      <c r="A2707" s="101"/>
      <c r="D2707" s="97"/>
      <c r="N2707" s="97"/>
      <c r="BY2707" s="108"/>
    </row>
    <row r="2708" spans="1:77" x14ac:dyDescent="0.2">
      <c r="A2708" s="101"/>
      <c r="D2708" s="97"/>
      <c r="N2708" s="97"/>
      <c r="BY2708" s="108"/>
    </row>
    <row r="2709" spans="1:77" x14ac:dyDescent="0.2">
      <c r="A2709" s="101"/>
      <c r="D2709" s="97"/>
      <c r="N2709" s="97"/>
      <c r="BY2709" s="108"/>
    </row>
    <row r="2710" spans="1:77" x14ac:dyDescent="0.2">
      <c r="A2710" s="101"/>
      <c r="D2710" s="97"/>
      <c r="N2710" s="97"/>
      <c r="BY2710" s="108"/>
    </row>
    <row r="2711" spans="1:77" x14ac:dyDescent="0.2">
      <c r="A2711" s="101"/>
      <c r="D2711" s="97"/>
      <c r="N2711" s="97"/>
      <c r="BY2711" s="108"/>
    </row>
    <row r="2712" spans="1:77" x14ac:dyDescent="0.2">
      <c r="A2712" s="101"/>
      <c r="D2712" s="97"/>
      <c r="N2712" s="97"/>
      <c r="BY2712" s="108"/>
    </row>
    <row r="2713" spans="1:77" x14ac:dyDescent="0.2">
      <c r="A2713" s="101"/>
      <c r="D2713" s="97"/>
      <c r="N2713" s="97"/>
      <c r="BY2713" s="108"/>
    </row>
    <row r="2714" spans="1:77" x14ac:dyDescent="0.2">
      <c r="A2714" s="101"/>
      <c r="D2714" s="97"/>
      <c r="N2714" s="97"/>
      <c r="BY2714" s="108"/>
    </row>
    <row r="2715" spans="1:77" x14ac:dyDescent="0.2">
      <c r="A2715" s="101"/>
      <c r="D2715" s="97"/>
      <c r="N2715" s="97"/>
      <c r="BY2715" s="108"/>
    </row>
    <row r="2716" spans="1:77" x14ac:dyDescent="0.2">
      <c r="A2716" s="101"/>
      <c r="D2716" s="97"/>
      <c r="N2716" s="97"/>
      <c r="BY2716" s="108"/>
    </row>
    <row r="2717" spans="1:77" x14ac:dyDescent="0.2">
      <c r="A2717" s="101"/>
      <c r="D2717" s="97"/>
      <c r="N2717" s="97"/>
      <c r="BY2717" s="108"/>
    </row>
    <row r="2718" spans="1:77" x14ac:dyDescent="0.2">
      <c r="A2718" s="101"/>
      <c r="D2718" s="97"/>
      <c r="N2718" s="97"/>
      <c r="BY2718" s="108"/>
    </row>
    <row r="2719" spans="1:77" x14ac:dyDescent="0.2">
      <c r="A2719" s="101"/>
      <c r="D2719" s="97"/>
      <c r="N2719" s="97"/>
      <c r="BY2719" s="108"/>
    </row>
    <row r="2720" spans="1:77" x14ac:dyDescent="0.2">
      <c r="A2720" s="101"/>
      <c r="D2720" s="97"/>
      <c r="N2720" s="97"/>
      <c r="BY2720" s="108"/>
    </row>
    <row r="2721" spans="1:77" x14ac:dyDescent="0.2">
      <c r="A2721" s="101"/>
      <c r="D2721" s="97"/>
      <c r="N2721" s="97"/>
      <c r="BY2721" s="108"/>
    </row>
    <row r="2722" spans="1:77" x14ac:dyDescent="0.2">
      <c r="A2722" s="101"/>
      <c r="D2722" s="97"/>
      <c r="N2722" s="97"/>
      <c r="BY2722" s="108"/>
    </row>
    <row r="2723" spans="1:77" x14ac:dyDescent="0.2">
      <c r="A2723" s="101"/>
      <c r="D2723" s="97"/>
      <c r="N2723" s="97"/>
      <c r="BY2723" s="108"/>
    </row>
    <row r="2724" spans="1:77" x14ac:dyDescent="0.2">
      <c r="A2724" s="101"/>
      <c r="D2724" s="97"/>
      <c r="N2724" s="97"/>
      <c r="BY2724" s="108"/>
    </row>
    <row r="2725" spans="1:77" x14ac:dyDescent="0.2">
      <c r="A2725" s="101"/>
      <c r="D2725" s="97"/>
      <c r="N2725" s="97"/>
      <c r="BY2725" s="108"/>
    </row>
    <row r="2726" spans="1:77" x14ac:dyDescent="0.2">
      <c r="A2726" s="101"/>
      <c r="D2726" s="97"/>
      <c r="N2726" s="97"/>
      <c r="BY2726" s="108"/>
    </row>
    <row r="2727" spans="1:77" x14ac:dyDescent="0.2">
      <c r="A2727" s="101"/>
      <c r="D2727" s="97"/>
      <c r="N2727" s="97"/>
      <c r="BY2727" s="108"/>
    </row>
    <row r="2728" spans="1:77" x14ac:dyDescent="0.2">
      <c r="A2728" s="101"/>
      <c r="D2728" s="97"/>
      <c r="N2728" s="97"/>
      <c r="BY2728" s="108"/>
    </row>
    <row r="2729" spans="1:77" x14ac:dyDescent="0.2">
      <c r="A2729" s="101"/>
      <c r="D2729" s="97"/>
      <c r="N2729" s="97"/>
      <c r="BY2729" s="108"/>
    </row>
    <row r="2730" spans="1:77" x14ac:dyDescent="0.2">
      <c r="A2730" s="101"/>
      <c r="D2730" s="97"/>
      <c r="N2730" s="97"/>
      <c r="BY2730" s="108"/>
    </row>
    <row r="2731" spans="1:77" x14ac:dyDescent="0.2">
      <c r="A2731" s="101"/>
      <c r="D2731" s="97"/>
      <c r="N2731" s="97"/>
      <c r="BY2731" s="108"/>
    </row>
    <row r="2732" spans="1:77" x14ac:dyDescent="0.2">
      <c r="A2732" s="101"/>
      <c r="D2732" s="97"/>
      <c r="N2732" s="97"/>
      <c r="BY2732" s="108"/>
    </row>
    <row r="2733" spans="1:77" x14ac:dyDescent="0.2">
      <c r="A2733" s="101"/>
      <c r="D2733" s="97"/>
      <c r="N2733" s="97"/>
      <c r="BY2733" s="108"/>
    </row>
    <row r="2734" spans="1:77" x14ac:dyDescent="0.2">
      <c r="A2734" s="101"/>
      <c r="D2734" s="97"/>
      <c r="N2734" s="97"/>
      <c r="BY2734" s="108"/>
    </row>
    <row r="2735" spans="1:77" x14ac:dyDescent="0.2">
      <c r="A2735" s="101"/>
      <c r="D2735" s="97"/>
      <c r="N2735" s="97"/>
      <c r="BY2735" s="108"/>
    </row>
    <row r="2736" spans="1:77" x14ac:dyDescent="0.2">
      <c r="A2736" s="101"/>
      <c r="D2736" s="97"/>
      <c r="N2736" s="97"/>
      <c r="BY2736" s="108"/>
    </row>
    <row r="2737" spans="1:77" x14ac:dyDescent="0.2">
      <c r="A2737" s="101"/>
      <c r="D2737" s="97"/>
      <c r="N2737" s="97"/>
      <c r="BY2737" s="108"/>
    </row>
    <row r="2738" spans="1:77" x14ac:dyDescent="0.2">
      <c r="A2738" s="101"/>
      <c r="D2738" s="97"/>
      <c r="N2738" s="97"/>
      <c r="BY2738" s="108"/>
    </row>
    <row r="2739" spans="1:77" x14ac:dyDescent="0.2">
      <c r="A2739" s="101"/>
      <c r="D2739" s="97"/>
      <c r="N2739" s="97"/>
      <c r="BY2739" s="108"/>
    </row>
    <row r="2740" spans="1:77" x14ac:dyDescent="0.2">
      <c r="A2740" s="101"/>
      <c r="D2740" s="97"/>
      <c r="N2740" s="97"/>
      <c r="BY2740" s="108"/>
    </row>
    <row r="2741" spans="1:77" x14ac:dyDescent="0.2">
      <c r="A2741" s="101"/>
      <c r="D2741" s="97"/>
      <c r="N2741" s="97"/>
      <c r="BY2741" s="108"/>
    </row>
    <row r="2742" spans="1:77" x14ac:dyDescent="0.2">
      <c r="A2742" s="101"/>
      <c r="D2742" s="97"/>
      <c r="N2742" s="97"/>
      <c r="BY2742" s="108"/>
    </row>
    <row r="2743" spans="1:77" x14ac:dyDescent="0.2">
      <c r="A2743" s="101"/>
      <c r="D2743" s="97"/>
      <c r="N2743" s="97"/>
      <c r="BY2743" s="108"/>
    </row>
    <row r="2744" spans="1:77" x14ac:dyDescent="0.2">
      <c r="A2744" s="101"/>
      <c r="D2744" s="97"/>
      <c r="N2744" s="97"/>
      <c r="BY2744" s="108"/>
    </row>
    <row r="2745" spans="1:77" x14ac:dyDescent="0.2">
      <c r="A2745" s="101"/>
      <c r="D2745" s="97"/>
      <c r="N2745" s="97"/>
      <c r="BY2745" s="108"/>
    </row>
    <row r="2746" spans="1:77" x14ac:dyDescent="0.2">
      <c r="A2746" s="101"/>
      <c r="D2746" s="97"/>
      <c r="N2746" s="97"/>
      <c r="BY2746" s="108"/>
    </row>
    <row r="2747" spans="1:77" x14ac:dyDescent="0.2">
      <c r="A2747" s="101"/>
      <c r="D2747" s="97"/>
      <c r="N2747" s="97"/>
      <c r="BY2747" s="108"/>
    </row>
    <row r="2748" spans="1:77" x14ac:dyDescent="0.2">
      <c r="A2748" s="101"/>
      <c r="D2748" s="97"/>
      <c r="N2748" s="97"/>
      <c r="BY2748" s="108"/>
    </row>
    <row r="2749" spans="1:77" x14ac:dyDescent="0.2">
      <c r="A2749" s="101"/>
      <c r="D2749" s="97"/>
      <c r="N2749" s="97"/>
      <c r="BY2749" s="108"/>
    </row>
    <row r="2750" spans="1:77" x14ac:dyDescent="0.2">
      <c r="A2750" s="101"/>
      <c r="D2750" s="97"/>
      <c r="N2750" s="97"/>
      <c r="BY2750" s="108"/>
    </row>
    <row r="2751" spans="1:77" x14ac:dyDescent="0.2">
      <c r="A2751" s="101"/>
      <c r="D2751" s="97"/>
      <c r="N2751" s="97"/>
      <c r="BY2751" s="108"/>
    </row>
    <row r="2752" spans="1:77" x14ac:dyDescent="0.2">
      <c r="A2752" s="101"/>
      <c r="D2752" s="97"/>
      <c r="N2752" s="97"/>
      <c r="BY2752" s="108"/>
    </row>
    <row r="2753" spans="1:77" x14ac:dyDescent="0.2">
      <c r="A2753" s="101"/>
      <c r="D2753" s="97"/>
      <c r="N2753" s="97"/>
      <c r="BY2753" s="108"/>
    </row>
    <row r="2754" spans="1:77" x14ac:dyDescent="0.2">
      <c r="A2754" s="101"/>
      <c r="D2754" s="97"/>
      <c r="N2754" s="97"/>
      <c r="BY2754" s="108"/>
    </row>
    <row r="2755" spans="1:77" x14ac:dyDescent="0.2">
      <c r="A2755" s="101"/>
      <c r="D2755" s="97"/>
      <c r="N2755" s="97"/>
      <c r="BY2755" s="108"/>
    </row>
    <row r="2756" spans="1:77" x14ac:dyDescent="0.2">
      <c r="A2756" s="101"/>
      <c r="D2756" s="97"/>
      <c r="N2756" s="97"/>
      <c r="BY2756" s="108"/>
    </row>
    <row r="2757" spans="1:77" x14ac:dyDescent="0.2">
      <c r="A2757" s="101"/>
      <c r="D2757" s="97"/>
      <c r="N2757" s="97"/>
      <c r="BY2757" s="108"/>
    </row>
    <row r="2758" spans="1:77" x14ac:dyDescent="0.2">
      <c r="A2758" s="101"/>
      <c r="D2758" s="97"/>
      <c r="N2758" s="97"/>
      <c r="BY2758" s="108"/>
    </row>
    <row r="2759" spans="1:77" x14ac:dyDescent="0.2">
      <c r="A2759" s="101"/>
      <c r="D2759" s="97"/>
      <c r="N2759" s="97"/>
      <c r="BY2759" s="108"/>
    </row>
    <row r="2760" spans="1:77" x14ac:dyDescent="0.2">
      <c r="A2760" s="101"/>
      <c r="D2760" s="97"/>
      <c r="N2760" s="97"/>
      <c r="BY2760" s="108"/>
    </row>
    <row r="2761" spans="1:77" x14ac:dyDescent="0.2">
      <c r="A2761" s="101"/>
      <c r="D2761" s="97"/>
      <c r="N2761" s="97"/>
      <c r="BY2761" s="108"/>
    </row>
    <row r="2762" spans="1:77" x14ac:dyDescent="0.2">
      <c r="A2762" s="101"/>
      <c r="D2762" s="97"/>
      <c r="N2762" s="97"/>
      <c r="BY2762" s="108"/>
    </row>
    <row r="2763" spans="1:77" x14ac:dyDescent="0.2">
      <c r="A2763" s="101"/>
      <c r="D2763" s="97"/>
      <c r="N2763" s="97"/>
      <c r="BY2763" s="108"/>
    </row>
    <row r="2764" spans="1:77" x14ac:dyDescent="0.2">
      <c r="A2764" s="101"/>
      <c r="D2764" s="97"/>
      <c r="N2764" s="97"/>
      <c r="BY2764" s="108"/>
    </row>
    <row r="2765" spans="1:77" x14ac:dyDescent="0.2">
      <c r="A2765" s="101"/>
      <c r="D2765" s="97"/>
      <c r="N2765" s="97"/>
      <c r="BY2765" s="108"/>
    </row>
    <row r="2766" spans="1:77" x14ac:dyDescent="0.2">
      <c r="A2766" s="101"/>
      <c r="D2766" s="97"/>
      <c r="N2766" s="97"/>
      <c r="BY2766" s="108"/>
    </row>
    <row r="2767" spans="1:77" x14ac:dyDescent="0.2">
      <c r="A2767" s="101"/>
      <c r="D2767" s="97"/>
      <c r="N2767" s="97"/>
      <c r="BY2767" s="108"/>
    </row>
    <row r="2768" spans="1:77" x14ac:dyDescent="0.2">
      <c r="A2768" s="101"/>
      <c r="D2768" s="97"/>
      <c r="N2768" s="97"/>
      <c r="BY2768" s="108"/>
    </row>
    <row r="2769" spans="1:77" x14ac:dyDescent="0.2">
      <c r="A2769" s="101"/>
      <c r="D2769" s="97"/>
      <c r="N2769" s="97"/>
      <c r="BY2769" s="108"/>
    </row>
    <row r="2770" spans="1:77" x14ac:dyDescent="0.2">
      <c r="A2770" s="101"/>
      <c r="D2770" s="97"/>
      <c r="N2770" s="97"/>
      <c r="BY2770" s="108"/>
    </row>
    <row r="2771" spans="1:77" x14ac:dyDescent="0.2">
      <c r="A2771" s="101"/>
      <c r="D2771" s="97"/>
      <c r="N2771" s="97"/>
      <c r="BY2771" s="108"/>
    </row>
    <row r="2772" spans="1:77" x14ac:dyDescent="0.2">
      <c r="A2772" s="101"/>
      <c r="D2772" s="97"/>
      <c r="N2772" s="97"/>
      <c r="BY2772" s="108"/>
    </row>
    <row r="2773" spans="1:77" x14ac:dyDescent="0.2">
      <c r="A2773" s="101"/>
      <c r="D2773" s="97"/>
      <c r="N2773" s="97"/>
      <c r="BY2773" s="108"/>
    </row>
    <row r="2774" spans="1:77" x14ac:dyDescent="0.2">
      <c r="A2774" s="101"/>
      <c r="D2774" s="97"/>
      <c r="N2774" s="97"/>
      <c r="BY2774" s="108"/>
    </row>
    <row r="2775" spans="1:77" x14ac:dyDescent="0.2">
      <c r="A2775" s="101"/>
      <c r="D2775" s="97"/>
      <c r="N2775" s="97"/>
      <c r="BY2775" s="108"/>
    </row>
    <row r="2776" spans="1:77" x14ac:dyDescent="0.2">
      <c r="A2776" s="101"/>
      <c r="D2776" s="97"/>
      <c r="N2776" s="97"/>
      <c r="BY2776" s="108"/>
    </row>
    <row r="2777" spans="1:77" x14ac:dyDescent="0.2">
      <c r="A2777" s="101"/>
      <c r="D2777" s="97"/>
      <c r="N2777" s="97"/>
      <c r="BY2777" s="108"/>
    </row>
    <row r="2778" spans="1:77" x14ac:dyDescent="0.2">
      <c r="A2778" s="101"/>
      <c r="D2778" s="97"/>
      <c r="N2778" s="97"/>
      <c r="BY2778" s="108"/>
    </row>
    <row r="2779" spans="1:77" x14ac:dyDescent="0.2">
      <c r="A2779" s="101"/>
      <c r="D2779" s="97"/>
      <c r="N2779" s="97"/>
      <c r="BY2779" s="108"/>
    </row>
    <row r="2780" spans="1:77" x14ac:dyDescent="0.2">
      <c r="A2780" s="101"/>
      <c r="D2780" s="97"/>
      <c r="N2780" s="97"/>
      <c r="BY2780" s="108"/>
    </row>
    <row r="2781" spans="1:77" x14ac:dyDescent="0.2">
      <c r="A2781" s="101"/>
      <c r="D2781" s="97"/>
      <c r="N2781" s="97"/>
      <c r="BY2781" s="108"/>
    </row>
    <row r="2782" spans="1:77" x14ac:dyDescent="0.2">
      <c r="A2782" s="101"/>
      <c r="D2782" s="97"/>
      <c r="N2782" s="97"/>
      <c r="BY2782" s="108"/>
    </row>
    <row r="2783" spans="1:77" x14ac:dyDescent="0.2">
      <c r="A2783" s="101"/>
      <c r="D2783" s="97"/>
      <c r="N2783" s="97"/>
      <c r="BY2783" s="108"/>
    </row>
    <row r="2784" spans="1:77" x14ac:dyDescent="0.2">
      <c r="A2784" s="101"/>
      <c r="D2784" s="97"/>
      <c r="N2784" s="97"/>
      <c r="BY2784" s="108"/>
    </row>
    <row r="2785" spans="1:77" x14ac:dyDescent="0.2">
      <c r="A2785" s="101"/>
      <c r="D2785" s="97"/>
      <c r="N2785" s="97"/>
      <c r="BY2785" s="108"/>
    </row>
    <row r="2786" spans="1:77" x14ac:dyDescent="0.2">
      <c r="A2786" s="101"/>
      <c r="D2786" s="97"/>
      <c r="N2786" s="97"/>
      <c r="BY2786" s="108"/>
    </row>
    <row r="2787" spans="1:77" x14ac:dyDescent="0.2">
      <c r="A2787" s="101"/>
      <c r="D2787" s="97"/>
      <c r="N2787" s="97"/>
      <c r="BY2787" s="108"/>
    </row>
    <row r="2788" spans="1:77" x14ac:dyDescent="0.2">
      <c r="A2788" s="101"/>
      <c r="D2788" s="97"/>
      <c r="N2788" s="97"/>
      <c r="BY2788" s="108"/>
    </row>
    <row r="2789" spans="1:77" x14ac:dyDescent="0.2">
      <c r="A2789" s="101"/>
      <c r="D2789" s="97"/>
      <c r="N2789" s="97"/>
      <c r="BY2789" s="108"/>
    </row>
    <row r="2790" spans="1:77" x14ac:dyDescent="0.2">
      <c r="A2790" s="101"/>
      <c r="D2790" s="97"/>
      <c r="N2790" s="97"/>
      <c r="BY2790" s="108"/>
    </row>
    <row r="2791" spans="1:77" x14ac:dyDescent="0.2">
      <c r="A2791" s="101"/>
      <c r="D2791" s="97"/>
      <c r="N2791" s="97"/>
      <c r="BY2791" s="108"/>
    </row>
    <row r="2792" spans="1:77" x14ac:dyDescent="0.2">
      <c r="A2792" s="101"/>
      <c r="D2792" s="97"/>
      <c r="N2792" s="97"/>
      <c r="BY2792" s="108"/>
    </row>
    <row r="2793" spans="1:77" x14ac:dyDescent="0.2">
      <c r="A2793" s="101"/>
      <c r="D2793" s="97"/>
      <c r="N2793" s="97"/>
      <c r="BY2793" s="108"/>
    </row>
    <row r="2794" spans="1:77" x14ac:dyDescent="0.2">
      <c r="A2794" s="101"/>
      <c r="D2794" s="97"/>
      <c r="N2794" s="97"/>
      <c r="BY2794" s="108"/>
    </row>
    <row r="2795" spans="1:77" x14ac:dyDescent="0.2">
      <c r="A2795" s="101"/>
      <c r="D2795" s="97"/>
      <c r="N2795" s="97"/>
      <c r="BY2795" s="108"/>
    </row>
    <row r="2796" spans="1:77" x14ac:dyDescent="0.2">
      <c r="A2796" s="101"/>
      <c r="D2796" s="97"/>
      <c r="N2796" s="97"/>
      <c r="BY2796" s="108"/>
    </row>
    <row r="2797" spans="1:77" x14ac:dyDescent="0.2">
      <c r="A2797" s="101"/>
      <c r="D2797" s="97"/>
      <c r="N2797" s="97"/>
      <c r="BY2797" s="108"/>
    </row>
    <row r="2798" spans="1:77" x14ac:dyDescent="0.2">
      <c r="A2798" s="101"/>
      <c r="D2798" s="97"/>
      <c r="N2798" s="97"/>
      <c r="BY2798" s="108"/>
    </row>
    <row r="2799" spans="1:77" x14ac:dyDescent="0.2">
      <c r="A2799" s="101"/>
      <c r="D2799" s="97"/>
      <c r="N2799" s="97"/>
      <c r="BY2799" s="108"/>
    </row>
    <row r="2800" spans="1:77" x14ac:dyDescent="0.2">
      <c r="A2800" s="101"/>
      <c r="D2800" s="97"/>
      <c r="N2800" s="97"/>
      <c r="BY2800" s="108"/>
    </row>
    <row r="2801" spans="1:77" x14ac:dyDescent="0.2">
      <c r="A2801" s="101"/>
      <c r="D2801" s="97"/>
      <c r="N2801" s="97"/>
      <c r="BY2801" s="108"/>
    </row>
    <row r="2802" spans="1:77" x14ac:dyDescent="0.2">
      <c r="A2802" s="101"/>
      <c r="D2802" s="97"/>
      <c r="N2802" s="97"/>
      <c r="BY2802" s="108"/>
    </row>
    <row r="2803" spans="1:77" x14ac:dyDescent="0.2">
      <c r="A2803" s="101"/>
      <c r="D2803" s="97"/>
      <c r="N2803" s="97"/>
      <c r="BY2803" s="108"/>
    </row>
    <row r="2804" spans="1:77" x14ac:dyDescent="0.2">
      <c r="A2804" s="101"/>
      <c r="D2804" s="97"/>
      <c r="N2804" s="97"/>
      <c r="BY2804" s="108"/>
    </row>
    <row r="2805" spans="1:77" x14ac:dyDescent="0.2">
      <c r="A2805" s="101"/>
      <c r="D2805" s="97"/>
      <c r="N2805" s="97"/>
      <c r="BY2805" s="108"/>
    </row>
    <row r="2806" spans="1:77" x14ac:dyDescent="0.2">
      <c r="A2806" s="101"/>
      <c r="D2806" s="97"/>
      <c r="N2806" s="97"/>
      <c r="BY2806" s="108"/>
    </row>
    <row r="2807" spans="1:77" x14ac:dyDescent="0.2">
      <c r="A2807" s="101"/>
      <c r="D2807" s="97"/>
      <c r="N2807" s="97"/>
      <c r="BY2807" s="108"/>
    </row>
    <row r="2808" spans="1:77" x14ac:dyDescent="0.2">
      <c r="A2808" s="101"/>
      <c r="D2808" s="97"/>
      <c r="N2808" s="97"/>
      <c r="BY2808" s="108"/>
    </row>
    <row r="2809" spans="1:77" x14ac:dyDescent="0.2">
      <c r="A2809" s="101"/>
      <c r="D2809" s="97"/>
      <c r="N2809" s="97"/>
      <c r="BY2809" s="108"/>
    </row>
    <row r="2810" spans="1:77" x14ac:dyDescent="0.2">
      <c r="A2810" s="101"/>
      <c r="D2810" s="97"/>
      <c r="N2810" s="97"/>
      <c r="BY2810" s="108"/>
    </row>
    <row r="2811" spans="1:77" x14ac:dyDescent="0.2">
      <c r="A2811" s="101"/>
      <c r="D2811" s="97"/>
      <c r="N2811" s="97"/>
      <c r="BY2811" s="108"/>
    </row>
    <row r="2812" spans="1:77" x14ac:dyDescent="0.2">
      <c r="A2812" s="101"/>
      <c r="D2812" s="97"/>
      <c r="N2812" s="97"/>
      <c r="BY2812" s="108"/>
    </row>
    <row r="2813" spans="1:77" x14ac:dyDescent="0.2">
      <c r="A2813" s="101"/>
      <c r="D2813" s="97"/>
      <c r="N2813" s="97"/>
      <c r="BY2813" s="108"/>
    </row>
    <row r="2814" spans="1:77" x14ac:dyDescent="0.2">
      <c r="A2814" s="101"/>
      <c r="D2814" s="97"/>
      <c r="N2814" s="97"/>
      <c r="BY2814" s="108"/>
    </row>
    <row r="2815" spans="1:77" x14ac:dyDescent="0.2">
      <c r="A2815" s="101"/>
      <c r="D2815" s="97"/>
      <c r="N2815" s="97"/>
      <c r="BY2815" s="108"/>
    </row>
    <row r="2816" spans="1:77" x14ac:dyDescent="0.2">
      <c r="A2816" s="101"/>
      <c r="D2816" s="97"/>
      <c r="N2816" s="97"/>
      <c r="BY2816" s="108"/>
    </row>
    <row r="2817" spans="1:77" x14ac:dyDescent="0.2">
      <c r="A2817" s="101"/>
      <c r="D2817" s="97"/>
      <c r="N2817" s="97"/>
      <c r="BY2817" s="108"/>
    </row>
    <row r="2818" spans="1:77" x14ac:dyDescent="0.2">
      <c r="A2818" s="101"/>
      <c r="D2818" s="97"/>
      <c r="N2818" s="97"/>
      <c r="BY2818" s="108"/>
    </row>
    <row r="2819" spans="1:77" x14ac:dyDescent="0.2">
      <c r="A2819" s="101"/>
      <c r="D2819" s="97"/>
      <c r="N2819" s="97"/>
      <c r="BY2819" s="108"/>
    </row>
    <row r="2820" spans="1:77" x14ac:dyDescent="0.2">
      <c r="A2820" s="101"/>
      <c r="D2820" s="97"/>
      <c r="N2820" s="97"/>
      <c r="BY2820" s="108"/>
    </row>
    <row r="2821" spans="1:77" x14ac:dyDescent="0.2">
      <c r="A2821" s="101"/>
      <c r="D2821" s="97"/>
      <c r="N2821" s="97"/>
      <c r="BY2821" s="108"/>
    </row>
    <row r="2822" spans="1:77" x14ac:dyDescent="0.2">
      <c r="A2822" s="101"/>
      <c r="D2822" s="97"/>
      <c r="N2822" s="97"/>
      <c r="BY2822" s="108"/>
    </row>
    <row r="2823" spans="1:77" x14ac:dyDescent="0.2">
      <c r="A2823" s="101"/>
      <c r="D2823" s="97"/>
      <c r="N2823" s="97"/>
      <c r="BY2823" s="108"/>
    </row>
    <row r="2824" spans="1:77" x14ac:dyDescent="0.2">
      <c r="A2824" s="101"/>
      <c r="D2824" s="97"/>
      <c r="N2824" s="97"/>
      <c r="BY2824" s="108"/>
    </row>
    <row r="2825" spans="1:77" x14ac:dyDescent="0.2">
      <c r="A2825" s="101"/>
      <c r="D2825" s="97"/>
      <c r="N2825" s="97"/>
      <c r="BY2825" s="108"/>
    </row>
    <row r="2826" spans="1:77" x14ac:dyDescent="0.2">
      <c r="A2826" s="101"/>
      <c r="D2826" s="97"/>
      <c r="N2826" s="97"/>
      <c r="BY2826" s="108"/>
    </row>
    <row r="2827" spans="1:77" x14ac:dyDescent="0.2">
      <c r="A2827" s="101"/>
      <c r="D2827" s="97"/>
      <c r="N2827" s="97"/>
      <c r="BY2827" s="108"/>
    </row>
    <row r="2828" spans="1:77" x14ac:dyDescent="0.2">
      <c r="A2828" s="101"/>
      <c r="D2828" s="97"/>
      <c r="N2828" s="97"/>
      <c r="BY2828" s="108"/>
    </row>
    <row r="2829" spans="1:77" x14ac:dyDescent="0.2">
      <c r="A2829" s="101"/>
      <c r="D2829" s="97"/>
      <c r="N2829" s="97"/>
      <c r="BY2829" s="108"/>
    </row>
    <row r="2830" spans="1:77" x14ac:dyDescent="0.2">
      <c r="A2830" s="101"/>
      <c r="D2830" s="97"/>
      <c r="N2830" s="97"/>
      <c r="BY2830" s="108"/>
    </row>
    <row r="2831" spans="1:77" x14ac:dyDescent="0.2">
      <c r="A2831" s="101"/>
      <c r="D2831" s="97"/>
      <c r="N2831" s="97"/>
      <c r="BY2831" s="108"/>
    </row>
    <row r="2832" spans="1:77" x14ac:dyDescent="0.2">
      <c r="A2832" s="101"/>
      <c r="D2832" s="97"/>
      <c r="N2832" s="97"/>
      <c r="BY2832" s="108"/>
    </row>
    <row r="2833" spans="1:77" x14ac:dyDescent="0.2">
      <c r="A2833" s="101"/>
      <c r="D2833" s="97"/>
      <c r="N2833" s="97"/>
      <c r="BY2833" s="108"/>
    </row>
    <row r="2834" spans="1:77" x14ac:dyDescent="0.2">
      <c r="A2834" s="101"/>
      <c r="D2834" s="97"/>
      <c r="N2834" s="97"/>
      <c r="BY2834" s="108"/>
    </row>
    <row r="2835" spans="1:77" x14ac:dyDescent="0.2">
      <c r="A2835" s="101"/>
      <c r="D2835" s="97"/>
      <c r="N2835" s="97"/>
      <c r="BY2835" s="108"/>
    </row>
    <row r="2836" spans="1:77" x14ac:dyDescent="0.2">
      <c r="A2836" s="101"/>
      <c r="D2836" s="97"/>
      <c r="N2836" s="97"/>
      <c r="BY2836" s="108"/>
    </row>
    <row r="2837" spans="1:77" x14ac:dyDescent="0.2">
      <c r="A2837" s="101"/>
      <c r="D2837" s="97"/>
      <c r="N2837" s="97"/>
      <c r="BY2837" s="108"/>
    </row>
    <row r="2838" spans="1:77" x14ac:dyDescent="0.2">
      <c r="A2838" s="101"/>
      <c r="D2838" s="97"/>
      <c r="N2838" s="97"/>
      <c r="BY2838" s="108"/>
    </row>
    <row r="2839" spans="1:77" x14ac:dyDescent="0.2">
      <c r="A2839" s="101"/>
      <c r="D2839" s="97"/>
      <c r="N2839" s="97"/>
      <c r="BY2839" s="108"/>
    </row>
    <row r="2840" spans="1:77" x14ac:dyDescent="0.2">
      <c r="A2840" s="101"/>
      <c r="D2840" s="97"/>
      <c r="N2840" s="97"/>
      <c r="BY2840" s="108"/>
    </row>
    <row r="2841" spans="1:77" x14ac:dyDescent="0.2">
      <c r="A2841" s="101"/>
      <c r="D2841" s="97"/>
      <c r="N2841" s="97"/>
      <c r="BY2841" s="108"/>
    </row>
    <row r="2842" spans="1:77" x14ac:dyDescent="0.2">
      <c r="A2842" s="101"/>
      <c r="D2842" s="97"/>
      <c r="N2842" s="97"/>
      <c r="BY2842" s="108"/>
    </row>
    <row r="2843" spans="1:77" x14ac:dyDescent="0.2">
      <c r="A2843" s="101"/>
      <c r="D2843" s="97"/>
      <c r="N2843" s="97"/>
      <c r="BY2843" s="108"/>
    </row>
    <row r="2844" spans="1:77" x14ac:dyDescent="0.2">
      <c r="A2844" s="101"/>
      <c r="D2844" s="97"/>
      <c r="N2844" s="97"/>
      <c r="BY2844" s="108"/>
    </row>
    <row r="2845" spans="1:77" x14ac:dyDescent="0.2">
      <c r="A2845" s="101"/>
      <c r="D2845" s="97"/>
      <c r="N2845" s="97"/>
      <c r="BY2845" s="108"/>
    </row>
    <row r="2846" spans="1:77" x14ac:dyDescent="0.2">
      <c r="A2846" s="101"/>
      <c r="D2846" s="97"/>
      <c r="N2846" s="97"/>
      <c r="BY2846" s="108"/>
    </row>
    <row r="2847" spans="1:77" x14ac:dyDescent="0.2">
      <c r="A2847" s="101"/>
      <c r="D2847" s="97"/>
      <c r="N2847" s="97"/>
      <c r="BY2847" s="108"/>
    </row>
    <row r="2848" spans="1:77" x14ac:dyDescent="0.2">
      <c r="A2848" s="101"/>
      <c r="D2848" s="97"/>
      <c r="N2848" s="97"/>
      <c r="BY2848" s="108"/>
    </row>
    <row r="2849" spans="1:77" x14ac:dyDescent="0.2">
      <c r="A2849" s="101"/>
      <c r="D2849" s="97"/>
      <c r="N2849" s="97"/>
      <c r="BY2849" s="108"/>
    </row>
    <row r="2850" spans="1:77" x14ac:dyDescent="0.2">
      <c r="A2850" s="101"/>
      <c r="D2850" s="97"/>
      <c r="N2850" s="97"/>
      <c r="BY2850" s="108"/>
    </row>
    <row r="2851" spans="1:77" x14ac:dyDescent="0.2">
      <c r="A2851" s="101"/>
      <c r="D2851" s="97"/>
      <c r="N2851" s="97"/>
      <c r="BY2851" s="108"/>
    </row>
    <row r="2852" spans="1:77" x14ac:dyDescent="0.2">
      <c r="A2852" s="101"/>
      <c r="D2852" s="97"/>
      <c r="N2852" s="97"/>
      <c r="BY2852" s="108"/>
    </row>
    <row r="2853" spans="1:77" x14ac:dyDescent="0.2">
      <c r="A2853" s="101"/>
      <c r="D2853" s="97"/>
      <c r="N2853" s="97"/>
      <c r="BY2853" s="108"/>
    </row>
    <row r="2854" spans="1:77" x14ac:dyDescent="0.2">
      <c r="A2854" s="101"/>
      <c r="D2854" s="97"/>
      <c r="N2854" s="97"/>
      <c r="BY2854" s="108"/>
    </row>
    <row r="2855" spans="1:77" x14ac:dyDescent="0.2">
      <c r="A2855" s="101"/>
      <c r="D2855" s="97"/>
      <c r="N2855" s="97"/>
      <c r="BY2855" s="108"/>
    </row>
    <row r="2856" spans="1:77" x14ac:dyDescent="0.2">
      <c r="A2856" s="101"/>
      <c r="D2856" s="97"/>
      <c r="N2856" s="97"/>
      <c r="BY2856" s="108"/>
    </row>
    <row r="2857" spans="1:77" x14ac:dyDescent="0.2">
      <c r="A2857" s="101"/>
      <c r="D2857" s="97"/>
      <c r="N2857" s="97"/>
      <c r="BY2857" s="108"/>
    </row>
    <row r="2858" spans="1:77" x14ac:dyDescent="0.2">
      <c r="A2858" s="101"/>
      <c r="D2858" s="97"/>
      <c r="N2858" s="97"/>
      <c r="BY2858" s="108"/>
    </row>
    <row r="2859" spans="1:77" x14ac:dyDescent="0.2">
      <c r="A2859" s="101"/>
      <c r="D2859" s="97"/>
      <c r="N2859" s="97"/>
      <c r="BY2859" s="108"/>
    </row>
    <row r="2860" spans="1:77" x14ac:dyDescent="0.2">
      <c r="A2860" s="101"/>
      <c r="D2860" s="97"/>
      <c r="N2860" s="97"/>
      <c r="BY2860" s="108"/>
    </row>
    <row r="2861" spans="1:77" x14ac:dyDescent="0.2">
      <c r="A2861" s="101"/>
      <c r="D2861" s="97"/>
      <c r="N2861" s="97"/>
      <c r="BY2861" s="108"/>
    </row>
    <row r="2862" spans="1:77" x14ac:dyDescent="0.2">
      <c r="A2862" s="101"/>
      <c r="D2862" s="97"/>
      <c r="N2862" s="97"/>
      <c r="BY2862" s="108"/>
    </row>
    <row r="2863" spans="1:77" x14ac:dyDescent="0.2">
      <c r="A2863" s="101"/>
      <c r="D2863" s="97"/>
      <c r="N2863" s="97"/>
      <c r="BY2863" s="108"/>
    </row>
    <row r="2864" spans="1:77" x14ac:dyDescent="0.2">
      <c r="A2864" s="101"/>
      <c r="D2864" s="97"/>
      <c r="N2864" s="97"/>
      <c r="BY2864" s="108"/>
    </row>
    <row r="2865" spans="1:77" x14ac:dyDescent="0.2">
      <c r="A2865" s="101"/>
      <c r="D2865" s="97"/>
      <c r="N2865" s="97"/>
      <c r="BY2865" s="108"/>
    </row>
    <row r="2866" spans="1:77" x14ac:dyDescent="0.2">
      <c r="A2866" s="101"/>
      <c r="D2866" s="97"/>
      <c r="N2866" s="97"/>
      <c r="BY2866" s="108"/>
    </row>
    <row r="2867" spans="1:77" x14ac:dyDescent="0.2">
      <c r="A2867" s="101"/>
      <c r="D2867" s="97"/>
      <c r="N2867" s="97"/>
      <c r="BY2867" s="108"/>
    </row>
    <row r="2868" spans="1:77" x14ac:dyDescent="0.2">
      <c r="A2868" s="101"/>
      <c r="D2868" s="97"/>
      <c r="N2868" s="97"/>
      <c r="BY2868" s="108"/>
    </row>
    <row r="2869" spans="1:77" x14ac:dyDescent="0.2">
      <c r="A2869" s="101"/>
      <c r="D2869" s="97"/>
      <c r="N2869" s="97"/>
      <c r="BY2869" s="108"/>
    </row>
    <row r="2870" spans="1:77" x14ac:dyDescent="0.2">
      <c r="A2870" s="101"/>
      <c r="D2870" s="97"/>
      <c r="N2870" s="97"/>
      <c r="BY2870" s="108"/>
    </row>
    <row r="2871" spans="1:77" x14ac:dyDescent="0.2">
      <c r="A2871" s="101"/>
      <c r="D2871" s="97"/>
      <c r="N2871" s="97"/>
      <c r="BY2871" s="108"/>
    </row>
    <row r="2872" spans="1:77" x14ac:dyDescent="0.2">
      <c r="A2872" s="101"/>
      <c r="D2872" s="97"/>
      <c r="N2872" s="97"/>
      <c r="BY2872" s="108"/>
    </row>
    <row r="2873" spans="1:77" x14ac:dyDescent="0.2">
      <c r="A2873" s="101"/>
      <c r="D2873" s="97"/>
      <c r="N2873" s="97"/>
      <c r="BY2873" s="108"/>
    </row>
    <row r="2874" spans="1:77" x14ac:dyDescent="0.2">
      <c r="A2874" s="101"/>
      <c r="D2874" s="97"/>
      <c r="N2874" s="97"/>
      <c r="BY2874" s="108"/>
    </row>
    <row r="2875" spans="1:77" x14ac:dyDescent="0.2">
      <c r="A2875" s="101"/>
      <c r="D2875" s="97"/>
      <c r="N2875" s="97"/>
      <c r="BY2875" s="108"/>
    </row>
    <row r="2876" spans="1:77" x14ac:dyDescent="0.2">
      <c r="A2876" s="101"/>
      <c r="D2876" s="97"/>
      <c r="N2876" s="97"/>
      <c r="BY2876" s="108"/>
    </row>
    <row r="2877" spans="1:77" x14ac:dyDescent="0.2">
      <c r="A2877" s="101"/>
      <c r="D2877" s="97"/>
      <c r="N2877" s="97"/>
      <c r="BY2877" s="108"/>
    </row>
    <row r="2878" spans="1:77" x14ac:dyDescent="0.2">
      <c r="A2878" s="101"/>
      <c r="D2878" s="97"/>
      <c r="N2878" s="97"/>
      <c r="BY2878" s="108"/>
    </row>
    <row r="2879" spans="1:77" x14ac:dyDescent="0.2">
      <c r="A2879" s="101"/>
      <c r="D2879" s="97"/>
      <c r="N2879" s="97"/>
      <c r="BY2879" s="108"/>
    </row>
    <row r="2880" spans="1:77" x14ac:dyDescent="0.2">
      <c r="A2880" s="101"/>
      <c r="D2880" s="97"/>
      <c r="N2880" s="97"/>
      <c r="BY2880" s="108"/>
    </row>
    <row r="2881" spans="1:77" x14ac:dyDescent="0.2">
      <c r="A2881" s="101"/>
      <c r="D2881" s="97"/>
      <c r="N2881" s="97"/>
      <c r="BY2881" s="108"/>
    </row>
    <row r="2882" spans="1:77" x14ac:dyDescent="0.2">
      <c r="A2882" s="101"/>
      <c r="D2882" s="97"/>
      <c r="N2882" s="97"/>
      <c r="BY2882" s="108"/>
    </row>
    <row r="2883" spans="1:77" x14ac:dyDescent="0.2">
      <c r="A2883" s="101"/>
      <c r="D2883" s="97"/>
      <c r="N2883" s="97"/>
      <c r="BY2883" s="108"/>
    </row>
    <row r="2884" spans="1:77" x14ac:dyDescent="0.2">
      <c r="A2884" s="101"/>
      <c r="D2884" s="97"/>
      <c r="N2884" s="97"/>
      <c r="BY2884" s="108"/>
    </row>
    <row r="2885" spans="1:77" x14ac:dyDescent="0.2">
      <c r="A2885" s="101"/>
      <c r="D2885" s="97"/>
      <c r="N2885" s="97"/>
      <c r="BY2885" s="108"/>
    </row>
    <row r="2886" spans="1:77" x14ac:dyDescent="0.2">
      <c r="A2886" s="101"/>
      <c r="D2886" s="97"/>
      <c r="N2886" s="97"/>
      <c r="BY2886" s="108"/>
    </row>
    <row r="2887" spans="1:77" x14ac:dyDescent="0.2">
      <c r="A2887" s="101"/>
      <c r="D2887" s="97"/>
      <c r="N2887" s="97"/>
      <c r="BY2887" s="108"/>
    </row>
    <row r="2888" spans="1:77" x14ac:dyDescent="0.2">
      <c r="A2888" s="101"/>
      <c r="D2888" s="97"/>
      <c r="N2888" s="97"/>
      <c r="BY2888" s="108"/>
    </row>
    <row r="2889" spans="1:77" x14ac:dyDescent="0.2">
      <c r="A2889" s="101"/>
      <c r="D2889" s="97"/>
      <c r="N2889" s="97"/>
      <c r="BY2889" s="108"/>
    </row>
    <row r="2890" spans="1:77" x14ac:dyDescent="0.2">
      <c r="A2890" s="101"/>
      <c r="D2890" s="97"/>
      <c r="N2890" s="97"/>
      <c r="BY2890" s="108"/>
    </row>
    <row r="2891" spans="1:77" x14ac:dyDescent="0.2">
      <c r="A2891" s="101"/>
      <c r="D2891" s="97"/>
      <c r="N2891" s="97"/>
      <c r="BY2891" s="108"/>
    </row>
    <row r="2892" spans="1:77" x14ac:dyDescent="0.2">
      <c r="A2892" s="101"/>
      <c r="D2892" s="97"/>
      <c r="N2892" s="97"/>
      <c r="BY2892" s="108"/>
    </row>
    <row r="2893" spans="1:77" x14ac:dyDescent="0.2">
      <c r="A2893" s="101"/>
      <c r="D2893" s="97"/>
      <c r="N2893" s="97"/>
      <c r="BY2893" s="108"/>
    </row>
    <row r="2894" spans="1:77" x14ac:dyDescent="0.2">
      <c r="A2894" s="101"/>
      <c r="D2894" s="97"/>
      <c r="N2894" s="97"/>
      <c r="BY2894" s="108"/>
    </row>
    <row r="2895" spans="1:77" x14ac:dyDescent="0.2">
      <c r="A2895" s="101"/>
      <c r="D2895" s="97"/>
      <c r="N2895" s="97"/>
      <c r="BY2895" s="108"/>
    </row>
    <row r="2896" spans="1:77" x14ac:dyDescent="0.2">
      <c r="A2896" s="101"/>
      <c r="D2896" s="97"/>
      <c r="N2896" s="97"/>
      <c r="BY2896" s="108"/>
    </row>
    <row r="2897" spans="1:77" x14ac:dyDescent="0.2">
      <c r="A2897" s="101"/>
      <c r="D2897" s="97"/>
      <c r="N2897" s="97"/>
      <c r="BY2897" s="108"/>
    </row>
    <row r="2898" spans="1:77" x14ac:dyDescent="0.2">
      <c r="A2898" s="101"/>
      <c r="D2898" s="97"/>
      <c r="N2898" s="97"/>
      <c r="BY2898" s="108"/>
    </row>
    <row r="2899" spans="1:77" x14ac:dyDescent="0.2">
      <c r="A2899" s="101"/>
      <c r="D2899" s="97"/>
      <c r="N2899" s="97"/>
      <c r="BY2899" s="108"/>
    </row>
    <row r="2900" spans="1:77" x14ac:dyDescent="0.2">
      <c r="A2900" s="101"/>
      <c r="D2900" s="97"/>
      <c r="N2900" s="97"/>
      <c r="BY2900" s="108"/>
    </row>
    <row r="2901" spans="1:77" x14ac:dyDescent="0.2">
      <c r="A2901" s="101"/>
      <c r="D2901" s="97"/>
      <c r="N2901" s="97"/>
      <c r="BY2901" s="108"/>
    </row>
    <row r="2902" spans="1:77" x14ac:dyDescent="0.2">
      <c r="A2902" s="101"/>
      <c r="D2902" s="97"/>
      <c r="N2902" s="97"/>
      <c r="BY2902" s="108"/>
    </row>
    <row r="2903" spans="1:77" x14ac:dyDescent="0.2">
      <c r="A2903" s="101"/>
      <c r="D2903" s="97"/>
      <c r="N2903" s="97"/>
      <c r="BY2903" s="108"/>
    </row>
    <row r="2904" spans="1:77" x14ac:dyDescent="0.2">
      <c r="A2904" s="101"/>
      <c r="D2904" s="97"/>
      <c r="N2904" s="97"/>
      <c r="BY2904" s="108"/>
    </row>
    <row r="2905" spans="1:77" x14ac:dyDescent="0.2">
      <c r="A2905" s="101"/>
      <c r="D2905" s="97"/>
      <c r="N2905" s="97"/>
      <c r="BY2905" s="108"/>
    </row>
    <row r="2906" spans="1:77" x14ac:dyDescent="0.2">
      <c r="A2906" s="101"/>
      <c r="D2906" s="97"/>
      <c r="N2906" s="97"/>
      <c r="BY2906" s="108"/>
    </row>
    <row r="2907" spans="1:77" x14ac:dyDescent="0.2">
      <c r="A2907" s="101"/>
      <c r="D2907" s="97"/>
      <c r="N2907" s="97"/>
      <c r="BY2907" s="108"/>
    </row>
    <row r="2908" spans="1:77" x14ac:dyDescent="0.2">
      <c r="A2908" s="101"/>
      <c r="D2908" s="97"/>
      <c r="N2908" s="97"/>
      <c r="BY2908" s="108"/>
    </row>
    <row r="2909" spans="1:77" x14ac:dyDescent="0.2">
      <c r="A2909" s="101"/>
      <c r="D2909" s="97"/>
      <c r="N2909" s="97"/>
      <c r="BY2909" s="108"/>
    </row>
    <row r="2910" spans="1:77" x14ac:dyDescent="0.2">
      <c r="A2910" s="101"/>
      <c r="D2910" s="97"/>
      <c r="N2910" s="97"/>
      <c r="BY2910" s="108"/>
    </row>
    <row r="2911" spans="1:77" x14ac:dyDescent="0.2">
      <c r="A2911" s="101"/>
      <c r="D2911" s="97"/>
      <c r="N2911" s="97"/>
      <c r="BY2911" s="108"/>
    </row>
    <row r="2912" spans="1:77" x14ac:dyDescent="0.2">
      <c r="A2912" s="101"/>
      <c r="D2912" s="97"/>
      <c r="N2912" s="97"/>
      <c r="BY2912" s="108"/>
    </row>
    <row r="2913" spans="1:77" x14ac:dyDescent="0.2">
      <c r="A2913" s="101"/>
      <c r="D2913" s="97"/>
      <c r="N2913" s="97"/>
      <c r="BY2913" s="108"/>
    </row>
    <row r="2914" spans="1:77" x14ac:dyDescent="0.2">
      <c r="A2914" s="101"/>
      <c r="D2914" s="97"/>
      <c r="N2914" s="97"/>
      <c r="BY2914" s="108"/>
    </row>
    <row r="2915" spans="1:77" x14ac:dyDescent="0.2">
      <c r="A2915" s="101"/>
      <c r="D2915" s="97"/>
      <c r="N2915" s="97"/>
      <c r="BY2915" s="108"/>
    </row>
    <row r="2916" spans="1:77" x14ac:dyDescent="0.2">
      <c r="A2916" s="101"/>
      <c r="D2916" s="97"/>
      <c r="N2916" s="97"/>
      <c r="BY2916" s="108"/>
    </row>
    <row r="2917" spans="1:77" x14ac:dyDescent="0.2">
      <c r="A2917" s="101"/>
      <c r="D2917" s="97"/>
      <c r="N2917" s="97"/>
      <c r="BY2917" s="108"/>
    </row>
    <row r="2918" spans="1:77" x14ac:dyDescent="0.2">
      <c r="A2918" s="101"/>
      <c r="D2918" s="97"/>
      <c r="N2918" s="97"/>
      <c r="BY2918" s="108"/>
    </row>
    <row r="2919" spans="1:77" x14ac:dyDescent="0.2">
      <c r="A2919" s="101"/>
      <c r="D2919" s="97"/>
      <c r="N2919" s="97"/>
      <c r="BY2919" s="108"/>
    </row>
    <row r="2920" spans="1:77" x14ac:dyDescent="0.2">
      <c r="A2920" s="101"/>
      <c r="D2920" s="97"/>
      <c r="N2920" s="97"/>
      <c r="BY2920" s="108"/>
    </row>
    <row r="2921" spans="1:77" x14ac:dyDescent="0.2">
      <c r="A2921" s="101"/>
      <c r="D2921" s="97"/>
      <c r="N2921" s="97"/>
      <c r="BY2921" s="108"/>
    </row>
    <row r="2922" spans="1:77" x14ac:dyDescent="0.2">
      <c r="A2922" s="101"/>
      <c r="D2922" s="97"/>
      <c r="N2922" s="97"/>
      <c r="BY2922" s="108"/>
    </row>
    <row r="2923" spans="1:77" x14ac:dyDescent="0.2">
      <c r="A2923" s="101"/>
      <c r="D2923" s="97"/>
      <c r="N2923" s="97"/>
      <c r="BY2923" s="163"/>
    </row>
    <row r="2924" spans="1:77" x14ac:dyDescent="0.2">
      <c r="A2924" s="101"/>
      <c r="D2924" s="97"/>
      <c r="N2924" s="97"/>
      <c r="BY2924" s="163"/>
    </row>
    <row r="2925" spans="1:77" x14ac:dyDescent="0.2">
      <c r="A2925" s="101"/>
      <c r="D2925" s="97"/>
      <c r="N2925" s="97"/>
      <c r="BY2925" s="163"/>
    </row>
    <row r="2926" spans="1:77" x14ac:dyDescent="0.2">
      <c r="A2926" s="101"/>
      <c r="D2926" s="97"/>
      <c r="N2926" s="97"/>
      <c r="BY2926" s="163"/>
    </row>
    <row r="2927" spans="1:77" x14ac:dyDescent="0.2">
      <c r="A2927" s="101"/>
      <c r="D2927" s="97"/>
      <c r="N2927" s="97"/>
      <c r="BY2927" s="163"/>
    </row>
    <row r="2928" spans="1:77" x14ac:dyDescent="0.2">
      <c r="A2928" s="101"/>
      <c r="D2928" s="97"/>
      <c r="N2928" s="97"/>
      <c r="BY2928" s="163"/>
    </row>
    <row r="2929" spans="1:77" x14ac:dyDescent="0.2">
      <c r="A2929" s="101"/>
      <c r="D2929" s="97"/>
      <c r="N2929" s="97"/>
      <c r="BY2929" s="163"/>
    </row>
    <row r="2930" spans="1:77" x14ac:dyDescent="0.2">
      <c r="A2930" s="101"/>
      <c r="D2930" s="97"/>
      <c r="N2930" s="97"/>
      <c r="BY2930" s="163"/>
    </row>
    <row r="2931" spans="1:77" x14ac:dyDescent="0.2">
      <c r="A2931" s="101"/>
      <c r="D2931" s="97"/>
      <c r="N2931" s="97"/>
      <c r="BY2931" s="163"/>
    </row>
    <row r="2932" spans="1:77" x14ac:dyDescent="0.2">
      <c r="A2932" s="101"/>
      <c r="D2932" s="97"/>
      <c r="N2932" s="97"/>
      <c r="BY2932" s="163"/>
    </row>
    <row r="2933" spans="1:77" x14ac:dyDescent="0.2">
      <c r="A2933" s="101"/>
      <c r="D2933" s="97"/>
      <c r="N2933" s="97"/>
      <c r="BY2933" s="163"/>
    </row>
    <row r="2934" spans="1:77" x14ac:dyDescent="0.2">
      <c r="A2934" s="101"/>
      <c r="D2934" s="97"/>
      <c r="N2934" s="97"/>
      <c r="BY2934" s="163"/>
    </row>
    <row r="2935" spans="1:77" x14ac:dyDescent="0.2">
      <c r="A2935" s="101"/>
      <c r="D2935" s="97"/>
      <c r="N2935" s="97"/>
      <c r="BY2935" s="163"/>
    </row>
    <row r="2936" spans="1:77" x14ac:dyDescent="0.2">
      <c r="A2936" s="101"/>
      <c r="D2936" s="97"/>
      <c r="N2936" s="97"/>
      <c r="BY2936" s="163"/>
    </row>
    <row r="2937" spans="1:77" x14ac:dyDescent="0.2">
      <c r="A2937" s="101"/>
      <c r="D2937" s="97"/>
      <c r="N2937" s="97"/>
      <c r="BY2937" s="163"/>
    </row>
    <row r="2938" spans="1:77" x14ac:dyDescent="0.2">
      <c r="A2938" s="101"/>
      <c r="D2938" s="97"/>
      <c r="N2938" s="97"/>
      <c r="BY2938" s="163"/>
    </row>
    <row r="2939" spans="1:77" x14ac:dyDescent="0.2">
      <c r="A2939" s="101"/>
      <c r="D2939" s="97"/>
      <c r="N2939" s="97"/>
      <c r="BY2939" s="163"/>
    </row>
    <row r="2940" spans="1:77" x14ac:dyDescent="0.2">
      <c r="A2940" s="101"/>
      <c r="D2940" s="97"/>
      <c r="N2940" s="97"/>
      <c r="BY2940" s="163"/>
    </row>
    <row r="2941" spans="1:77" x14ac:dyDescent="0.2">
      <c r="A2941" s="101"/>
      <c r="D2941" s="97"/>
      <c r="N2941" s="97"/>
      <c r="BY2941" s="163"/>
    </row>
    <row r="2942" spans="1:77" x14ac:dyDescent="0.2">
      <c r="A2942" s="101"/>
      <c r="D2942" s="97"/>
      <c r="N2942" s="97"/>
      <c r="BY2942" s="163"/>
    </row>
    <row r="2943" spans="1:77" x14ac:dyDescent="0.2">
      <c r="A2943" s="101"/>
      <c r="D2943" s="97"/>
      <c r="N2943" s="97"/>
      <c r="BY2943" s="163"/>
    </row>
    <row r="2944" spans="1:77" x14ac:dyDescent="0.2">
      <c r="A2944" s="101"/>
      <c r="D2944" s="97"/>
      <c r="N2944" s="97"/>
      <c r="BY2944" s="163"/>
    </row>
    <row r="2945" spans="1:77" x14ac:dyDescent="0.2">
      <c r="A2945" s="101"/>
      <c r="D2945" s="97"/>
      <c r="N2945" s="97"/>
      <c r="BY2945" s="163"/>
    </row>
    <row r="2946" spans="1:77" x14ac:dyDescent="0.2">
      <c r="A2946" s="101"/>
      <c r="D2946" s="97"/>
      <c r="N2946" s="97"/>
      <c r="BY2946" s="163"/>
    </row>
    <row r="2947" spans="1:77" x14ac:dyDescent="0.2">
      <c r="A2947" s="101"/>
      <c r="D2947" s="97"/>
      <c r="N2947" s="97"/>
      <c r="BY2947" s="163"/>
    </row>
    <row r="2948" spans="1:77" x14ac:dyDescent="0.2">
      <c r="A2948" s="101"/>
      <c r="D2948" s="97"/>
      <c r="N2948" s="97"/>
      <c r="BY2948" s="163"/>
    </row>
    <row r="2949" spans="1:77" x14ac:dyDescent="0.2">
      <c r="A2949" s="101"/>
      <c r="D2949" s="97"/>
      <c r="N2949" s="97"/>
      <c r="BY2949" s="163"/>
    </row>
    <row r="2950" spans="1:77" x14ac:dyDescent="0.2">
      <c r="A2950" s="101"/>
      <c r="D2950" s="97"/>
      <c r="N2950" s="97"/>
      <c r="BY2950" s="163"/>
    </row>
    <row r="2951" spans="1:77" x14ac:dyDescent="0.2">
      <c r="A2951" s="101"/>
      <c r="D2951" s="97"/>
      <c r="N2951" s="97"/>
      <c r="BY2951" s="163"/>
    </row>
    <row r="2952" spans="1:77" x14ac:dyDescent="0.2">
      <c r="A2952" s="101"/>
      <c r="D2952" s="97"/>
      <c r="N2952" s="97"/>
      <c r="BY2952" s="163"/>
    </row>
    <row r="2953" spans="1:77" x14ac:dyDescent="0.2">
      <c r="A2953" s="101"/>
      <c r="D2953" s="97"/>
      <c r="N2953" s="97"/>
      <c r="BY2953" s="163"/>
    </row>
    <row r="2954" spans="1:77" x14ac:dyDescent="0.2">
      <c r="A2954" s="101"/>
      <c r="D2954" s="97"/>
      <c r="N2954" s="97"/>
      <c r="BY2954" s="163"/>
    </row>
    <row r="2955" spans="1:77" x14ac:dyDescent="0.2">
      <c r="A2955" s="101"/>
      <c r="D2955" s="97"/>
      <c r="N2955" s="97"/>
      <c r="BY2955" s="163"/>
    </row>
    <row r="2956" spans="1:77" x14ac:dyDescent="0.2">
      <c r="A2956" s="101"/>
      <c r="D2956" s="97"/>
      <c r="N2956" s="97"/>
      <c r="BY2956" s="163"/>
    </row>
    <row r="2957" spans="1:77" x14ac:dyDescent="0.2">
      <c r="A2957" s="101"/>
      <c r="D2957" s="97"/>
      <c r="N2957" s="97"/>
      <c r="BY2957" s="163"/>
    </row>
    <row r="2958" spans="1:77" x14ac:dyDescent="0.2">
      <c r="A2958" s="101"/>
      <c r="D2958" s="97"/>
      <c r="N2958" s="97"/>
      <c r="BY2958" s="163"/>
    </row>
    <row r="2959" spans="1:77" x14ac:dyDescent="0.2">
      <c r="A2959" s="101"/>
      <c r="D2959" s="97"/>
      <c r="N2959" s="97"/>
      <c r="BY2959" s="163"/>
    </row>
    <row r="2960" spans="1:77" x14ac:dyDescent="0.2">
      <c r="A2960" s="101"/>
      <c r="D2960" s="97"/>
      <c r="N2960" s="97"/>
      <c r="BY2960" s="163"/>
    </row>
    <row r="2961" spans="1:77" x14ac:dyDescent="0.2">
      <c r="A2961" s="101"/>
      <c r="D2961" s="97"/>
      <c r="N2961" s="97"/>
      <c r="BY2961" s="163"/>
    </row>
    <row r="2962" spans="1:77" x14ac:dyDescent="0.2">
      <c r="A2962" s="101"/>
      <c r="D2962" s="97"/>
      <c r="N2962" s="97"/>
      <c r="BY2962" s="163"/>
    </row>
    <row r="2963" spans="1:77" x14ac:dyDescent="0.2">
      <c r="A2963" s="101"/>
      <c r="D2963" s="97"/>
      <c r="N2963" s="97"/>
      <c r="BY2963" s="163"/>
    </row>
    <row r="2964" spans="1:77" x14ac:dyDescent="0.2">
      <c r="A2964" s="101"/>
      <c r="D2964" s="97"/>
      <c r="N2964" s="97"/>
      <c r="BY2964" s="163"/>
    </row>
    <row r="2965" spans="1:77" x14ac:dyDescent="0.2">
      <c r="A2965" s="101"/>
      <c r="D2965" s="97"/>
      <c r="N2965" s="97"/>
      <c r="BY2965" s="163"/>
    </row>
    <row r="2966" spans="1:77" x14ac:dyDescent="0.2">
      <c r="A2966" s="101"/>
      <c r="D2966" s="97"/>
      <c r="N2966" s="97"/>
      <c r="BY2966" s="163"/>
    </row>
    <row r="2967" spans="1:77" x14ac:dyDescent="0.2">
      <c r="A2967" s="101"/>
      <c r="D2967" s="97"/>
      <c r="N2967" s="97"/>
      <c r="BY2967" s="163"/>
    </row>
    <row r="2968" spans="1:77" x14ac:dyDescent="0.2">
      <c r="A2968" s="101"/>
      <c r="D2968" s="97"/>
      <c r="N2968" s="97"/>
      <c r="BY2968" s="163"/>
    </row>
    <row r="2969" spans="1:77" x14ac:dyDescent="0.2">
      <c r="A2969" s="101"/>
      <c r="D2969" s="97"/>
      <c r="N2969" s="97"/>
      <c r="BY2969" s="163"/>
    </row>
    <row r="2970" spans="1:77" x14ac:dyDescent="0.2">
      <c r="A2970" s="101"/>
      <c r="D2970" s="97"/>
      <c r="N2970" s="97"/>
      <c r="BY2970" s="163"/>
    </row>
    <row r="2971" spans="1:77" x14ac:dyDescent="0.2">
      <c r="A2971" s="101"/>
      <c r="D2971" s="97"/>
      <c r="N2971" s="97"/>
      <c r="BY2971" s="163"/>
    </row>
    <row r="2972" spans="1:77" x14ac:dyDescent="0.2">
      <c r="A2972" s="101"/>
      <c r="D2972" s="97"/>
      <c r="N2972" s="97"/>
      <c r="BY2972" s="163"/>
    </row>
    <row r="2973" spans="1:77" x14ac:dyDescent="0.2">
      <c r="A2973" s="101"/>
      <c r="D2973" s="97"/>
      <c r="N2973" s="97"/>
      <c r="BY2973" s="163"/>
    </row>
    <row r="2974" spans="1:77" x14ac:dyDescent="0.2">
      <c r="A2974" s="101"/>
      <c r="D2974" s="97"/>
      <c r="N2974" s="97"/>
      <c r="BY2974" s="163"/>
    </row>
    <row r="2975" spans="1:77" x14ac:dyDescent="0.2">
      <c r="A2975" s="101"/>
      <c r="D2975" s="97"/>
      <c r="N2975" s="97"/>
      <c r="BY2975" s="163"/>
    </row>
    <row r="2976" spans="1:77" x14ac:dyDescent="0.2">
      <c r="A2976" s="101"/>
      <c r="D2976" s="97"/>
      <c r="N2976" s="97"/>
      <c r="BY2976" s="163"/>
    </row>
    <row r="2977" spans="1:77" x14ac:dyDescent="0.2">
      <c r="A2977" s="101"/>
      <c r="D2977" s="97"/>
      <c r="N2977" s="97"/>
      <c r="BY2977" s="163"/>
    </row>
    <row r="2978" spans="1:77" x14ac:dyDescent="0.2">
      <c r="A2978" s="101"/>
      <c r="D2978" s="97"/>
      <c r="N2978" s="97"/>
      <c r="BY2978" s="163"/>
    </row>
    <row r="2979" spans="1:77" x14ac:dyDescent="0.2">
      <c r="A2979" s="101"/>
      <c r="D2979" s="97"/>
      <c r="N2979" s="97"/>
      <c r="BY2979" s="163"/>
    </row>
    <row r="2980" spans="1:77" x14ac:dyDescent="0.2">
      <c r="A2980" s="101"/>
      <c r="D2980" s="97"/>
      <c r="N2980" s="97"/>
      <c r="BY2980" s="163"/>
    </row>
    <row r="2981" spans="1:77" x14ac:dyDescent="0.2">
      <c r="A2981" s="101"/>
      <c r="D2981" s="97"/>
      <c r="N2981" s="97"/>
      <c r="BY2981" s="163"/>
    </row>
    <row r="2982" spans="1:77" x14ac:dyDescent="0.2">
      <c r="A2982" s="101"/>
      <c r="D2982" s="97"/>
      <c r="N2982" s="97"/>
      <c r="BY2982" s="163"/>
    </row>
    <row r="2983" spans="1:77" x14ac:dyDescent="0.2">
      <c r="A2983" s="101"/>
      <c r="D2983" s="97"/>
      <c r="N2983" s="97"/>
      <c r="BY2983" s="163"/>
    </row>
    <row r="2984" spans="1:77" x14ac:dyDescent="0.2">
      <c r="A2984" s="101"/>
      <c r="D2984" s="97"/>
      <c r="N2984" s="97"/>
      <c r="BY2984" s="163"/>
    </row>
    <row r="2985" spans="1:77" x14ac:dyDescent="0.2">
      <c r="A2985" s="101"/>
      <c r="D2985" s="97"/>
      <c r="N2985" s="97"/>
      <c r="BY2985" s="163"/>
    </row>
    <row r="2986" spans="1:77" x14ac:dyDescent="0.2">
      <c r="A2986" s="101"/>
      <c r="D2986" s="97"/>
      <c r="N2986" s="97"/>
      <c r="BY2986" s="163"/>
    </row>
    <row r="2987" spans="1:77" x14ac:dyDescent="0.2">
      <c r="A2987" s="101"/>
      <c r="D2987" s="97"/>
      <c r="N2987" s="97"/>
      <c r="BY2987" s="163"/>
    </row>
    <row r="2988" spans="1:77" x14ac:dyDescent="0.2">
      <c r="A2988" s="101"/>
      <c r="D2988" s="97"/>
      <c r="N2988" s="97"/>
      <c r="BY2988" s="163"/>
    </row>
    <row r="2989" spans="1:77" x14ac:dyDescent="0.2">
      <c r="A2989" s="101"/>
      <c r="D2989" s="97"/>
      <c r="N2989" s="97"/>
      <c r="BY2989" s="163"/>
    </row>
    <row r="2990" spans="1:77" x14ac:dyDescent="0.2">
      <c r="A2990" s="101"/>
      <c r="D2990" s="97"/>
      <c r="N2990" s="97"/>
      <c r="BY2990" s="163"/>
    </row>
    <row r="2991" spans="1:77" x14ac:dyDescent="0.2">
      <c r="A2991" s="101"/>
      <c r="D2991" s="97"/>
      <c r="N2991" s="97"/>
      <c r="BY2991" s="163"/>
    </row>
    <row r="2992" spans="1:77" x14ac:dyDescent="0.2">
      <c r="A2992" s="101"/>
      <c r="D2992" s="97"/>
      <c r="N2992" s="97"/>
      <c r="BY2992" s="163"/>
    </row>
    <row r="2993" spans="1:77" x14ac:dyDescent="0.2">
      <c r="A2993" s="101"/>
      <c r="D2993" s="97"/>
      <c r="N2993" s="97"/>
      <c r="BY2993" s="163"/>
    </row>
    <row r="2994" spans="1:77" x14ac:dyDescent="0.2">
      <c r="A2994" s="101"/>
      <c r="D2994" s="97"/>
      <c r="N2994" s="97"/>
      <c r="BY2994" s="163"/>
    </row>
    <row r="2995" spans="1:77" x14ac:dyDescent="0.2">
      <c r="A2995" s="101"/>
      <c r="D2995" s="97"/>
      <c r="N2995" s="97"/>
      <c r="BY2995" s="163"/>
    </row>
    <row r="2996" spans="1:77" x14ac:dyDescent="0.2">
      <c r="A2996" s="101"/>
      <c r="D2996" s="97"/>
      <c r="N2996" s="97"/>
      <c r="BY2996" s="163"/>
    </row>
    <row r="2997" spans="1:77" x14ac:dyDescent="0.2">
      <c r="A2997" s="101"/>
      <c r="D2997" s="97"/>
      <c r="N2997" s="97"/>
      <c r="BY2997" s="163"/>
    </row>
    <row r="2998" spans="1:77" x14ac:dyDescent="0.2">
      <c r="A2998" s="101"/>
      <c r="D2998" s="97"/>
      <c r="N2998" s="97"/>
      <c r="BY2998" s="163"/>
    </row>
    <row r="2999" spans="1:77" x14ac:dyDescent="0.2">
      <c r="A2999" s="101"/>
      <c r="D2999" s="97"/>
      <c r="N2999" s="97"/>
      <c r="BY2999" s="163"/>
    </row>
    <row r="3000" spans="1:77" x14ac:dyDescent="0.2">
      <c r="A3000" s="101"/>
      <c r="D3000" s="97"/>
      <c r="N3000" s="97"/>
      <c r="BY3000" s="163"/>
    </row>
    <row r="3001" spans="1:77" x14ac:dyDescent="0.2">
      <c r="A3001" s="101"/>
      <c r="D3001" s="97"/>
      <c r="N3001" s="97"/>
      <c r="BY3001" s="163"/>
    </row>
    <row r="3002" spans="1:77" x14ac:dyDescent="0.2">
      <c r="A3002" s="101"/>
      <c r="D3002" s="97"/>
      <c r="N3002" s="97"/>
      <c r="BY3002" s="163"/>
    </row>
    <row r="3003" spans="1:77" x14ac:dyDescent="0.2">
      <c r="A3003" s="101"/>
      <c r="D3003" s="97"/>
      <c r="N3003" s="97"/>
      <c r="BY3003" s="163"/>
    </row>
    <row r="3004" spans="1:77" x14ac:dyDescent="0.2">
      <c r="A3004" s="101"/>
      <c r="D3004" s="97"/>
      <c r="N3004" s="97"/>
      <c r="BY3004" s="163"/>
    </row>
    <row r="3005" spans="1:77" x14ac:dyDescent="0.2">
      <c r="A3005" s="101"/>
      <c r="D3005" s="97"/>
      <c r="N3005" s="97"/>
      <c r="BY3005" s="163"/>
    </row>
    <row r="3006" spans="1:77" x14ac:dyDescent="0.2">
      <c r="A3006" s="101"/>
      <c r="D3006" s="97"/>
      <c r="N3006" s="97"/>
      <c r="BY3006" s="163"/>
    </row>
    <row r="3007" spans="1:77" x14ac:dyDescent="0.2">
      <c r="A3007" s="101"/>
      <c r="D3007" s="97"/>
      <c r="N3007" s="97"/>
      <c r="BY3007" s="163"/>
    </row>
    <row r="3008" spans="1:77" x14ac:dyDescent="0.2">
      <c r="A3008" s="101"/>
      <c r="D3008" s="97"/>
      <c r="N3008" s="97"/>
      <c r="BY3008" s="163"/>
    </row>
    <row r="3009" spans="1:77" x14ac:dyDescent="0.2">
      <c r="A3009" s="101"/>
      <c r="D3009" s="97"/>
      <c r="N3009" s="97"/>
      <c r="BY3009" s="163"/>
    </row>
    <row r="3010" spans="1:77" x14ac:dyDescent="0.2">
      <c r="A3010" s="101"/>
      <c r="D3010" s="97"/>
      <c r="N3010" s="97"/>
      <c r="BY3010" s="163"/>
    </row>
    <row r="3011" spans="1:77" x14ac:dyDescent="0.2">
      <c r="A3011" s="101"/>
      <c r="D3011" s="97"/>
      <c r="N3011" s="97"/>
      <c r="BY3011" s="163"/>
    </row>
    <row r="3012" spans="1:77" x14ac:dyDescent="0.2">
      <c r="A3012" s="101"/>
      <c r="D3012" s="97"/>
      <c r="N3012" s="97"/>
      <c r="BY3012" s="163"/>
    </row>
    <row r="3013" spans="1:77" x14ac:dyDescent="0.2">
      <c r="A3013" s="101"/>
      <c r="D3013" s="97"/>
      <c r="N3013" s="97"/>
      <c r="BY3013" s="163"/>
    </row>
    <row r="3014" spans="1:77" x14ac:dyDescent="0.2">
      <c r="A3014" s="101"/>
      <c r="D3014" s="97"/>
      <c r="N3014" s="97"/>
      <c r="BY3014" s="163"/>
    </row>
    <row r="3015" spans="1:77" x14ac:dyDescent="0.2">
      <c r="A3015" s="101"/>
      <c r="D3015" s="97"/>
      <c r="N3015" s="97"/>
      <c r="BY3015" s="163"/>
    </row>
    <row r="3016" spans="1:77" x14ac:dyDescent="0.2">
      <c r="A3016" s="101"/>
      <c r="D3016" s="97"/>
      <c r="N3016" s="97"/>
      <c r="BY3016" s="163"/>
    </row>
    <row r="3017" spans="1:77" x14ac:dyDescent="0.2">
      <c r="A3017" s="101"/>
      <c r="D3017" s="97"/>
      <c r="N3017" s="97"/>
      <c r="BY3017" s="163"/>
    </row>
    <row r="3018" spans="1:77" x14ac:dyDescent="0.2">
      <c r="A3018" s="101"/>
      <c r="D3018" s="97"/>
      <c r="N3018" s="97"/>
      <c r="BY3018" s="163"/>
    </row>
    <row r="3019" spans="1:77" x14ac:dyDescent="0.2">
      <c r="A3019" s="101"/>
      <c r="D3019" s="97"/>
      <c r="N3019" s="97"/>
      <c r="BY3019" s="163"/>
    </row>
    <row r="3020" spans="1:77" x14ac:dyDescent="0.2">
      <c r="A3020" s="101"/>
      <c r="D3020" s="97"/>
      <c r="N3020" s="97"/>
      <c r="BY3020" s="163"/>
    </row>
    <row r="3021" spans="1:77" x14ac:dyDescent="0.2">
      <c r="A3021" s="101"/>
      <c r="D3021" s="97"/>
      <c r="N3021" s="97"/>
      <c r="BY3021" s="163"/>
    </row>
    <row r="3022" spans="1:77" x14ac:dyDescent="0.2">
      <c r="A3022" s="101"/>
      <c r="D3022" s="97"/>
      <c r="N3022" s="97"/>
      <c r="BY3022" s="163"/>
    </row>
    <row r="3023" spans="1:77" x14ac:dyDescent="0.2">
      <c r="A3023" s="101"/>
      <c r="D3023" s="97"/>
      <c r="N3023" s="97"/>
      <c r="BY3023" s="163"/>
    </row>
    <row r="3024" spans="1:77" x14ac:dyDescent="0.2">
      <c r="A3024" s="101"/>
      <c r="D3024" s="97"/>
      <c r="N3024" s="97"/>
      <c r="BY3024" s="163"/>
    </row>
    <row r="3025" spans="1:77" x14ac:dyDescent="0.2">
      <c r="A3025" s="101"/>
      <c r="D3025" s="97"/>
      <c r="N3025" s="97"/>
      <c r="BY3025" s="163"/>
    </row>
    <row r="3026" spans="1:77" x14ac:dyDescent="0.2">
      <c r="A3026" s="101"/>
      <c r="D3026" s="97"/>
      <c r="N3026" s="97"/>
      <c r="BY3026" s="163"/>
    </row>
    <row r="3027" spans="1:77" x14ac:dyDescent="0.2">
      <c r="A3027" s="101"/>
      <c r="D3027" s="97"/>
      <c r="N3027" s="97"/>
      <c r="BY3027" s="163"/>
    </row>
    <row r="3028" spans="1:77" x14ac:dyDescent="0.2">
      <c r="A3028" s="101"/>
      <c r="D3028" s="97"/>
      <c r="N3028" s="97"/>
      <c r="BY3028" s="163"/>
    </row>
    <row r="3029" spans="1:77" x14ac:dyDescent="0.2">
      <c r="A3029" s="101"/>
      <c r="D3029" s="97"/>
      <c r="N3029" s="97"/>
      <c r="BY3029" s="163"/>
    </row>
    <row r="3030" spans="1:77" x14ac:dyDescent="0.2">
      <c r="A3030" s="101"/>
      <c r="D3030" s="97"/>
      <c r="N3030" s="97"/>
      <c r="BY3030" s="163"/>
    </row>
    <row r="3031" spans="1:77" x14ac:dyDescent="0.2">
      <c r="A3031" s="101"/>
      <c r="D3031" s="97"/>
      <c r="N3031" s="97"/>
      <c r="BY3031" s="163"/>
    </row>
    <row r="3032" spans="1:77" x14ac:dyDescent="0.2">
      <c r="A3032" s="101"/>
      <c r="D3032" s="97"/>
      <c r="N3032" s="97"/>
      <c r="BY3032" s="163"/>
    </row>
    <row r="3033" spans="1:77" x14ac:dyDescent="0.2">
      <c r="A3033" s="101"/>
      <c r="D3033" s="97"/>
      <c r="N3033" s="97"/>
      <c r="BY3033" s="163"/>
    </row>
    <row r="3034" spans="1:77" x14ac:dyDescent="0.2">
      <c r="A3034" s="101"/>
      <c r="D3034" s="97"/>
      <c r="N3034" s="97"/>
      <c r="BY3034" s="163"/>
    </row>
    <row r="3035" spans="1:77" x14ac:dyDescent="0.2">
      <c r="A3035" s="101"/>
      <c r="D3035" s="97"/>
      <c r="N3035" s="97"/>
      <c r="BY3035" s="163"/>
    </row>
    <row r="3036" spans="1:77" x14ac:dyDescent="0.2">
      <c r="A3036" s="101"/>
      <c r="D3036" s="97"/>
      <c r="N3036" s="97"/>
      <c r="BY3036" s="163"/>
    </row>
    <row r="3037" spans="1:77" x14ac:dyDescent="0.2">
      <c r="A3037" s="101"/>
      <c r="D3037" s="97"/>
      <c r="N3037" s="97"/>
      <c r="BY3037" s="163"/>
    </row>
    <row r="3038" spans="1:77" x14ac:dyDescent="0.2">
      <c r="A3038" s="101"/>
      <c r="D3038" s="97"/>
      <c r="N3038" s="97"/>
      <c r="BY3038" s="163"/>
    </row>
    <row r="3039" spans="1:77" x14ac:dyDescent="0.2">
      <c r="A3039" s="101"/>
      <c r="D3039" s="97"/>
      <c r="N3039" s="97"/>
      <c r="BY3039" s="163"/>
    </row>
    <row r="3040" spans="1:77" x14ac:dyDescent="0.2">
      <c r="A3040" s="101"/>
      <c r="D3040" s="97"/>
      <c r="N3040" s="97"/>
      <c r="BY3040" s="163"/>
    </row>
    <row r="3041" spans="1:77" x14ac:dyDescent="0.2">
      <c r="A3041" s="101"/>
      <c r="D3041" s="97"/>
      <c r="N3041" s="97"/>
      <c r="BY3041" s="163"/>
    </row>
    <row r="3042" spans="1:77" x14ac:dyDescent="0.2">
      <c r="A3042" s="101"/>
      <c r="D3042" s="97"/>
      <c r="N3042" s="97"/>
      <c r="BY3042" s="163"/>
    </row>
    <row r="3043" spans="1:77" x14ac:dyDescent="0.2">
      <c r="A3043" s="101"/>
      <c r="D3043" s="97"/>
      <c r="N3043" s="97"/>
      <c r="BY3043" s="163"/>
    </row>
    <row r="3044" spans="1:77" x14ac:dyDescent="0.2">
      <c r="A3044" s="101"/>
      <c r="D3044" s="97"/>
      <c r="N3044" s="97"/>
      <c r="BY3044" s="163"/>
    </row>
    <row r="3045" spans="1:77" x14ac:dyDescent="0.2">
      <c r="A3045" s="101"/>
      <c r="D3045" s="97"/>
      <c r="N3045" s="97"/>
      <c r="BY3045" s="163"/>
    </row>
    <row r="3046" spans="1:77" x14ac:dyDescent="0.2">
      <c r="A3046" s="101"/>
      <c r="D3046" s="97"/>
      <c r="N3046" s="97"/>
      <c r="BY3046" s="163"/>
    </row>
    <row r="3047" spans="1:77" x14ac:dyDescent="0.2">
      <c r="A3047" s="101"/>
      <c r="D3047" s="97"/>
      <c r="N3047" s="97"/>
      <c r="BY3047" s="163"/>
    </row>
    <row r="3048" spans="1:77" x14ac:dyDescent="0.2">
      <c r="A3048" s="101"/>
      <c r="D3048" s="97"/>
      <c r="N3048" s="97"/>
      <c r="BY3048" s="163"/>
    </row>
    <row r="3049" spans="1:77" x14ac:dyDescent="0.2">
      <c r="A3049" s="101"/>
      <c r="D3049" s="97"/>
      <c r="N3049" s="97"/>
      <c r="BY3049" s="163"/>
    </row>
    <row r="3050" spans="1:77" x14ac:dyDescent="0.2">
      <c r="A3050" s="101"/>
      <c r="D3050" s="97"/>
      <c r="N3050" s="97"/>
      <c r="BY3050" s="163"/>
    </row>
    <row r="3051" spans="1:77" x14ac:dyDescent="0.2">
      <c r="A3051" s="101"/>
      <c r="D3051" s="97"/>
      <c r="N3051" s="97"/>
      <c r="BY3051" s="163"/>
    </row>
    <row r="3052" spans="1:77" x14ac:dyDescent="0.2">
      <c r="A3052" s="101"/>
      <c r="D3052" s="97"/>
      <c r="N3052" s="97"/>
      <c r="BY3052" s="163"/>
    </row>
    <row r="3053" spans="1:77" x14ac:dyDescent="0.2">
      <c r="A3053" s="101"/>
      <c r="D3053" s="97"/>
      <c r="N3053" s="97"/>
      <c r="BY3053" s="163"/>
    </row>
    <row r="3054" spans="1:77" x14ac:dyDescent="0.2">
      <c r="A3054" s="101"/>
      <c r="D3054" s="97"/>
      <c r="N3054" s="97"/>
      <c r="BY3054" s="163"/>
    </row>
    <row r="3055" spans="1:77" x14ac:dyDescent="0.2">
      <c r="A3055" s="101"/>
      <c r="D3055" s="97"/>
      <c r="N3055" s="97"/>
      <c r="BY3055" s="163"/>
    </row>
    <row r="3056" spans="1:77" x14ac:dyDescent="0.2">
      <c r="A3056" s="101"/>
      <c r="D3056" s="97"/>
      <c r="N3056" s="97"/>
      <c r="BY3056" s="163"/>
    </row>
    <row r="3057" spans="1:77" x14ac:dyDescent="0.2">
      <c r="A3057" s="101"/>
      <c r="D3057" s="97"/>
      <c r="N3057" s="97"/>
      <c r="BY3057" s="163"/>
    </row>
    <row r="3058" spans="1:77" x14ac:dyDescent="0.2">
      <c r="A3058" s="101"/>
      <c r="D3058" s="97"/>
      <c r="N3058" s="97"/>
      <c r="BY3058" s="163"/>
    </row>
    <row r="3059" spans="1:77" x14ac:dyDescent="0.2">
      <c r="A3059" s="101"/>
      <c r="D3059" s="97"/>
      <c r="N3059" s="97"/>
      <c r="BY3059" s="163"/>
    </row>
    <row r="3060" spans="1:77" x14ac:dyDescent="0.2">
      <c r="A3060" s="101"/>
      <c r="D3060" s="97"/>
      <c r="N3060" s="97"/>
      <c r="BY3060" s="163"/>
    </row>
    <row r="3061" spans="1:77" x14ac:dyDescent="0.2">
      <c r="A3061" s="101"/>
      <c r="D3061" s="97"/>
      <c r="N3061" s="97"/>
      <c r="BY3061" s="163"/>
    </row>
    <row r="3062" spans="1:77" x14ac:dyDescent="0.2">
      <c r="A3062" s="101"/>
      <c r="D3062" s="97"/>
      <c r="N3062" s="97"/>
      <c r="BY3062" s="163"/>
    </row>
    <row r="3063" spans="1:77" x14ac:dyDescent="0.2">
      <c r="A3063" s="101"/>
      <c r="D3063" s="97"/>
      <c r="N3063" s="97"/>
      <c r="BY3063" s="163"/>
    </row>
    <row r="3064" spans="1:77" x14ac:dyDescent="0.2">
      <c r="A3064" s="101"/>
      <c r="D3064" s="97"/>
      <c r="N3064" s="97"/>
      <c r="BY3064" s="163"/>
    </row>
    <row r="3065" spans="1:77" x14ac:dyDescent="0.2">
      <c r="A3065" s="101"/>
      <c r="D3065" s="97"/>
      <c r="N3065" s="97"/>
      <c r="BY3065" s="163"/>
    </row>
    <row r="3066" spans="1:77" x14ac:dyDescent="0.2">
      <c r="A3066" s="101"/>
      <c r="D3066" s="97"/>
      <c r="N3066" s="97"/>
      <c r="BY3066" s="163"/>
    </row>
    <row r="3067" spans="1:77" x14ac:dyDescent="0.2">
      <c r="A3067" s="101"/>
      <c r="D3067" s="97"/>
      <c r="N3067" s="97"/>
      <c r="BY3067" s="163"/>
    </row>
    <row r="3068" spans="1:77" x14ac:dyDescent="0.2">
      <c r="A3068" s="101"/>
      <c r="D3068" s="97"/>
      <c r="N3068" s="97"/>
      <c r="BY3068" s="163"/>
    </row>
    <row r="3069" spans="1:77" x14ac:dyDescent="0.2">
      <c r="A3069" s="101"/>
      <c r="D3069" s="97"/>
      <c r="N3069" s="97"/>
      <c r="BY3069" s="163"/>
    </row>
    <row r="3070" spans="1:77" x14ac:dyDescent="0.2">
      <c r="A3070" s="101"/>
      <c r="D3070" s="97"/>
      <c r="N3070" s="97"/>
      <c r="BY3070" s="163"/>
    </row>
    <row r="3071" spans="1:77" x14ac:dyDescent="0.2">
      <c r="A3071" s="101"/>
      <c r="D3071" s="97"/>
      <c r="N3071" s="97"/>
      <c r="BY3071" s="163"/>
    </row>
    <row r="3072" spans="1:77" x14ac:dyDescent="0.2">
      <c r="A3072" s="101"/>
      <c r="D3072" s="97"/>
      <c r="N3072" s="97"/>
      <c r="BY3072" s="163"/>
    </row>
    <row r="3073" spans="1:77" x14ac:dyDescent="0.2">
      <c r="A3073" s="101"/>
      <c r="D3073" s="97"/>
      <c r="N3073" s="97"/>
      <c r="BY3073" s="163"/>
    </row>
    <row r="3074" spans="1:77" x14ac:dyDescent="0.2">
      <c r="A3074" s="101"/>
      <c r="D3074" s="97"/>
      <c r="N3074" s="97"/>
      <c r="BY3074" s="163"/>
    </row>
    <row r="3075" spans="1:77" x14ac:dyDescent="0.2">
      <c r="A3075" s="101"/>
      <c r="D3075" s="97"/>
      <c r="N3075" s="97"/>
      <c r="BY3075" s="163"/>
    </row>
    <row r="3076" spans="1:77" x14ac:dyDescent="0.2">
      <c r="A3076" s="101"/>
      <c r="D3076" s="97"/>
      <c r="N3076" s="97"/>
      <c r="BY3076" s="163"/>
    </row>
    <row r="3077" spans="1:77" x14ac:dyDescent="0.2">
      <c r="A3077" s="101"/>
      <c r="D3077" s="97"/>
      <c r="N3077" s="97"/>
      <c r="BY3077" s="163"/>
    </row>
    <row r="3078" spans="1:77" x14ac:dyDescent="0.2">
      <c r="A3078" s="101"/>
      <c r="D3078" s="97"/>
      <c r="N3078" s="97"/>
      <c r="BY3078" s="163"/>
    </row>
    <row r="3079" spans="1:77" x14ac:dyDescent="0.2">
      <c r="A3079" s="101"/>
      <c r="D3079" s="97"/>
      <c r="N3079" s="97"/>
      <c r="BY3079" s="163"/>
    </row>
    <row r="3080" spans="1:77" x14ac:dyDescent="0.2">
      <c r="A3080" s="101"/>
      <c r="D3080" s="97"/>
      <c r="N3080" s="97"/>
      <c r="BY3080" s="163"/>
    </row>
    <row r="3081" spans="1:77" x14ac:dyDescent="0.2">
      <c r="A3081" s="101"/>
      <c r="D3081" s="97"/>
      <c r="N3081" s="97"/>
      <c r="BY3081" s="163"/>
    </row>
    <row r="3082" spans="1:77" x14ac:dyDescent="0.2">
      <c r="A3082" s="101"/>
      <c r="D3082" s="97"/>
      <c r="N3082" s="97"/>
      <c r="BY3082" s="163"/>
    </row>
    <row r="3083" spans="1:77" x14ac:dyDescent="0.2">
      <c r="A3083" s="101"/>
      <c r="D3083" s="97"/>
      <c r="N3083" s="97"/>
      <c r="BY3083" s="163"/>
    </row>
    <row r="3084" spans="1:77" x14ac:dyDescent="0.2">
      <c r="A3084" s="101"/>
      <c r="D3084" s="97"/>
      <c r="N3084" s="97"/>
      <c r="BY3084" s="163"/>
    </row>
    <row r="3085" spans="1:77" x14ac:dyDescent="0.2">
      <c r="A3085" s="101"/>
      <c r="D3085" s="97"/>
      <c r="N3085" s="97"/>
      <c r="BY3085" s="163"/>
    </row>
    <row r="3086" spans="1:77" x14ac:dyDescent="0.2">
      <c r="A3086" s="101"/>
      <c r="D3086" s="97"/>
      <c r="N3086" s="97"/>
      <c r="BY3086" s="163"/>
    </row>
    <row r="3087" spans="1:77" x14ac:dyDescent="0.2">
      <c r="A3087" s="101"/>
      <c r="D3087" s="97"/>
      <c r="N3087" s="97"/>
      <c r="BY3087" s="163"/>
    </row>
    <row r="3088" spans="1:77" x14ac:dyDescent="0.2">
      <c r="A3088" s="101"/>
      <c r="D3088" s="97"/>
      <c r="N3088" s="97"/>
      <c r="BY3088" s="163"/>
    </row>
    <row r="3089" spans="1:77" x14ac:dyDescent="0.2">
      <c r="A3089" s="101"/>
      <c r="D3089" s="97"/>
      <c r="N3089" s="97"/>
      <c r="BY3089" s="163"/>
    </row>
    <row r="3090" spans="1:77" x14ac:dyDescent="0.2">
      <c r="A3090" s="101"/>
      <c r="D3090" s="97"/>
      <c r="N3090" s="97"/>
      <c r="BY3090" s="163"/>
    </row>
    <row r="3091" spans="1:77" x14ac:dyDescent="0.2">
      <c r="A3091" s="101"/>
      <c r="D3091" s="97"/>
      <c r="N3091" s="97"/>
      <c r="BY3091" s="163"/>
    </row>
    <row r="3092" spans="1:77" x14ac:dyDescent="0.2">
      <c r="A3092" s="101"/>
      <c r="D3092" s="97"/>
      <c r="N3092" s="97"/>
      <c r="BY3092" s="163"/>
    </row>
    <row r="3093" spans="1:77" x14ac:dyDescent="0.2">
      <c r="A3093" s="101"/>
      <c r="D3093" s="97"/>
      <c r="N3093" s="97"/>
      <c r="BY3093" s="163"/>
    </row>
    <row r="3094" spans="1:77" x14ac:dyDescent="0.2">
      <c r="A3094" s="101"/>
      <c r="D3094" s="97"/>
      <c r="N3094" s="97"/>
      <c r="BY3094" s="163"/>
    </row>
    <row r="3095" spans="1:77" x14ac:dyDescent="0.2">
      <c r="A3095" s="101"/>
      <c r="D3095" s="97"/>
      <c r="N3095" s="97"/>
      <c r="BY3095" s="163"/>
    </row>
    <row r="3096" spans="1:77" x14ac:dyDescent="0.2">
      <c r="A3096" s="101"/>
      <c r="D3096" s="97"/>
      <c r="N3096" s="97"/>
      <c r="BY3096" s="163"/>
    </row>
    <row r="3097" spans="1:77" x14ac:dyDescent="0.2">
      <c r="A3097" s="101"/>
      <c r="D3097" s="97"/>
      <c r="N3097" s="97"/>
      <c r="BY3097" s="163"/>
    </row>
    <row r="3098" spans="1:77" x14ac:dyDescent="0.2">
      <c r="A3098" s="101"/>
      <c r="D3098" s="97"/>
      <c r="N3098" s="97"/>
      <c r="BY3098" s="163"/>
    </row>
    <row r="3099" spans="1:77" x14ac:dyDescent="0.2">
      <c r="A3099" s="101"/>
      <c r="D3099" s="97"/>
      <c r="N3099" s="97"/>
      <c r="BY3099" s="163"/>
    </row>
    <row r="3100" spans="1:77" x14ac:dyDescent="0.2">
      <c r="A3100" s="101"/>
      <c r="D3100" s="97"/>
      <c r="N3100" s="97"/>
      <c r="BY3100" s="163"/>
    </row>
    <row r="3101" spans="1:77" x14ac:dyDescent="0.2">
      <c r="A3101" s="101"/>
      <c r="D3101" s="97"/>
      <c r="N3101" s="97"/>
      <c r="BY3101" s="163"/>
    </row>
    <row r="3102" spans="1:77" x14ac:dyDescent="0.2">
      <c r="A3102" s="101"/>
      <c r="D3102" s="97"/>
      <c r="N3102" s="97"/>
      <c r="BY3102" s="163"/>
    </row>
    <row r="3103" spans="1:77" x14ac:dyDescent="0.2">
      <c r="A3103" s="101"/>
      <c r="D3103" s="97"/>
      <c r="N3103" s="97"/>
      <c r="BY3103" s="163"/>
    </row>
    <row r="3104" spans="1:77" x14ac:dyDescent="0.2">
      <c r="A3104" s="101"/>
      <c r="D3104" s="97"/>
      <c r="N3104" s="97"/>
      <c r="BY3104" s="163"/>
    </row>
    <row r="3105" spans="1:77" x14ac:dyDescent="0.2">
      <c r="A3105" s="101"/>
      <c r="D3105" s="97"/>
      <c r="N3105" s="97"/>
      <c r="BY3105" s="163"/>
    </row>
    <row r="3106" spans="1:77" x14ac:dyDescent="0.2">
      <c r="A3106" s="101"/>
      <c r="D3106" s="97"/>
      <c r="N3106" s="97"/>
      <c r="BY3106" s="163"/>
    </row>
    <row r="3107" spans="1:77" x14ac:dyDescent="0.2">
      <c r="A3107" s="101"/>
      <c r="D3107" s="97"/>
      <c r="N3107" s="97"/>
      <c r="BY3107" s="163"/>
    </row>
    <row r="3108" spans="1:77" x14ac:dyDescent="0.2">
      <c r="A3108" s="101"/>
      <c r="D3108" s="97"/>
      <c r="N3108" s="97"/>
      <c r="BY3108" s="163"/>
    </row>
    <row r="3109" spans="1:77" x14ac:dyDescent="0.2">
      <c r="A3109" s="101"/>
      <c r="D3109" s="97"/>
      <c r="N3109" s="97"/>
      <c r="BY3109" s="163"/>
    </row>
    <row r="3110" spans="1:77" x14ac:dyDescent="0.2">
      <c r="A3110" s="101"/>
      <c r="D3110" s="97"/>
      <c r="N3110" s="97"/>
      <c r="BY3110" s="163"/>
    </row>
    <row r="3111" spans="1:77" x14ac:dyDescent="0.2">
      <c r="A3111" s="101"/>
      <c r="D3111" s="97"/>
      <c r="N3111" s="97"/>
      <c r="BY3111" s="163"/>
    </row>
    <row r="3112" spans="1:77" x14ac:dyDescent="0.2">
      <c r="A3112" s="101"/>
      <c r="D3112" s="97"/>
      <c r="N3112" s="97"/>
      <c r="BY3112" s="163"/>
    </row>
    <row r="3113" spans="1:77" x14ac:dyDescent="0.2">
      <c r="A3113" s="101"/>
      <c r="D3113" s="97"/>
      <c r="N3113" s="97"/>
      <c r="BY3113" s="163"/>
    </row>
    <row r="3114" spans="1:77" x14ac:dyDescent="0.2">
      <c r="A3114" s="101"/>
      <c r="D3114" s="97"/>
      <c r="N3114" s="97"/>
      <c r="BY3114" s="163"/>
    </row>
    <row r="3115" spans="1:77" x14ac:dyDescent="0.2">
      <c r="A3115" s="101"/>
      <c r="D3115" s="97"/>
      <c r="N3115" s="97"/>
      <c r="BY3115" s="163"/>
    </row>
    <row r="3116" spans="1:77" x14ac:dyDescent="0.2">
      <c r="A3116" s="101"/>
      <c r="D3116" s="97"/>
      <c r="N3116" s="97"/>
      <c r="BY3116" s="163"/>
    </row>
    <row r="3117" spans="1:77" x14ac:dyDescent="0.2">
      <c r="A3117" s="101"/>
      <c r="D3117" s="97"/>
      <c r="N3117" s="97"/>
      <c r="BY3117" s="163"/>
    </row>
    <row r="3118" spans="1:77" x14ac:dyDescent="0.2">
      <c r="A3118" s="101"/>
      <c r="D3118" s="97"/>
      <c r="N3118" s="97"/>
      <c r="BY3118" s="163"/>
    </row>
    <row r="3119" spans="1:77" x14ac:dyDescent="0.2">
      <c r="A3119" s="101"/>
      <c r="D3119" s="97"/>
      <c r="N3119" s="97"/>
      <c r="BY3119" s="163"/>
    </row>
    <row r="3120" spans="1:77" x14ac:dyDescent="0.2">
      <c r="A3120" s="101"/>
      <c r="D3120" s="97"/>
      <c r="N3120" s="97"/>
      <c r="BY3120" s="163"/>
    </row>
    <row r="3121" spans="1:77" x14ac:dyDescent="0.2">
      <c r="A3121" s="101"/>
      <c r="D3121" s="97"/>
      <c r="N3121" s="97"/>
      <c r="BY3121" s="163"/>
    </row>
    <row r="3122" spans="1:77" x14ac:dyDescent="0.2">
      <c r="A3122" s="101"/>
      <c r="D3122" s="97"/>
      <c r="N3122" s="97"/>
      <c r="BY3122" s="163"/>
    </row>
    <row r="3123" spans="1:77" x14ac:dyDescent="0.2">
      <c r="A3123" s="101"/>
      <c r="D3123" s="97"/>
      <c r="N3123" s="97"/>
      <c r="BY3123" s="163"/>
    </row>
    <row r="3124" spans="1:77" x14ac:dyDescent="0.2">
      <c r="A3124" s="101"/>
      <c r="D3124" s="97"/>
      <c r="N3124" s="97"/>
      <c r="BY3124" s="163"/>
    </row>
    <row r="3125" spans="1:77" x14ac:dyDescent="0.2">
      <c r="A3125" s="101"/>
      <c r="D3125" s="97"/>
      <c r="N3125" s="97"/>
      <c r="BY3125" s="163"/>
    </row>
    <row r="3126" spans="1:77" x14ac:dyDescent="0.2">
      <c r="A3126" s="101"/>
      <c r="D3126" s="97"/>
      <c r="N3126" s="97"/>
      <c r="BY3126" s="163"/>
    </row>
    <row r="3127" spans="1:77" x14ac:dyDescent="0.2">
      <c r="A3127" s="101"/>
      <c r="D3127" s="97"/>
      <c r="N3127" s="97"/>
      <c r="BY3127" s="163"/>
    </row>
    <row r="3128" spans="1:77" x14ac:dyDescent="0.2">
      <c r="A3128" s="101"/>
      <c r="D3128" s="97"/>
      <c r="N3128" s="97"/>
      <c r="BY3128" s="163"/>
    </row>
    <row r="3129" spans="1:77" x14ac:dyDescent="0.2">
      <c r="A3129" s="101"/>
      <c r="D3129" s="97"/>
      <c r="N3129" s="97"/>
      <c r="BY3129" s="163"/>
    </row>
    <row r="3130" spans="1:77" x14ac:dyDescent="0.2">
      <c r="A3130" s="101"/>
      <c r="D3130" s="97"/>
      <c r="N3130" s="97"/>
      <c r="BY3130" s="163"/>
    </row>
    <row r="3131" spans="1:77" x14ac:dyDescent="0.2">
      <c r="A3131" s="101"/>
      <c r="D3131" s="97"/>
      <c r="N3131" s="97"/>
      <c r="BY3131" s="163"/>
    </row>
    <row r="3132" spans="1:77" x14ac:dyDescent="0.2">
      <c r="A3132" s="101"/>
      <c r="D3132" s="97"/>
      <c r="N3132" s="97"/>
      <c r="BY3132" s="163"/>
    </row>
    <row r="3133" spans="1:77" x14ac:dyDescent="0.2">
      <c r="A3133" s="101"/>
      <c r="D3133" s="97"/>
      <c r="N3133" s="97"/>
      <c r="BY3133" s="163"/>
    </row>
    <row r="3134" spans="1:77" x14ac:dyDescent="0.2">
      <c r="A3134" s="101"/>
      <c r="D3134" s="97"/>
      <c r="N3134" s="97"/>
      <c r="BY3134" s="163"/>
    </row>
    <row r="3135" spans="1:77" x14ac:dyDescent="0.2">
      <c r="A3135" s="101"/>
      <c r="D3135" s="97"/>
      <c r="N3135" s="97"/>
      <c r="BY3135" s="163"/>
    </row>
    <row r="3136" spans="1:77" x14ac:dyDescent="0.2">
      <c r="A3136" s="101"/>
      <c r="D3136" s="97"/>
      <c r="N3136" s="97"/>
      <c r="BY3136" s="163"/>
    </row>
    <row r="3137" spans="1:77" x14ac:dyDescent="0.2">
      <c r="A3137" s="101"/>
      <c r="D3137" s="97"/>
      <c r="N3137" s="97"/>
      <c r="BY3137" s="163"/>
    </row>
    <row r="3138" spans="1:77" x14ac:dyDescent="0.2">
      <c r="A3138" s="101"/>
      <c r="D3138" s="97"/>
      <c r="N3138" s="97"/>
      <c r="BY3138" s="163"/>
    </row>
    <row r="3139" spans="1:77" x14ac:dyDescent="0.2">
      <c r="A3139" s="101"/>
      <c r="D3139" s="97"/>
      <c r="N3139" s="97"/>
      <c r="BY3139" s="163"/>
    </row>
    <row r="3140" spans="1:77" x14ac:dyDescent="0.2">
      <c r="A3140" s="101"/>
      <c r="D3140" s="97"/>
      <c r="N3140" s="97"/>
      <c r="BY3140" s="163"/>
    </row>
    <row r="3141" spans="1:77" x14ac:dyDescent="0.2">
      <c r="A3141" s="101"/>
      <c r="D3141" s="97"/>
      <c r="N3141" s="97"/>
      <c r="BY3141" s="163"/>
    </row>
    <row r="3142" spans="1:77" x14ac:dyDescent="0.2">
      <c r="A3142" s="101"/>
      <c r="D3142" s="97"/>
      <c r="N3142" s="97"/>
      <c r="BY3142" s="163"/>
    </row>
    <row r="3143" spans="1:77" x14ac:dyDescent="0.2">
      <c r="A3143" s="101"/>
      <c r="D3143" s="97"/>
      <c r="N3143" s="97"/>
      <c r="BY3143" s="163"/>
    </row>
    <row r="3144" spans="1:77" x14ac:dyDescent="0.2">
      <c r="A3144" s="101"/>
      <c r="D3144" s="97"/>
      <c r="N3144" s="97"/>
      <c r="BY3144" s="163"/>
    </row>
    <row r="3145" spans="1:77" x14ac:dyDescent="0.2">
      <c r="A3145" s="101"/>
      <c r="D3145" s="97"/>
      <c r="N3145" s="97"/>
      <c r="BY3145" s="163"/>
    </row>
    <row r="3146" spans="1:77" x14ac:dyDescent="0.2">
      <c r="A3146" s="101"/>
      <c r="D3146" s="97"/>
      <c r="N3146" s="97"/>
      <c r="BY3146" s="163"/>
    </row>
    <row r="3147" spans="1:77" x14ac:dyDescent="0.2">
      <c r="A3147" s="101"/>
      <c r="D3147" s="97"/>
      <c r="N3147" s="97"/>
      <c r="BY3147" s="163"/>
    </row>
    <row r="3148" spans="1:77" x14ac:dyDescent="0.2">
      <c r="A3148" s="101"/>
      <c r="D3148" s="97"/>
      <c r="N3148" s="97"/>
      <c r="BY3148" s="163"/>
    </row>
    <row r="3149" spans="1:77" x14ac:dyDescent="0.2">
      <c r="A3149" s="101"/>
      <c r="D3149" s="97"/>
      <c r="N3149" s="97"/>
      <c r="BY3149" s="163"/>
    </row>
    <row r="3150" spans="1:77" x14ac:dyDescent="0.2">
      <c r="A3150" s="101"/>
      <c r="D3150" s="97"/>
      <c r="N3150" s="97"/>
      <c r="BY3150" s="163"/>
    </row>
    <row r="3151" spans="1:77" x14ac:dyDescent="0.2">
      <c r="A3151" s="101"/>
      <c r="D3151" s="97"/>
      <c r="N3151" s="97"/>
      <c r="BY3151" s="163"/>
    </row>
    <row r="3152" spans="1:77" x14ac:dyDescent="0.2">
      <c r="A3152" s="101"/>
      <c r="D3152" s="97"/>
      <c r="N3152" s="97"/>
      <c r="BY3152" s="163"/>
    </row>
    <row r="3153" spans="1:77" x14ac:dyDescent="0.2">
      <c r="A3153" s="101"/>
      <c r="D3153" s="97"/>
      <c r="N3153" s="97"/>
      <c r="BY3153" s="163"/>
    </row>
    <row r="3154" spans="1:77" x14ac:dyDescent="0.2">
      <c r="A3154" s="101"/>
      <c r="D3154" s="97"/>
      <c r="N3154" s="97"/>
      <c r="BY3154" s="163"/>
    </row>
    <row r="3155" spans="1:77" x14ac:dyDescent="0.2">
      <c r="A3155" s="101"/>
      <c r="D3155" s="97"/>
      <c r="N3155" s="97"/>
      <c r="BY3155" s="163"/>
    </row>
    <row r="3156" spans="1:77" x14ac:dyDescent="0.2">
      <c r="A3156" s="101"/>
      <c r="D3156" s="97"/>
      <c r="N3156" s="97"/>
      <c r="BY3156" s="163"/>
    </row>
    <row r="3157" spans="1:77" x14ac:dyDescent="0.2">
      <c r="A3157" s="101"/>
      <c r="D3157" s="97"/>
      <c r="N3157" s="97"/>
      <c r="BY3157" s="163"/>
    </row>
    <row r="3158" spans="1:77" x14ac:dyDescent="0.2">
      <c r="A3158" s="101"/>
      <c r="D3158" s="97"/>
      <c r="N3158" s="97"/>
      <c r="BY3158" s="163"/>
    </row>
    <row r="3159" spans="1:77" x14ac:dyDescent="0.2">
      <c r="A3159" s="101"/>
      <c r="D3159" s="97"/>
      <c r="N3159" s="97"/>
      <c r="BY3159" s="163"/>
    </row>
    <row r="3160" spans="1:77" x14ac:dyDescent="0.2">
      <c r="A3160" s="101"/>
      <c r="D3160" s="97"/>
      <c r="N3160" s="97"/>
      <c r="BY3160" s="163"/>
    </row>
    <row r="3161" spans="1:77" x14ac:dyDescent="0.2">
      <c r="A3161" s="101"/>
      <c r="D3161" s="97"/>
      <c r="N3161" s="97"/>
      <c r="BY3161" s="163"/>
    </row>
    <row r="3162" spans="1:77" x14ac:dyDescent="0.2">
      <c r="A3162" s="101"/>
      <c r="D3162" s="97"/>
      <c r="N3162" s="97"/>
      <c r="BY3162" s="163"/>
    </row>
    <row r="3163" spans="1:77" x14ac:dyDescent="0.2">
      <c r="A3163" s="101"/>
      <c r="D3163" s="97"/>
      <c r="N3163" s="97"/>
      <c r="BY3163" s="163"/>
    </row>
    <row r="3164" spans="1:77" x14ac:dyDescent="0.2">
      <c r="A3164" s="101"/>
      <c r="D3164" s="97"/>
      <c r="N3164" s="97"/>
      <c r="BY3164" s="163"/>
    </row>
    <row r="3165" spans="1:77" x14ac:dyDescent="0.2">
      <c r="A3165" s="101"/>
      <c r="D3165" s="97"/>
      <c r="N3165" s="97"/>
      <c r="BY3165" s="163"/>
    </row>
    <row r="3166" spans="1:77" x14ac:dyDescent="0.2">
      <c r="A3166" s="101"/>
      <c r="D3166" s="97"/>
      <c r="N3166" s="97"/>
      <c r="BY3166" s="163"/>
    </row>
    <row r="3167" spans="1:77" x14ac:dyDescent="0.2">
      <c r="A3167" s="101"/>
      <c r="D3167" s="97"/>
      <c r="N3167" s="97"/>
      <c r="BY3167" s="163"/>
    </row>
    <row r="3168" spans="1:77" x14ac:dyDescent="0.2">
      <c r="A3168" s="101"/>
      <c r="D3168" s="97"/>
      <c r="N3168" s="97"/>
      <c r="BY3168" s="163"/>
    </row>
    <row r="3169" spans="1:77" x14ac:dyDescent="0.2">
      <c r="A3169" s="101"/>
      <c r="D3169" s="97"/>
      <c r="N3169" s="97"/>
      <c r="BY3169" s="163"/>
    </row>
    <row r="3170" spans="1:77" x14ac:dyDescent="0.2">
      <c r="A3170" s="101"/>
      <c r="D3170" s="97"/>
      <c r="N3170" s="97"/>
      <c r="BY3170" s="163"/>
    </row>
    <row r="3171" spans="1:77" x14ac:dyDescent="0.2">
      <c r="A3171" s="101"/>
      <c r="D3171" s="97"/>
      <c r="N3171" s="97"/>
      <c r="BY3171" s="163"/>
    </row>
    <row r="3172" spans="1:77" x14ac:dyDescent="0.2">
      <c r="A3172" s="101"/>
      <c r="D3172" s="97"/>
      <c r="N3172" s="97"/>
      <c r="BY3172" s="163"/>
    </row>
    <row r="3173" spans="1:77" x14ac:dyDescent="0.2">
      <c r="A3173" s="101"/>
      <c r="D3173" s="97"/>
      <c r="N3173" s="97"/>
      <c r="BY3173" s="163"/>
    </row>
    <row r="3174" spans="1:77" x14ac:dyDescent="0.2">
      <c r="A3174" s="101"/>
      <c r="D3174" s="97"/>
      <c r="N3174" s="97"/>
      <c r="BY3174" s="163"/>
    </row>
    <row r="3175" spans="1:77" x14ac:dyDescent="0.2">
      <c r="A3175" s="101"/>
      <c r="D3175" s="97"/>
      <c r="N3175" s="97"/>
      <c r="BY3175" s="163"/>
    </row>
    <row r="3176" spans="1:77" x14ac:dyDescent="0.2">
      <c r="A3176" s="101"/>
      <c r="D3176" s="97"/>
      <c r="N3176" s="97"/>
      <c r="BY3176" s="163"/>
    </row>
    <row r="3177" spans="1:77" x14ac:dyDescent="0.2">
      <c r="A3177" s="101"/>
      <c r="D3177" s="97"/>
      <c r="N3177" s="97"/>
      <c r="BY3177" s="163"/>
    </row>
    <row r="3178" spans="1:77" x14ac:dyDescent="0.2">
      <c r="A3178" s="101"/>
      <c r="D3178" s="97"/>
      <c r="N3178" s="97"/>
      <c r="BY3178" s="163"/>
    </row>
    <row r="3179" spans="1:77" x14ac:dyDescent="0.2">
      <c r="A3179" s="101"/>
      <c r="D3179" s="97"/>
      <c r="N3179" s="97"/>
      <c r="BY3179" s="163"/>
    </row>
    <row r="3180" spans="1:77" x14ac:dyDescent="0.2">
      <c r="A3180" s="101"/>
      <c r="D3180" s="97"/>
      <c r="N3180" s="97"/>
      <c r="BY3180" s="163"/>
    </row>
    <row r="3181" spans="1:77" x14ac:dyDescent="0.2">
      <c r="A3181" s="101"/>
      <c r="D3181" s="97"/>
      <c r="N3181" s="97"/>
      <c r="BY3181" s="163"/>
    </row>
    <row r="3182" spans="1:77" x14ac:dyDescent="0.2">
      <c r="A3182" s="101"/>
      <c r="D3182" s="97"/>
      <c r="N3182" s="97"/>
      <c r="BY3182" s="163"/>
    </row>
    <row r="3183" spans="1:77" x14ac:dyDescent="0.2">
      <c r="A3183" s="101"/>
      <c r="D3183" s="97"/>
      <c r="N3183" s="97"/>
      <c r="BY3183" s="163"/>
    </row>
    <row r="3184" spans="1:77" x14ac:dyDescent="0.2">
      <c r="A3184" s="101"/>
      <c r="D3184" s="97"/>
      <c r="N3184" s="97"/>
      <c r="BY3184" s="163"/>
    </row>
    <row r="3185" spans="1:77" x14ac:dyDescent="0.2">
      <c r="A3185" s="101"/>
      <c r="D3185" s="97"/>
      <c r="N3185" s="97"/>
      <c r="BY3185" s="163"/>
    </row>
    <row r="3186" spans="1:77" x14ac:dyDescent="0.2">
      <c r="A3186" s="101"/>
      <c r="D3186" s="97"/>
      <c r="N3186" s="97"/>
      <c r="BY3186" s="163"/>
    </row>
    <row r="3187" spans="1:77" x14ac:dyDescent="0.2">
      <c r="A3187" s="101"/>
      <c r="D3187" s="97"/>
      <c r="N3187" s="97"/>
      <c r="BY3187" s="163"/>
    </row>
    <row r="3188" spans="1:77" x14ac:dyDescent="0.2">
      <c r="A3188" s="101"/>
      <c r="D3188" s="97"/>
      <c r="N3188" s="97"/>
      <c r="BY3188" s="163"/>
    </row>
    <row r="3189" spans="1:77" x14ac:dyDescent="0.2">
      <c r="A3189" s="101"/>
      <c r="D3189" s="97"/>
      <c r="N3189" s="97"/>
      <c r="BY3189" s="163"/>
    </row>
    <row r="3190" spans="1:77" x14ac:dyDescent="0.2">
      <c r="A3190" s="101"/>
      <c r="D3190" s="97"/>
      <c r="N3190" s="97"/>
      <c r="BY3190" s="163"/>
    </row>
    <row r="3191" spans="1:77" x14ac:dyDescent="0.2">
      <c r="A3191" s="101"/>
      <c r="D3191" s="97"/>
      <c r="N3191" s="97"/>
      <c r="BY3191" s="163"/>
    </row>
    <row r="3192" spans="1:77" x14ac:dyDescent="0.2">
      <c r="A3192" s="101"/>
      <c r="D3192" s="97"/>
      <c r="N3192" s="97"/>
      <c r="BY3192" s="163"/>
    </row>
    <row r="3193" spans="1:77" x14ac:dyDescent="0.2">
      <c r="A3193" s="101"/>
      <c r="D3193" s="97"/>
      <c r="N3193" s="97"/>
      <c r="BY3193" s="163"/>
    </row>
    <row r="3194" spans="1:77" x14ac:dyDescent="0.2">
      <c r="A3194" s="101"/>
      <c r="D3194" s="97"/>
      <c r="N3194" s="97"/>
      <c r="BY3194" s="163"/>
    </row>
    <row r="3195" spans="1:77" x14ac:dyDescent="0.2">
      <c r="A3195" s="101"/>
      <c r="D3195" s="97"/>
      <c r="N3195" s="97"/>
      <c r="BY3195" s="163"/>
    </row>
    <row r="3196" spans="1:77" x14ac:dyDescent="0.2">
      <c r="A3196" s="101"/>
      <c r="D3196" s="97"/>
      <c r="N3196" s="97"/>
      <c r="BY3196" s="163"/>
    </row>
    <row r="3197" spans="1:77" x14ac:dyDescent="0.2">
      <c r="A3197" s="101"/>
      <c r="D3197" s="97"/>
      <c r="N3197" s="97"/>
      <c r="BY3197" s="163"/>
    </row>
    <row r="3198" spans="1:77" x14ac:dyDescent="0.2">
      <c r="A3198" s="101"/>
      <c r="D3198" s="97"/>
      <c r="N3198" s="97"/>
      <c r="BY3198" s="163"/>
    </row>
    <row r="3199" spans="1:77" x14ac:dyDescent="0.2">
      <c r="A3199" s="101"/>
      <c r="D3199" s="97"/>
      <c r="N3199" s="97"/>
      <c r="BY3199" s="163"/>
    </row>
    <row r="3200" spans="1:77" x14ac:dyDescent="0.2">
      <c r="A3200" s="101"/>
      <c r="D3200" s="97"/>
      <c r="N3200" s="97"/>
      <c r="BY3200" s="163"/>
    </row>
    <row r="3201" spans="1:77" x14ac:dyDescent="0.2">
      <c r="A3201" s="101"/>
      <c r="D3201" s="97"/>
      <c r="N3201" s="97"/>
      <c r="BY3201" s="163"/>
    </row>
    <row r="3202" spans="1:77" x14ac:dyDescent="0.2">
      <c r="A3202" s="101"/>
      <c r="D3202" s="97"/>
      <c r="N3202" s="97"/>
      <c r="BY3202" s="163"/>
    </row>
    <row r="3203" spans="1:77" x14ac:dyDescent="0.2">
      <c r="A3203" s="101"/>
      <c r="D3203" s="97"/>
      <c r="N3203" s="97"/>
      <c r="BY3203" s="163"/>
    </row>
    <row r="3204" spans="1:77" x14ac:dyDescent="0.2">
      <c r="A3204" s="101"/>
      <c r="D3204" s="97"/>
      <c r="N3204" s="97"/>
      <c r="BY3204" s="163"/>
    </row>
    <row r="3205" spans="1:77" x14ac:dyDescent="0.2">
      <c r="A3205" s="101"/>
      <c r="D3205" s="97"/>
      <c r="N3205" s="97"/>
      <c r="BY3205" s="163"/>
    </row>
    <row r="3206" spans="1:77" x14ac:dyDescent="0.2">
      <c r="A3206" s="101"/>
      <c r="D3206" s="97"/>
      <c r="N3206" s="97"/>
      <c r="BY3206" s="163"/>
    </row>
    <row r="3207" spans="1:77" x14ac:dyDescent="0.2">
      <c r="A3207" s="101"/>
      <c r="D3207" s="97"/>
      <c r="N3207" s="97"/>
      <c r="BY3207" s="163"/>
    </row>
    <row r="3208" spans="1:77" x14ac:dyDescent="0.2">
      <c r="A3208" s="101"/>
      <c r="D3208" s="97"/>
      <c r="N3208" s="97"/>
      <c r="BY3208" s="163"/>
    </row>
    <row r="3209" spans="1:77" x14ac:dyDescent="0.2">
      <c r="A3209" s="101"/>
      <c r="D3209" s="97"/>
      <c r="N3209" s="97"/>
      <c r="BY3209" s="163"/>
    </row>
    <row r="3210" spans="1:77" x14ac:dyDescent="0.2">
      <c r="A3210" s="101"/>
      <c r="D3210" s="97"/>
      <c r="N3210" s="97"/>
      <c r="BY3210" s="163"/>
    </row>
    <row r="3211" spans="1:77" x14ac:dyDescent="0.2">
      <c r="A3211" s="101"/>
      <c r="D3211" s="97"/>
      <c r="N3211" s="97"/>
      <c r="BY3211" s="163"/>
    </row>
    <row r="3212" spans="1:77" x14ac:dyDescent="0.2">
      <c r="A3212" s="101"/>
      <c r="D3212" s="97"/>
      <c r="N3212" s="97"/>
      <c r="BY3212" s="163"/>
    </row>
    <row r="3213" spans="1:77" x14ac:dyDescent="0.2">
      <c r="A3213" s="101"/>
      <c r="D3213" s="97"/>
      <c r="N3213" s="97"/>
      <c r="BY3213" s="163"/>
    </row>
    <row r="3214" spans="1:77" x14ac:dyDescent="0.2">
      <c r="A3214" s="101"/>
      <c r="D3214" s="97"/>
      <c r="N3214" s="97"/>
      <c r="BY3214" s="163"/>
    </row>
    <row r="3215" spans="1:77" x14ac:dyDescent="0.2">
      <c r="A3215" s="101"/>
      <c r="D3215" s="97"/>
      <c r="N3215" s="97"/>
      <c r="BY3215" s="163"/>
    </row>
    <row r="3216" spans="1:77" x14ac:dyDescent="0.2">
      <c r="A3216" s="101"/>
      <c r="D3216" s="97"/>
      <c r="N3216" s="97"/>
      <c r="BY3216" s="163"/>
    </row>
    <row r="3217" spans="1:77" x14ac:dyDescent="0.2">
      <c r="A3217" s="101"/>
      <c r="D3217" s="97"/>
      <c r="N3217" s="97"/>
      <c r="BY3217" s="163"/>
    </row>
    <row r="3218" spans="1:77" x14ac:dyDescent="0.2">
      <c r="A3218" s="101"/>
      <c r="D3218" s="97"/>
      <c r="N3218" s="97"/>
      <c r="BY3218" s="163"/>
    </row>
    <row r="3219" spans="1:77" x14ac:dyDescent="0.2">
      <c r="A3219" s="101"/>
      <c r="D3219" s="97"/>
      <c r="N3219" s="97"/>
      <c r="BY3219" s="163"/>
    </row>
    <row r="3220" spans="1:77" x14ac:dyDescent="0.2">
      <c r="A3220" s="101"/>
      <c r="D3220" s="97"/>
      <c r="N3220" s="97"/>
      <c r="BY3220" s="163"/>
    </row>
    <row r="3221" spans="1:77" x14ac:dyDescent="0.2">
      <c r="A3221" s="101"/>
      <c r="D3221" s="97"/>
      <c r="N3221" s="97"/>
      <c r="BY3221" s="163"/>
    </row>
    <row r="3222" spans="1:77" x14ac:dyDescent="0.2">
      <c r="A3222" s="101"/>
      <c r="D3222" s="97"/>
      <c r="N3222" s="97"/>
      <c r="BY3222" s="163"/>
    </row>
    <row r="3223" spans="1:77" x14ac:dyDescent="0.2">
      <c r="A3223" s="101"/>
      <c r="D3223" s="97"/>
      <c r="N3223" s="97"/>
      <c r="BY3223" s="163"/>
    </row>
    <row r="3224" spans="1:77" x14ac:dyDescent="0.2">
      <c r="A3224" s="101"/>
      <c r="D3224" s="97"/>
      <c r="N3224" s="97"/>
      <c r="BY3224" s="163"/>
    </row>
    <row r="3225" spans="1:77" x14ac:dyDescent="0.2">
      <c r="A3225" s="101"/>
      <c r="D3225" s="97"/>
      <c r="N3225" s="97"/>
      <c r="BY3225" s="163"/>
    </row>
    <row r="3226" spans="1:77" x14ac:dyDescent="0.2">
      <c r="A3226" s="101"/>
      <c r="D3226" s="97"/>
      <c r="N3226" s="97"/>
      <c r="BY3226" s="163"/>
    </row>
    <row r="3227" spans="1:77" x14ac:dyDescent="0.2">
      <c r="A3227" s="101"/>
      <c r="D3227" s="97"/>
      <c r="N3227" s="97"/>
      <c r="BY3227" s="163"/>
    </row>
    <row r="3228" spans="1:77" x14ac:dyDescent="0.2">
      <c r="A3228" s="101"/>
      <c r="D3228" s="97"/>
      <c r="N3228" s="97"/>
      <c r="BY3228" s="163"/>
    </row>
    <row r="3229" spans="1:77" x14ac:dyDescent="0.2">
      <c r="A3229" s="101"/>
      <c r="D3229" s="97"/>
      <c r="N3229" s="97"/>
      <c r="BY3229" s="163"/>
    </row>
    <row r="3230" spans="1:77" x14ac:dyDescent="0.2">
      <c r="A3230" s="101"/>
      <c r="D3230" s="97"/>
      <c r="N3230" s="97"/>
      <c r="BY3230" s="163"/>
    </row>
    <row r="3231" spans="1:77" x14ac:dyDescent="0.2">
      <c r="A3231" s="101"/>
      <c r="D3231" s="97"/>
      <c r="N3231" s="97"/>
      <c r="BY3231" s="163"/>
    </row>
    <row r="3232" spans="1:77" x14ac:dyDescent="0.2">
      <c r="A3232" s="101"/>
      <c r="D3232" s="97"/>
      <c r="N3232" s="97"/>
      <c r="BY3232" s="163"/>
    </row>
    <row r="3233" spans="1:77" x14ac:dyDescent="0.2">
      <c r="A3233" s="101"/>
      <c r="D3233" s="97"/>
      <c r="N3233" s="97"/>
      <c r="BY3233" s="163"/>
    </row>
    <row r="3234" spans="1:77" x14ac:dyDescent="0.2">
      <c r="A3234" s="101"/>
      <c r="D3234" s="97"/>
      <c r="N3234" s="97"/>
      <c r="BY3234" s="163"/>
    </row>
    <row r="3235" spans="1:77" x14ac:dyDescent="0.2">
      <c r="A3235" s="101"/>
      <c r="D3235" s="97"/>
      <c r="N3235" s="97"/>
      <c r="BY3235" s="163"/>
    </row>
    <row r="3236" spans="1:77" x14ac:dyDescent="0.2">
      <c r="A3236" s="101"/>
      <c r="D3236" s="97"/>
      <c r="N3236" s="97"/>
      <c r="BY3236" s="163"/>
    </row>
    <row r="3237" spans="1:77" x14ac:dyDescent="0.2">
      <c r="A3237" s="101"/>
      <c r="D3237" s="97"/>
      <c r="N3237" s="97"/>
      <c r="BY3237" s="163"/>
    </row>
    <row r="3238" spans="1:77" x14ac:dyDescent="0.2">
      <c r="A3238" s="101"/>
      <c r="D3238" s="97"/>
      <c r="N3238" s="97"/>
      <c r="BY3238" s="163"/>
    </row>
    <row r="3239" spans="1:77" x14ac:dyDescent="0.2">
      <c r="A3239" s="101"/>
      <c r="D3239" s="97"/>
      <c r="N3239" s="97"/>
      <c r="BY3239" s="163"/>
    </row>
    <row r="3240" spans="1:77" x14ac:dyDescent="0.2">
      <c r="A3240" s="101"/>
      <c r="D3240" s="97"/>
      <c r="N3240" s="97"/>
      <c r="BY3240" s="163"/>
    </row>
    <row r="3241" spans="1:77" x14ac:dyDescent="0.2">
      <c r="A3241" s="101"/>
      <c r="D3241" s="97"/>
      <c r="N3241" s="97"/>
      <c r="BY3241" s="163"/>
    </row>
    <row r="3242" spans="1:77" x14ac:dyDescent="0.2">
      <c r="A3242" s="101"/>
      <c r="D3242" s="97"/>
      <c r="N3242" s="97"/>
      <c r="BY3242" s="163"/>
    </row>
    <row r="3243" spans="1:77" x14ac:dyDescent="0.2">
      <c r="A3243" s="101"/>
      <c r="D3243" s="97"/>
      <c r="N3243" s="97"/>
      <c r="BY3243" s="163"/>
    </row>
    <row r="3244" spans="1:77" x14ac:dyDescent="0.2">
      <c r="A3244" s="101"/>
      <c r="D3244" s="97"/>
      <c r="N3244" s="97"/>
      <c r="BY3244" s="163"/>
    </row>
    <row r="3245" spans="1:77" x14ac:dyDescent="0.2">
      <c r="A3245" s="101"/>
      <c r="D3245" s="97"/>
      <c r="N3245" s="97"/>
      <c r="BY3245" s="163"/>
    </row>
    <row r="3246" spans="1:77" x14ac:dyDescent="0.2">
      <c r="A3246" s="101"/>
      <c r="D3246" s="97"/>
      <c r="N3246" s="97"/>
      <c r="BY3246" s="163"/>
    </row>
    <row r="3247" spans="1:77" x14ac:dyDescent="0.2">
      <c r="A3247" s="101"/>
      <c r="D3247" s="97"/>
      <c r="N3247" s="97"/>
      <c r="BY3247" s="163"/>
    </row>
    <row r="3248" spans="1:77" x14ac:dyDescent="0.2">
      <c r="A3248" s="101"/>
      <c r="D3248" s="97"/>
      <c r="N3248" s="97"/>
      <c r="BY3248" s="163"/>
    </row>
    <row r="3249" spans="1:77" x14ac:dyDescent="0.2">
      <c r="A3249" s="101"/>
      <c r="D3249" s="97"/>
      <c r="N3249" s="97"/>
      <c r="BY3249" s="163"/>
    </row>
    <row r="3250" spans="1:77" x14ac:dyDescent="0.2">
      <c r="A3250" s="101"/>
      <c r="D3250" s="97"/>
      <c r="N3250" s="97"/>
      <c r="BY3250" s="163"/>
    </row>
    <row r="3251" spans="1:77" x14ac:dyDescent="0.2">
      <c r="A3251" s="101"/>
      <c r="D3251" s="97"/>
      <c r="N3251" s="97"/>
      <c r="BY3251" s="163"/>
    </row>
    <row r="3252" spans="1:77" x14ac:dyDescent="0.2">
      <c r="A3252" s="101"/>
      <c r="D3252" s="97"/>
      <c r="N3252" s="97"/>
      <c r="BY3252" s="163"/>
    </row>
    <row r="3253" spans="1:77" x14ac:dyDescent="0.2">
      <c r="A3253" s="101"/>
      <c r="D3253" s="97"/>
      <c r="N3253" s="97"/>
      <c r="BY3253" s="163"/>
    </row>
    <row r="3254" spans="1:77" x14ac:dyDescent="0.2">
      <c r="A3254" s="101"/>
      <c r="D3254" s="97"/>
      <c r="N3254" s="97"/>
      <c r="BY3254" s="163"/>
    </row>
    <row r="3255" spans="1:77" x14ac:dyDescent="0.2">
      <c r="A3255" s="101"/>
      <c r="D3255" s="97"/>
      <c r="N3255" s="97"/>
      <c r="BY3255" s="163"/>
    </row>
    <row r="3256" spans="1:77" x14ac:dyDescent="0.2">
      <c r="A3256" s="101"/>
      <c r="D3256" s="97"/>
      <c r="N3256" s="97"/>
      <c r="BY3256" s="163"/>
    </row>
    <row r="3257" spans="1:77" x14ac:dyDescent="0.2">
      <c r="A3257" s="101"/>
      <c r="D3257" s="97"/>
      <c r="N3257" s="97"/>
      <c r="BY3257" s="163"/>
    </row>
    <row r="3258" spans="1:77" x14ac:dyDescent="0.2">
      <c r="A3258" s="101"/>
      <c r="D3258" s="97"/>
      <c r="N3258" s="97"/>
      <c r="BY3258" s="163"/>
    </row>
    <row r="3259" spans="1:77" x14ac:dyDescent="0.2">
      <c r="A3259" s="101"/>
      <c r="D3259" s="97"/>
      <c r="N3259" s="97"/>
      <c r="BY3259" s="163"/>
    </row>
    <row r="3260" spans="1:77" x14ac:dyDescent="0.2">
      <c r="A3260" s="101"/>
      <c r="D3260" s="97"/>
      <c r="N3260" s="97"/>
      <c r="BY3260" s="163"/>
    </row>
    <row r="3261" spans="1:77" x14ac:dyDescent="0.2">
      <c r="A3261" s="101"/>
      <c r="D3261" s="97"/>
      <c r="N3261" s="97"/>
      <c r="BY3261" s="163"/>
    </row>
    <row r="3262" spans="1:77" x14ac:dyDescent="0.2">
      <c r="A3262" s="101"/>
      <c r="D3262" s="97"/>
      <c r="N3262" s="97"/>
      <c r="BY3262" s="163"/>
    </row>
    <row r="3263" spans="1:77" x14ac:dyDescent="0.2">
      <c r="A3263" s="101"/>
      <c r="D3263" s="97"/>
      <c r="N3263" s="97"/>
      <c r="BY3263" s="163"/>
    </row>
    <row r="3264" spans="1:77" x14ac:dyDescent="0.2">
      <c r="A3264" s="101"/>
      <c r="D3264" s="97"/>
      <c r="N3264" s="97"/>
      <c r="BY3264" s="163"/>
    </row>
    <row r="3265" spans="1:77" x14ac:dyDescent="0.2">
      <c r="A3265" s="101"/>
      <c r="D3265" s="97"/>
      <c r="N3265" s="97"/>
      <c r="BY3265" s="163"/>
    </row>
    <row r="3266" spans="1:77" x14ac:dyDescent="0.2">
      <c r="A3266" s="101"/>
      <c r="D3266" s="97"/>
      <c r="N3266" s="97"/>
      <c r="BY3266" s="163"/>
    </row>
    <row r="3267" spans="1:77" x14ac:dyDescent="0.2">
      <c r="A3267" s="101"/>
      <c r="D3267" s="97"/>
      <c r="N3267" s="97"/>
      <c r="BY3267" s="163"/>
    </row>
    <row r="3268" spans="1:77" x14ac:dyDescent="0.2">
      <c r="A3268" s="101"/>
      <c r="D3268" s="97"/>
      <c r="N3268" s="97"/>
      <c r="BY3268" s="163"/>
    </row>
    <row r="3269" spans="1:77" x14ac:dyDescent="0.2">
      <c r="A3269" s="101"/>
      <c r="D3269" s="97"/>
      <c r="N3269" s="97"/>
      <c r="BY3269" s="163"/>
    </row>
    <row r="3270" spans="1:77" x14ac:dyDescent="0.2">
      <c r="A3270" s="101"/>
      <c r="D3270" s="97"/>
      <c r="N3270" s="97"/>
      <c r="BY3270" s="163"/>
    </row>
    <row r="3271" spans="1:77" x14ac:dyDescent="0.2">
      <c r="A3271" s="101"/>
      <c r="D3271" s="97"/>
      <c r="N3271" s="97"/>
      <c r="BY3271" s="163"/>
    </row>
    <row r="3272" spans="1:77" x14ac:dyDescent="0.2">
      <c r="A3272" s="101"/>
      <c r="D3272" s="97"/>
      <c r="N3272" s="97"/>
      <c r="BY3272" s="163"/>
    </row>
    <row r="3273" spans="1:77" x14ac:dyDescent="0.2">
      <c r="A3273" s="101"/>
      <c r="D3273" s="97"/>
      <c r="N3273" s="97"/>
      <c r="BY3273" s="163"/>
    </row>
    <row r="3274" spans="1:77" x14ac:dyDescent="0.2">
      <c r="A3274" s="101"/>
      <c r="D3274" s="97"/>
      <c r="N3274" s="97"/>
      <c r="BY3274" s="163"/>
    </row>
    <row r="3275" spans="1:77" x14ac:dyDescent="0.2">
      <c r="A3275" s="101"/>
      <c r="D3275" s="97"/>
      <c r="N3275" s="97"/>
      <c r="BY3275" s="163"/>
    </row>
    <row r="3276" spans="1:77" x14ac:dyDescent="0.2">
      <c r="A3276" s="101"/>
      <c r="D3276" s="97"/>
      <c r="N3276" s="97"/>
      <c r="BY3276" s="163"/>
    </row>
    <row r="3277" spans="1:77" x14ac:dyDescent="0.2">
      <c r="A3277" s="101"/>
      <c r="D3277" s="97"/>
      <c r="N3277" s="97"/>
      <c r="BY3277" s="163"/>
    </row>
    <row r="3278" spans="1:77" x14ac:dyDescent="0.2">
      <c r="A3278" s="101"/>
      <c r="D3278" s="97"/>
      <c r="N3278" s="97"/>
      <c r="BY3278" s="163"/>
    </row>
    <row r="3279" spans="1:77" x14ac:dyDescent="0.2">
      <c r="A3279" s="101"/>
      <c r="D3279" s="97"/>
      <c r="N3279" s="97"/>
      <c r="BY3279" s="163"/>
    </row>
    <row r="3280" spans="1:77" x14ac:dyDescent="0.2">
      <c r="A3280" s="101"/>
      <c r="D3280" s="97"/>
      <c r="N3280" s="97"/>
      <c r="BY3280" s="163"/>
    </row>
    <row r="3281" spans="1:77" x14ac:dyDescent="0.2">
      <c r="A3281" s="101"/>
      <c r="D3281" s="97"/>
      <c r="N3281" s="97"/>
      <c r="BY3281" s="163"/>
    </row>
    <row r="3282" spans="1:77" x14ac:dyDescent="0.2">
      <c r="A3282" s="101"/>
      <c r="D3282" s="97"/>
      <c r="N3282" s="97"/>
      <c r="BY3282" s="163"/>
    </row>
    <row r="3283" spans="1:77" x14ac:dyDescent="0.2">
      <c r="A3283" s="101"/>
      <c r="D3283" s="97"/>
      <c r="N3283" s="97"/>
      <c r="BY3283" s="163"/>
    </row>
    <row r="3284" spans="1:77" x14ac:dyDescent="0.2">
      <c r="A3284" s="101"/>
      <c r="D3284" s="97"/>
      <c r="N3284" s="97"/>
      <c r="BY3284" s="163"/>
    </row>
    <row r="3285" spans="1:77" x14ac:dyDescent="0.2">
      <c r="A3285" s="101"/>
      <c r="D3285" s="97"/>
      <c r="N3285" s="97"/>
      <c r="BY3285" s="163"/>
    </row>
    <row r="3286" spans="1:77" x14ac:dyDescent="0.2">
      <c r="A3286" s="101"/>
      <c r="D3286" s="97"/>
      <c r="N3286" s="97"/>
      <c r="BY3286" s="163"/>
    </row>
    <row r="3287" spans="1:77" x14ac:dyDescent="0.2">
      <c r="A3287" s="101"/>
      <c r="D3287" s="97"/>
      <c r="N3287" s="97"/>
      <c r="BY3287" s="163"/>
    </row>
    <row r="3288" spans="1:77" x14ac:dyDescent="0.2">
      <c r="A3288" s="101"/>
      <c r="D3288" s="97"/>
      <c r="N3288" s="97"/>
      <c r="BY3288" s="163"/>
    </row>
    <row r="3289" spans="1:77" x14ac:dyDescent="0.2">
      <c r="A3289" s="101"/>
      <c r="D3289" s="97"/>
      <c r="N3289" s="97"/>
      <c r="BY3289" s="163"/>
    </row>
    <row r="3290" spans="1:77" x14ac:dyDescent="0.2">
      <c r="A3290" s="101"/>
      <c r="D3290" s="97"/>
      <c r="N3290" s="97"/>
      <c r="BY3290" s="163"/>
    </row>
    <row r="3291" spans="1:77" x14ac:dyDescent="0.2">
      <c r="A3291" s="101"/>
      <c r="D3291" s="97"/>
      <c r="N3291" s="97"/>
      <c r="BY3291" s="163"/>
    </row>
    <row r="3292" spans="1:77" x14ac:dyDescent="0.2">
      <c r="A3292" s="101"/>
      <c r="D3292" s="97"/>
      <c r="N3292" s="97"/>
      <c r="BY3292" s="163"/>
    </row>
    <row r="3293" spans="1:77" x14ac:dyDescent="0.2">
      <c r="A3293" s="101"/>
      <c r="D3293" s="97"/>
      <c r="N3293" s="97"/>
      <c r="BY3293" s="163"/>
    </row>
    <row r="3294" spans="1:77" x14ac:dyDescent="0.2">
      <c r="A3294" s="101"/>
      <c r="D3294" s="97"/>
      <c r="N3294" s="97"/>
      <c r="BY3294" s="163"/>
    </row>
    <row r="3295" spans="1:77" x14ac:dyDescent="0.2">
      <c r="A3295" s="101"/>
      <c r="D3295" s="97"/>
      <c r="N3295" s="97"/>
      <c r="BY3295" s="163"/>
    </row>
    <row r="3296" spans="1:77" x14ac:dyDescent="0.2">
      <c r="A3296" s="101"/>
      <c r="D3296" s="97"/>
      <c r="N3296" s="97"/>
      <c r="BY3296" s="163"/>
    </row>
    <row r="3297" spans="1:77" x14ac:dyDescent="0.2">
      <c r="A3297" s="101"/>
      <c r="D3297" s="97"/>
      <c r="N3297" s="97"/>
      <c r="BY3297" s="163"/>
    </row>
    <row r="3298" spans="1:77" x14ac:dyDescent="0.2">
      <c r="A3298" s="101"/>
      <c r="D3298" s="97"/>
      <c r="N3298" s="97"/>
      <c r="BY3298" s="163"/>
    </row>
    <row r="3299" spans="1:77" x14ac:dyDescent="0.2">
      <c r="A3299" s="101"/>
      <c r="D3299" s="97"/>
      <c r="N3299" s="97"/>
      <c r="BY3299" s="163"/>
    </row>
    <row r="3300" spans="1:77" x14ac:dyDescent="0.2">
      <c r="A3300" s="101"/>
      <c r="D3300" s="97"/>
      <c r="N3300" s="97"/>
      <c r="BY3300" s="163"/>
    </row>
    <row r="3301" spans="1:77" x14ac:dyDescent="0.2">
      <c r="A3301" s="101"/>
      <c r="D3301" s="97"/>
      <c r="N3301" s="97"/>
      <c r="BY3301" s="163"/>
    </row>
    <row r="3302" spans="1:77" x14ac:dyDescent="0.2">
      <c r="A3302" s="101"/>
      <c r="D3302" s="97"/>
      <c r="N3302" s="97"/>
      <c r="BY3302" s="163"/>
    </row>
    <row r="3303" spans="1:77" x14ac:dyDescent="0.2">
      <c r="A3303" s="101"/>
      <c r="D3303" s="97"/>
      <c r="N3303" s="97"/>
      <c r="BY3303" s="163"/>
    </row>
    <row r="3304" spans="1:77" x14ac:dyDescent="0.2">
      <c r="A3304" s="101"/>
      <c r="D3304" s="97"/>
      <c r="N3304" s="97"/>
      <c r="BY3304" s="163"/>
    </row>
    <row r="3305" spans="1:77" x14ac:dyDescent="0.2">
      <c r="A3305" s="101"/>
      <c r="D3305" s="97"/>
      <c r="N3305" s="97"/>
      <c r="BY3305" s="163"/>
    </row>
    <row r="3306" spans="1:77" x14ac:dyDescent="0.2">
      <c r="A3306" s="101"/>
      <c r="D3306" s="97"/>
      <c r="N3306" s="97"/>
      <c r="BY3306" s="163"/>
    </row>
    <row r="3307" spans="1:77" x14ac:dyDescent="0.2">
      <c r="A3307" s="101"/>
      <c r="D3307" s="97"/>
      <c r="N3307" s="97"/>
      <c r="BY3307" s="163"/>
    </row>
    <row r="3308" spans="1:77" x14ac:dyDescent="0.2">
      <c r="A3308" s="101"/>
      <c r="D3308" s="97"/>
      <c r="N3308" s="97"/>
      <c r="BY3308" s="163"/>
    </row>
    <row r="3309" spans="1:77" x14ac:dyDescent="0.2">
      <c r="A3309" s="101"/>
      <c r="D3309" s="97"/>
      <c r="N3309" s="97"/>
      <c r="BY3309" s="163"/>
    </row>
    <row r="3310" spans="1:77" x14ac:dyDescent="0.2">
      <c r="A3310" s="101"/>
      <c r="D3310" s="97"/>
      <c r="N3310" s="97"/>
      <c r="BY3310" s="163"/>
    </row>
    <row r="3311" spans="1:77" x14ac:dyDescent="0.2">
      <c r="A3311" s="101"/>
      <c r="D3311" s="97"/>
      <c r="N3311" s="97"/>
      <c r="BY3311" s="163"/>
    </row>
    <row r="3312" spans="1:77" x14ac:dyDescent="0.2">
      <c r="A3312" s="101"/>
      <c r="D3312" s="97"/>
      <c r="N3312" s="97"/>
      <c r="BY3312" s="163"/>
    </row>
    <row r="3313" spans="1:77" x14ac:dyDescent="0.2">
      <c r="A3313" s="101"/>
      <c r="D3313" s="97"/>
      <c r="N3313" s="97"/>
      <c r="BY3313" s="163"/>
    </row>
    <row r="3314" spans="1:77" x14ac:dyDescent="0.2">
      <c r="A3314" s="101"/>
      <c r="D3314" s="97"/>
      <c r="N3314" s="97"/>
      <c r="BY3314" s="163"/>
    </row>
    <row r="3315" spans="1:77" x14ac:dyDescent="0.2">
      <c r="A3315" s="101"/>
      <c r="D3315" s="97"/>
      <c r="N3315" s="97"/>
      <c r="BY3315" s="163"/>
    </row>
    <row r="3316" spans="1:77" x14ac:dyDescent="0.2">
      <c r="A3316" s="101"/>
      <c r="D3316" s="97"/>
      <c r="N3316" s="97"/>
      <c r="BY3316" s="163"/>
    </row>
    <row r="3317" spans="1:77" x14ac:dyDescent="0.2">
      <c r="A3317" s="101"/>
      <c r="D3317" s="97"/>
      <c r="N3317" s="97"/>
      <c r="BY3317" s="163"/>
    </row>
    <row r="3318" spans="1:77" x14ac:dyDescent="0.2">
      <c r="A3318" s="101"/>
      <c r="D3318" s="97"/>
      <c r="N3318" s="97"/>
      <c r="BY3318" s="163"/>
    </row>
    <row r="3319" spans="1:77" x14ac:dyDescent="0.2">
      <c r="A3319" s="101"/>
      <c r="D3319" s="97"/>
      <c r="N3319" s="97"/>
      <c r="BY3319" s="163"/>
    </row>
    <row r="3320" spans="1:77" x14ac:dyDescent="0.2">
      <c r="A3320" s="101"/>
      <c r="D3320" s="97"/>
      <c r="N3320" s="97"/>
      <c r="BY3320" s="163"/>
    </row>
    <row r="3321" spans="1:77" x14ac:dyDescent="0.2">
      <c r="A3321" s="101"/>
      <c r="D3321" s="97"/>
      <c r="N3321" s="97"/>
      <c r="BY3321" s="163"/>
    </row>
    <row r="3322" spans="1:77" x14ac:dyDescent="0.2">
      <c r="A3322" s="101"/>
      <c r="D3322" s="97"/>
      <c r="N3322" s="97"/>
      <c r="BY3322" s="163"/>
    </row>
    <row r="3323" spans="1:77" x14ac:dyDescent="0.2">
      <c r="A3323" s="101"/>
      <c r="D3323" s="97"/>
      <c r="N3323" s="97"/>
      <c r="BY3323" s="163"/>
    </row>
    <row r="3324" spans="1:77" x14ac:dyDescent="0.2">
      <c r="A3324" s="101"/>
      <c r="D3324" s="97"/>
      <c r="N3324" s="97"/>
      <c r="BY3324" s="163"/>
    </row>
    <row r="3325" spans="1:77" x14ac:dyDescent="0.2">
      <c r="A3325" s="101"/>
      <c r="D3325" s="97"/>
      <c r="N3325" s="97"/>
      <c r="BY3325" s="163"/>
    </row>
    <row r="3326" spans="1:77" x14ac:dyDescent="0.2">
      <c r="A3326" s="101"/>
      <c r="D3326" s="97"/>
      <c r="N3326" s="97"/>
      <c r="BY3326" s="163"/>
    </row>
    <row r="3327" spans="1:77" x14ac:dyDescent="0.2">
      <c r="A3327" s="101"/>
      <c r="D3327" s="97"/>
      <c r="N3327" s="97"/>
      <c r="BY3327" s="163"/>
    </row>
    <row r="3328" spans="1:77" x14ac:dyDescent="0.2">
      <c r="A3328" s="101"/>
      <c r="D3328" s="97"/>
      <c r="N3328" s="97"/>
      <c r="BY3328" s="163"/>
    </row>
    <row r="3329" spans="1:77" x14ac:dyDescent="0.2">
      <c r="A3329" s="101"/>
      <c r="D3329" s="97"/>
      <c r="N3329" s="97"/>
      <c r="BY3329" s="163"/>
    </row>
    <row r="3330" spans="1:77" x14ac:dyDescent="0.2">
      <c r="A3330" s="101"/>
      <c r="D3330" s="97"/>
      <c r="N3330" s="97"/>
      <c r="BY3330" s="163"/>
    </row>
    <row r="3331" spans="1:77" x14ac:dyDescent="0.2">
      <c r="A3331" s="101"/>
      <c r="D3331" s="97"/>
      <c r="N3331" s="97"/>
      <c r="BY3331" s="163"/>
    </row>
    <row r="3332" spans="1:77" x14ac:dyDescent="0.2">
      <c r="A3332" s="101"/>
      <c r="D3332" s="97"/>
      <c r="N3332" s="97"/>
      <c r="BY3332" s="163"/>
    </row>
    <row r="3333" spans="1:77" x14ac:dyDescent="0.2">
      <c r="A3333" s="101"/>
      <c r="D3333" s="97"/>
      <c r="N3333" s="97"/>
      <c r="BY3333" s="163"/>
    </row>
    <row r="3334" spans="1:77" x14ac:dyDescent="0.2">
      <c r="A3334" s="101"/>
      <c r="D3334" s="97"/>
      <c r="N3334" s="97"/>
      <c r="BY3334" s="163"/>
    </row>
    <row r="3335" spans="1:77" x14ac:dyDescent="0.2">
      <c r="A3335" s="101"/>
      <c r="D3335" s="97"/>
      <c r="N3335" s="97"/>
      <c r="BY3335" s="163"/>
    </row>
    <row r="3336" spans="1:77" x14ac:dyDescent="0.2">
      <c r="A3336" s="101"/>
      <c r="D3336" s="97"/>
      <c r="N3336" s="97"/>
      <c r="BY3336" s="163"/>
    </row>
    <row r="3337" spans="1:77" x14ac:dyDescent="0.2">
      <c r="A3337" s="101"/>
      <c r="D3337" s="97"/>
      <c r="N3337" s="97"/>
      <c r="BY3337" s="163"/>
    </row>
    <row r="3338" spans="1:77" x14ac:dyDescent="0.2">
      <c r="A3338" s="101"/>
      <c r="D3338" s="97"/>
      <c r="N3338" s="97"/>
      <c r="BY3338" s="163"/>
    </row>
    <row r="3339" spans="1:77" x14ac:dyDescent="0.2">
      <c r="A3339" s="101"/>
      <c r="D3339" s="97"/>
      <c r="N3339" s="97"/>
      <c r="BY3339" s="163"/>
    </row>
    <row r="3340" spans="1:77" x14ac:dyDescent="0.2">
      <c r="A3340" s="101"/>
      <c r="D3340" s="97"/>
      <c r="N3340" s="97"/>
      <c r="BY3340" s="163"/>
    </row>
    <row r="3341" spans="1:77" x14ac:dyDescent="0.2">
      <c r="A3341" s="101"/>
      <c r="D3341" s="97"/>
      <c r="N3341" s="97"/>
      <c r="BY3341" s="163"/>
    </row>
    <row r="3342" spans="1:77" x14ac:dyDescent="0.2">
      <c r="A3342" s="101"/>
      <c r="D3342" s="97"/>
      <c r="N3342" s="97"/>
      <c r="BY3342" s="163"/>
    </row>
    <row r="3343" spans="1:77" x14ac:dyDescent="0.2">
      <c r="A3343" s="101"/>
      <c r="D3343" s="97"/>
      <c r="N3343" s="97"/>
      <c r="BY3343" s="163"/>
    </row>
    <row r="3344" spans="1:77" x14ac:dyDescent="0.2">
      <c r="A3344" s="101"/>
      <c r="D3344" s="97"/>
      <c r="N3344" s="97"/>
      <c r="BY3344" s="163"/>
    </row>
    <row r="3345" spans="1:77" x14ac:dyDescent="0.2">
      <c r="A3345" s="101"/>
      <c r="D3345" s="97"/>
      <c r="N3345" s="97"/>
      <c r="BY3345" s="163"/>
    </row>
    <row r="3346" spans="1:77" x14ac:dyDescent="0.2">
      <c r="A3346" s="101"/>
      <c r="D3346" s="97"/>
      <c r="N3346" s="97"/>
      <c r="BY3346" s="163"/>
    </row>
    <row r="3347" spans="1:77" x14ac:dyDescent="0.2">
      <c r="A3347" s="101"/>
      <c r="D3347" s="97"/>
      <c r="N3347" s="97"/>
      <c r="BY3347" s="163"/>
    </row>
    <row r="3348" spans="1:77" x14ac:dyDescent="0.2">
      <c r="A3348" s="101"/>
      <c r="D3348" s="97"/>
      <c r="N3348" s="97"/>
      <c r="BY3348" s="163"/>
    </row>
    <row r="3349" spans="1:77" x14ac:dyDescent="0.2">
      <c r="A3349" s="101"/>
      <c r="D3349" s="97"/>
      <c r="N3349" s="97"/>
      <c r="BY3349" s="163"/>
    </row>
    <row r="3350" spans="1:77" x14ac:dyDescent="0.2">
      <c r="A3350" s="101"/>
      <c r="D3350" s="97"/>
      <c r="N3350" s="97"/>
      <c r="BY3350" s="163"/>
    </row>
    <row r="3351" spans="1:77" x14ac:dyDescent="0.2">
      <c r="A3351" s="101"/>
      <c r="D3351" s="97"/>
      <c r="N3351" s="97"/>
      <c r="BY3351" s="163"/>
    </row>
    <row r="3352" spans="1:77" x14ac:dyDescent="0.2">
      <c r="A3352" s="101"/>
      <c r="D3352" s="97"/>
      <c r="N3352" s="97"/>
      <c r="BY3352" s="163"/>
    </row>
    <row r="3353" spans="1:77" x14ac:dyDescent="0.2">
      <c r="A3353" s="101"/>
      <c r="D3353" s="97"/>
      <c r="N3353" s="97"/>
      <c r="BY3353" s="163"/>
    </row>
    <row r="3354" spans="1:77" x14ac:dyDescent="0.2">
      <c r="A3354" s="101"/>
      <c r="D3354" s="97"/>
      <c r="N3354" s="97"/>
      <c r="BY3354" s="163"/>
    </row>
    <row r="3355" spans="1:77" x14ac:dyDescent="0.2">
      <c r="A3355" s="101"/>
      <c r="D3355" s="97"/>
      <c r="N3355" s="97"/>
      <c r="BY3355" s="163"/>
    </row>
    <row r="3356" spans="1:77" x14ac:dyDescent="0.2">
      <c r="A3356" s="101"/>
      <c r="D3356" s="97"/>
      <c r="N3356" s="97"/>
      <c r="BY3356" s="163"/>
    </row>
    <row r="3357" spans="1:77" x14ac:dyDescent="0.2">
      <c r="A3357" s="101"/>
      <c r="D3357" s="97"/>
      <c r="N3357" s="97"/>
      <c r="BY3357" s="163"/>
    </row>
    <row r="3358" spans="1:77" x14ac:dyDescent="0.2">
      <c r="A3358" s="101"/>
      <c r="D3358" s="97"/>
      <c r="N3358" s="97"/>
      <c r="BY3358" s="163"/>
    </row>
    <row r="3359" spans="1:77" x14ac:dyDescent="0.2">
      <c r="A3359" s="101"/>
      <c r="D3359" s="97"/>
      <c r="N3359" s="97"/>
      <c r="BY3359" s="163"/>
    </row>
    <row r="3360" spans="1:77" x14ac:dyDescent="0.2">
      <c r="A3360" s="101"/>
      <c r="D3360" s="97"/>
      <c r="N3360" s="97"/>
      <c r="BY3360" s="163"/>
    </row>
    <row r="3361" spans="1:77" x14ac:dyDescent="0.2">
      <c r="A3361" s="101"/>
      <c r="D3361" s="97"/>
      <c r="N3361" s="97"/>
      <c r="BY3361" s="163"/>
    </row>
    <row r="3362" spans="1:77" x14ac:dyDescent="0.2">
      <c r="A3362" s="101"/>
      <c r="D3362" s="97"/>
      <c r="N3362" s="97"/>
      <c r="BY3362" s="163"/>
    </row>
    <row r="3363" spans="1:77" x14ac:dyDescent="0.2">
      <c r="A3363" s="101"/>
      <c r="D3363" s="97"/>
      <c r="N3363" s="97"/>
      <c r="BY3363" s="163"/>
    </row>
    <row r="3364" spans="1:77" x14ac:dyDescent="0.2">
      <c r="A3364" s="101"/>
      <c r="D3364" s="97"/>
      <c r="N3364" s="97"/>
      <c r="BY3364" s="163"/>
    </row>
    <row r="3365" spans="1:77" x14ac:dyDescent="0.2">
      <c r="A3365" s="101"/>
      <c r="D3365" s="97"/>
      <c r="N3365" s="97"/>
      <c r="BY3365" s="163"/>
    </row>
    <row r="3366" spans="1:77" x14ac:dyDescent="0.2">
      <c r="A3366" s="101"/>
      <c r="D3366" s="97"/>
      <c r="N3366" s="97"/>
      <c r="BY3366" s="163"/>
    </row>
    <row r="3367" spans="1:77" x14ac:dyDescent="0.2">
      <c r="A3367" s="101"/>
      <c r="D3367" s="97"/>
      <c r="N3367" s="97"/>
      <c r="BY3367" s="163"/>
    </row>
    <row r="3368" spans="1:77" x14ac:dyDescent="0.2">
      <c r="A3368" s="101"/>
      <c r="D3368" s="97"/>
      <c r="N3368" s="97"/>
      <c r="BY3368" s="163"/>
    </row>
    <row r="3369" spans="1:77" x14ac:dyDescent="0.2">
      <c r="A3369" s="101"/>
      <c r="D3369" s="97"/>
      <c r="N3369" s="97"/>
      <c r="BY3369" s="163"/>
    </row>
    <row r="3370" spans="1:77" x14ac:dyDescent="0.2">
      <c r="A3370" s="101"/>
      <c r="D3370" s="97"/>
      <c r="N3370" s="97"/>
      <c r="BY3370" s="163"/>
    </row>
    <row r="3371" spans="1:77" x14ac:dyDescent="0.2">
      <c r="A3371" s="101"/>
      <c r="D3371" s="97"/>
      <c r="N3371" s="97"/>
      <c r="BY3371" s="163"/>
    </row>
    <row r="3372" spans="1:77" x14ac:dyDescent="0.2">
      <c r="A3372" s="101"/>
      <c r="D3372" s="97"/>
      <c r="N3372" s="97"/>
      <c r="BY3372" s="163"/>
    </row>
    <row r="3373" spans="1:77" x14ac:dyDescent="0.2">
      <c r="A3373" s="101"/>
      <c r="D3373" s="97"/>
      <c r="N3373" s="97"/>
      <c r="BY3373" s="163"/>
    </row>
    <row r="3374" spans="1:77" x14ac:dyDescent="0.2">
      <c r="A3374" s="101"/>
      <c r="D3374" s="97"/>
      <c r="N3374" s="97"/>
      <c r="BY3374" s="163"/>
    </row>
    <row r="3375" spans="1:77" x14ac:dyDescent="0.2">
      <c r="A3375" s="101"/>
      <c r="D3375" s="97"/>
      <c r="N3375" s="97"/>
      <c r="BY3375" s="163"/>
    </row>
    <row r="3376" spans="1:77" x14ac:dyDescent="0.2">
      <c r="A3376" s="101"/>
      <c r="D3376" s="97"/>
      <c r="N3376" s="97"/>
      <c r="BY3376" s="163"/>
    </row>
    <row r="3377" spans="1:77" x14ac:dyDescent="0.2">
      <c r="A3377" s="101"/>
      <c r="D3377" s="97"/>
      <c r="N3377" s="97"/>
      <c r="BY3377" s="163"/>
    </row>
    <row r="3378" spans="1:77" x14ac:dyDescent="0.2">
      <c r="A3378" s="101"/>
      <c r="D3378" s="97"/>
      <c r="N3378" s="97"/>
      <c r="BY3378" s="163"/>
    </row>
    <row r="3379" spans="1:77" x14ac:dyDescent="0.2">
      <c r="A3379" s="101"/>
      <c r="D3379" s="97"/>
      <c r="N3379" s="97"/>
      <c r="BY3379" s="163"/>
    </row>
    <row r="3380" spans="1:77" x14ac:dyDescent="0.2">
      <c r="A3380" s="101"/>
      <c r="D3380" s="97"/>
      <c r="N3380" s="97"/>
      <c r="BY3380" s="163"/>
    </row>
    <row r="3381" spans="1:77" x14ac:dyDescent="0.2">
      <c r="A3381" s="101"/>
      <c r="D3381" s="97"/>
      <c r="N3381" s="97"/>
      <c r="BY3381" s="163"/>
    </row>
    <row r="3382" spans="1:77" x14ac:dyDescent="0.2">
      <c r="A3382" s="101"/>
      <c r="D3382" s="97"/>
      <c r="N3382" s="97"/>
      <c r="BY3382" s="163"/>
    </row>
    <row r="3383" spans="1:77" x14ac:dyDescent="0.2">
      <c r="A3383" s="101"/>
      <c r="D3383" s="97"/>
      <c r="N3383" s="97"/>
      <c r="BY3383" s="163"/>
    </row>
    <row r="3384" spans="1:77" x14ac:dyDescent="0.2">
      <c r="A3384" s="101"/>
      <c r="D3384" s="97"/>
      <c r="N3384" s="97"/>
      <c r="BY3384" s="163"/>
    </row>
    <row r="3385" spans="1:77" x14ac:dyDescent="0.2">
      <c r="A3385" s="101"/>
      <c r="D3385" s="97"/>
      <c r="N3385" s="97"/>
      <c r="BY3385" s="163"/>
    </row>
    <row r="3386" spans="1:77" x14ac:dyDescent="0.2">
      <c r="A3386" s="101"/>
      <c r="D3386" s="97"/>
      <c r="N3386" s="97"/>
      <c r="BY3386" s="163"/>
    </row>
    <row r="3387" spans="1:77" x14ac:dyDescent="0.2">
      <c r="A3387" s="101"/>
      <c r="D3387" s="97"/>
      <c r="N3387" s="97"/>
      <c r="BY3387" s="163"/>
    </row>
    <row r="3388" spans="1:77" x14ac:dyDescent="0.2">
      <c r="A3388" s="101"/>
      <c r="D3388" s="97"/>
      <c r="N3388" s="97"/>
      <c r="BY3388" s="163"/>
    </row>
    <row r="3389" spans="1:77" x14ac:dyDescent="0.2">
      <c r="A3389" s="101"/>
      <c r="D3389" s="97"/>
      <c r="N3389" s="97"/>
      <c r="BY3389" s="163"/>
    </row>
    <row r="3390" spans="1:77" x14ac:dyDescent="0.2">
      <c r="A3390" s="101"/>
      <c r="D3390" s="97"/>
      <c r="N3390" s="97"/>
      <c r="BY3390" s="163"/>
    </row>
    <row r="3391" spans="1:77" x14ac:dyDescent="0.2">
      <c r="A3391" s="101"/>
      <c r="D3391" s="97"/>
      <c r="N3391" s="97"/>
      <c r="BY3391" s="163"/>
    </row>
    <row r="3392" spans="1:77" x14ac:dyDescent="0.2">
      <c r="A3392" s="101"/>
      <c r="D3392" s="97"/>
      <c r="N3392" s="97"/>
      <c r="BY3392" s="163"/>
    </row>
    <row r="3393" spans="1:77" x14ac:dyDescent="0.2">
      <c r="A3393" s="101"/>
      <c r="D3393" s="97"/>
      <c r="N3393" s="97"/>
      <c r="BY3393" s="163"/>
    </row>
    <row r="3394" spans="1:77" x14ac:dyDescent="0.2">
      <c r="A3394" s="101"/>
      <c r="D3394" s="97"/>
      <c r="N3394" s="97"/>
      <c r="BY3394" s="163"/>
    </row>
    <row r="3395" spans="1:77" x14ac:dyDescent="0.2">
      <c r="A3395" s="101"/>
      <c r="D3395" s="97"/>
      <c r="N3395" s="97"/>
      <c r="BY3395" s="163"/>
    </row>
    <row r="3396" spans="1:77" x14ac:dyDescent="0.2">
      <c r="A3396" s="101"/>
      <c r="D3396" s="97"/>
      <c r="N3396" s="97"/>
      <c r="BY3396" s="163"/>
    </row>
    <row r="3397" spans="1:77" x14ac:dyDescent="0.2">
      <c r="A3397" s="101"/>
      <c r="D3397" s="97"/>
      <c r="N3397" s="97"/>
      <c r="BY3397" s="163"/>
    </row>
    <row r="3398" spans="1:77" x14ac:dyDescent="0.2">
      <c r="A3398" s="101"/>
      <c r="D3398" s="97"/>
      <c r="N3398" s="97"/>
      <c r="BY3398" s="163"/>
    </row>
    <row r="3399" spans="1:77" x14ac:dyDescent="0.2">
      <c r="A3399" s="101"/>
      <c r="D3399" s="97"/>
      <c r="N3399" s="97"/>
      <c r="BY3399" s="163"/>
    </row>
    <row r="3400" spans="1:77" x14ac:dyDescent="0.2">
      <c r="A3400" s="101"/>
      <c r="D3400" s="97"/>
      <c r="N3400" s="97"/>
      <c r="BY3400" s="163"/>
    </row>
    <row r="3401" spans="1:77" x14ac:dyDescent="0.2">
      <c r="A3401" s="101"/>
      <c r="D3401" s="97"/>
      <c r="N3401" s="97"/>
      <c r="BY3401" s="163"/>
    </row>
    <row r="3402" spans="1:77" x14ac:dyDescent="0.2">
      <c r="A3402" s="101"/>
      <c r="D3402" s="97"/>
      <c r="N3402" s="97"/>
      <c r="BY3402" s="163"/>
    </row>
    <row r="3403" spans="1:77" x14ac:dyDescent="0.2">
      <c r="A3403" s="101"/>
      <c r="D3403" s="97"/>
      <c r="N3403" s="97"/>
      <c r="BY3403" s="163"/>
    </row>
    <row r="3404" spans="1:77" x14ac:dyDescent="0.2">
      <c r="A3404" s="101"/>
      <c r="D3404" s="97"/>
      <c r="N3404" s="97"/>
      <c r="BY3404" s="163"/>
    </row>
    <row r="3405" spans="1:77" x14ac:dyDescent="0.2">
      <c r="A3405" s="101"/>
      <c r="D3405" s="97"/>
      <c r="N3405" s="97"/>
      <c r="BY3405" s="163"/>
    </row>
    <row r="3406" spans="1:77" x14ac:dyDescent="0.2">
      <c r="A3406" s="101"/>
      <c r="D3406" s="97"/>
      <c r="N3406" s="97"/>
      <c r="BY3406" s="163"/>
    </row>
    <row r="3407" spans="1:77" x14ac:dyDescent="0.2">
      <c r="A3407" s="101"/>
      <c r="D3407" s="97"/>
      <c r="N3407" s="97"/>
      <c r="BY3407" s="163"/>
    </row>
    <row r="3408" spans="1:77" x14ac:dyDescent="0.2">
      <c r="A3408" s="101"/>
      <c r="D3408" s="97"/>
      <c r="N3408" s="97"/>
      <c r="BY3408" s="163"/>
    </row>
    <row r="3409" spans="1:77" x14ac:dyDescent="0.2">
      <c r="A3409" s="101"/>
      <c r="D3409" s="97"/>
      <c r="N3409" s="97"/>
      <c r="BY3409" s="163"/>
    </row>
    <row r="3410" spans="1:77" x14ac:dyDescent="0.2">
      <c r="A3410" s="101"/>
      <c r="D3410" s="97"/>
      <c r="N3410" s="97"/>
      <c r="BY3410" s="163"/>
    </row>
    <row r="3411" spans="1:77" x14ac:dyDescent="0.2">
      <c r="A3411" s="101"/>
      <c r="D3411" s="97"/>
      <c r="N3411" s="97"/>
      <c r="BY3411" s="163"/>
    </row>
    <row r="3412" spans="1:77" x14ac:dyDescent="0.2">
      <c r="A3412" s="101"/>
      <c r="D3412" s="97"/>
      <c r="N3412" s="97"/>
      <c r="BY3412" s="163"/>
    </row>
    <row r="3413" spans="1:77" x14ac:dyDescent="0.2">
      <c r="A3413" s="101"/>
      <c r="D3413" s="97"/>
      <c r="N3413" s="97"/>
      <c r="BY3413" s="163"/>
    </row>
    <row r="3414" spans="1:77" x14ac:dyDescent="0.2">
      <c r="A3414" s="101"/>
      <c r="D3414" s="97"/>
      <c r="N3414" s="97"/>
      <c r="BY3414" s="163"/>
    </row>
    <row r="3415" spans="1:77" x14ac:dyDescent="0.2">
      <c r="A3415" s="101"/>
      <c r="D3415" s="97"/>
      <c r="N3415" s="97"/>
      <c r="BY3415" s="163"/>
    </row>
    <row r="3416" spans="1:77" x14ac:dyDescent="0.2">
      <c r="A3416" s="101"/>
      <c r="D3416" s="97"/>
      <c r="N3416" s="97"/>
      <c r="BY3416" s="163"/>
    </row>
    <row r="3417" spans="1:77" x14ac:dyDescent="0.2">
      <c r="A3417" s="101"/>
      <c r="D3417" s="97"/>
      <c r="N3417" s="97"/>
      <c r="BY3417" s="163"/>
    </row>
    <row r="3418" spans="1:77" x14ac:dyDescent="0.2">
      <c r="A3418" s="101"/>
      <c r="D3418" s="97"/>
      <c r="N3418" s="97"/>
      <c r="BY3418" s="163"/>
    </row>
    <row r="3419" spans="1:77" x14ac:dyDescent="0.2">
      <c r="A3419" s="101"/>
      <c r="D3419" s="97"/>
      <c r="N3419" s="97"/>
      <c r="BY3419" s="163"/>
    </row>
    <row r="3420" spans="1:77" x14ac:dyDescent="0.2">
      <c r="A3420" s="101"/>
      <c r="D3420" s="97"/>
      <c r="N3420" s="97"/>
      <c r="BY3420" s="163"/>
    </row>
    <row r="3421" spans="1:77" x14ac:dyDescent="0.2">
      <c r="A3421" s="101"/>
      <c r="D3421" s="97"/>
      <c r="N3421" s="97"/>
      <c r="BY3421" s="163"/>
    </row>
    <row r="3422" spans="1:77" x14ac:dyDescent="0.2">
      <c r="A3422" s="101"/>
      <c r="D3422" s="97"/>
      <c r="N3422" s="97"/>
      <c r="BY3422" s="163"/>
    </row>
    <row r="3423" spans="1:77" x14ac:dyDescent="0.2">
      <c r="A3423" s="101"/>
      <c r="D3423" s="97"/>
      <c r="N3423" s="97"/>
      <c r="BY3423" s="163"/>
    </row>
    <row r="3424" spans="1:77" x14ac:dyDescent="0.2">
      <c r="A3424" s="101"/>
      <c r="D3424" s="97"/>
      <c r="N3424" s="97"/>
      <c r="BY3424" s="163"/>
    </row>
    <row r="3425" spans="1:77" x14ac:dyDescent="0.2">
      <c r="A3425" s="101"/>
      <c r="D3425" s="97"/>
      <c r="N3425" s="97"/>
      <c r="BY3425" s="163"/>
    </row>
    <row r="3426" spans="1:77" x14ac:dyDescent="0.2">
      <c r="A3426" s="101"/>
      <c r="D3426" s="97"/>
      <c r="N3426" s="97"/>
      <c r="BY3426" s="163"/>
    </row>
    <row r="3427" spans="1:77" x14ac:dyDescent="0.2">
      <c r="A3427" s="101"/>
      <c r="D3427" s="97"/>
      <c r="N3427" s="97"/>
      <c r="BY3427" s="163"/>
    </row>
    <row r="3428" spans="1:77" x14ac:dyDescent="0.2">
      <c r="A3428" s="101"/>
      <c r="D3428" s="97"/>
      <c r="N3428" s="97"/>
      <c r="BY3428" s="163"/>
    </row>
    <row r="3429" spans="1:77" x14ac:dyDescent="0.2">
      <c r="A3429" s="101"/>
      <c r="D3429" s="97"/>
      <c r="N3429" s="97"/>
      <c r="BY3429" s="163"/>
    </row>
    <row r="3430" spans="1:77" x14ac:dyDescent="0.2">
      <c r="A3430" s="101"/>
      <c r="D3430" s="97"/>
      <c r="N3430" s="97"/>
      <c r="BY3430" s="163"/>
    </row>
    <row r="3431" spans="1:77" x14ac:dyDescent="0.2">
      <c r="A3431" s="101"/>
      <c r="D3431" s="97"/>
      <c r="N3431" s="97"/>
      <c r="BY3431" s="163"/>
    </row>
    <row r="3432" spans="1:77" x14ac:dyDescent="0.2">
      <c r="A3432" s="101"/>
      <c r="D3432" s="97"/>
      <c r="N3432" s="97"/>
      <c r="BY3432" s="163"/>
    </row>
    <row r="3433" spans="1:77" x14ac:dyDescent="0.2">
      <c r="A3433" s="101"/>
      <c r="D3433" s="97"/>
      <c r="N3433" s="97"/>
      <c r="BY3433" s="163"/>
    </row>
    <row r="3434" spans="1:77" x14ac:dyDescent="0.2">
      <c r="A3434" s="101"/>
      <c r="D3434" s="97"/>
      <c r="N3434" s="97"/>
      <c r="BY3434" s="163"/>
    </row>
    <row r="3435" spans="1:77" x14ac:dyDescent="0.2">
      <c r="A3435" s="101"/>
      <c r="D3435" s="97"/>
      <c r="N3435" s="97"/>
      <c r="BY3435" s="163"/>
    </row>
    <row r="3436" spans="1:77" x14ac:dyDescent="0.2">
      <c r="A3436" s="101"/>
      <c r="D3436" s="97"/>
      <c r="N3436" s="97"/>
      <c r="BY3436" s="163"/>
    </row>
    <row r="3437" spans="1:77" x14ac:dyDescent="0.2">
      <c r="A3437" s="101"/>
      <c r="D3437" s="97"/>
      <c r="N3437" s="97"/>
      <c r="BY3437" s="163"/>
    </row>
    <row r="3438" spans="1:77" x14ac:dyDescent="0.2">
      <c r="A3438" s="101"/>
      <c r="D3438" s="97"/>
      <c r="N3438" s="97"/>
      <c r="BY3438" s="163"/>
    </row>
    <row r="3439" spans="1:77" x14ac:dyDescent="0.2">
      <c r="A3439" s="101"/>
      <c r="D3439" s="97"/>
      <c r="N3439" s="97"/>
      <c r="BY3439" s="163"/>
    </row>
    <row r="3440" spans="1:77" x14ac:dyDescent="0.2">
      <c r="A3440" s="101"/>
      <c r="D3440" s="97"/>
      <c r="N3440" s="97"/>
      <c r="BY3440" s="163"/>
    </row>
    <row r="3441" spans="1:77" x14ac:dyDescent="0.2">
      <c r="A3441" s="101"/>
      <c r="D3441" s="97"/>
      <c r="N3441" s="97"/>
      <c r="BY3441" s="163"/>
    </row>
    <row r="3442" spans="1:77" x14ac:dyDescent="0.2">
      <c r="A3442" s="101"/>
      <c r="D3442" s="97"/>
      <c r="N3442" s="97"/>
      <c r="BY3442" s="163"/>
    </row>
    <row r="3443" spans="1:77" x14ac:dyDescent="0.2">
      <c r="A3443" s="101"/>
      <c r="D3443" s="97"/>
      <c r="N3443" s="97"/>
      <c r="BY3443" s="163"/>
    </row>
    <row r="3444" spans="1:77" x14ac:dyDescent="0.2">
      <c r="A3444" s="101"/>
      <c r="D3444" s="97"/>
      <c r="N3444" s="97"/>
      <c r="BY3444" s="163"/>
    </row>
    <row r="3445" spans="1:77" x14ac:dyDescent="0.2">
      <c r="A3445" s="101"/>
      <c r="D3445" s="97"/>
      <c r="N3445" s="97"/>
      <c r="BY3445" s="163"/>
    </row>
    <row r="3446" spans="1:77" x14ac:dyDescent="0.2">
      <c r="A3446" s="101"/>
      <c r="D3446" s="97"/>
      <c r="N3446" s="97"/>
      <c r="BY3446" s="163"/>
    </row>
    <row r="3447" spans="1:77" x14ac:dyDescent="0.2">
      <c r="A3447" s="101"/>
      <c r="D3447" s="97"/>
      <c r="N3447" s="97"/>
      <c r="BY3447" s="163"/>
    </row>
    <row r="3448" spans="1:77" x14ac:dyDescent="0.2">
      <c r="A3448" s="101"/>
      <c r="D3448" s="97"/>
      <c r="N3448" s="97"/>
      <c r="BY3448" s="163"/>
    </row>
    <row r="3449" spans="1:77" x14ac:dyDescent="0.2">
      <c r="A3449" s="101"/>
      <c r="D3449" s="97"/>
      <c r="N3449" s="97"/>
      <c r="BY3449" s="163"/>
    </row>
    <row r="3450" spans="1:77" x14ac:dyDescent="0.2">
      <c r="A3450" s="101"/>
      <c r="D3450" s="97"/>
      <c r="N3450" s="97"/>
      <c r="BY3450" s="163"/>
    </row>
    <row r="3451" spans="1:77" x14ac:dyDescent="0.2">
      <c r="A3451" s="101"/>
      <c r="D3451" s="97"/>
      <c r="N3451" s="97"/>
      <c r="BY3451" s="163"/>
    </row>
    <row r="3452" spans="1:77" x14ac:dyDescent="0.2">
      <c r="A3452" s="101"/>
      <c r="D3452" s="97"/>
      <c r="N3452" s="97"/>
      <c r="BY3452" s="163"/>
    </row>
    <row r="3453" spans="1:77" x14ac:dyDescent="0.2">
      <c r="A3453" s="101"/>
      <c r="D3453" s="97"/>
      <c r="N3453" s="97"/>
      <c r="BY3453" s="163"/>
    </row>
    <row r="3454" spans="1:77" x14ac:dyDescent="0.2">
      <c r="A3454" s="101"/>
      <c r="D3454" s="97"/>
      <c r="N3454" s="97"/>
      <c r="BY3454" s="163"/>
    </row>
    <row r="3455" spans="1:77" x14ac:dyDescent="0.2">
      <c r="A3455" s="101"/>
      <c r="D3455" s="97"/>
      <c r="N3455" s="97"/>
      <c r="BY3455" s="163"/>
    </row>
    <row r="3456" spans="1:77" x14ac:dyDescent="0.2">
      <c r="A3456" s="101"/>
      <c r="D3456" s="97"/>
      <c r="N3456" s="97"/>
      <c r="BY3456" s="163"/>
    </row>
    <row r="3457" spans="1:77" x14ac:dyDescent="0.2">
      <c r="A3457" s="101"/>
      <c r="D3457" s="97"/>
      <c r="N3457" s="97"/>
      <c r="BY3457" s="163"/>
    </row>
    <row r="3458" spans="1:77" x14ac:dyDescent="0.2">
      <c r="A3458" s="101"/>
      <c r="D3458" s="97"/>
      <c r="N3458" s="97"/>
      <c r="BY3458" s="163"/>
    </row>
    <row r="3459" spans="1:77" x14ac:dyDescent="0.2">
      <c r="A3459" s="101"/>
      <c r="D3459" s="97"/>
      <c r="N3459" s="97"/>
      <c r="BY3459" s="163"/>
    </row>
    <row r="3460" spans="1:77" x14ac:dyDescent="0.2">
      <c r="A3460" s="101"/>
      <c r="D3460" s="97"/>
      <c r="N3460" s="97"/>
      <c r="BY3460" s="163"/>
    </row>
    <row r="3461" spans="1:77" x14ac:dyDescent="0.2">
      <c r="A3461" s="101"/>
      <c r="D3461" s="97"/>
      <c r="N3461" s="97"/>
      <c r="BY3461" s="163"/>
    </row>
    <row r="3462" spans="1:77" x14ac:dyDescent="0.2">
      <c r="A3462" s="101"/>
      <c r="D3462" s="97"/>
      <c r="N3462" s="97"/>
      <c r="BY3462" s="163"/>
    </row>
    <row r="3463" spans="1:77" x14ac:dyDescent="0.2">
      <c r="A3463" s="101"/>
      <c r="D3463" s="97"/>
      <c r="N3463" s="97"/>
      <c r="BY3463" s="163"/>
    </row>
    <row r="3464" spans="1:77" x14ac:dyDescent="0.2">
      <c r="A3464" s="101"/>
      <c r="D3464" s="97"/>
      <c r="N3464" s="97"/>
      <c r="BY3464" s="163"/>
    </row>
    <row r="3465" spans="1:77" x14ac:dyDescent="0.2">
      <c r="A3465" s="101"/>
      <c r="D3465" s="97"/>
      <c r="N3465" s="97"/>
      <c r="BY3465" s="163"/>
    </row>
    <row r="3466" spans="1:77" x14ac:dyDescent="0.2">
      <c r="A3466" s="101"/>
      <c r="D3466" s="97"/>
      <c r="N3466" s="97"/>
      <c r="BY3466" s="163"/>
    </row>
    <row r="3467" spans="1:77" x14ac:dyDescent="0.2">
      <c r="A3467" s="101"/>
      <c r="D3467" s="97"/>
      <c r="N3467" s="97"/>
      <c r="BY3467" s="163"/>
    </row>
    <row r="3468" spans="1:77" x14ac:dyDescent="0.2">
      <c r="A3468" s="101"/>
      <c r="D3468" s="97"/>
      <c r="N3468" s="97"/>
      <c r="BY3468" s="163"/>
    </row>
    <row r="3469" spans="1:77" x14ac:dyDescent="0.2">
      <c r="A3469" s="101"/>
      <c r="D3469" s="97"/>
      <c r="N3469" s="97"/>
      <c r="BY3469" s="163"/>
    </row>
    <row r="3470" spans="1:77" x14ac:dyDescent="0.2">
      <c r="A3470" s="101"/>
      <c r="D3470" s="97"/>
      <c r="N3470" s="97"/>
      <c r="BY3470" s="163"/>
    </row>
    <row r="3471" spans="1:77" x14ac:dyDescent="0.2">
      <c r="A3471" s="101"/>
      <c r="D3471" s="97"/>
      <c r="N3471" s="97"/>
      <c r="BY3471" s="163"/>
    </row>
    <row r="3472" spans="1:77" x14ac:dyDescent="0.2">
      <c r="A3472" s="101"/>
      <c r="D3472" s="97"/>
      <c r="N3472" s="97"/>
      <c r="BY3472" s="163"/>
    </row>
    <row r="3473" spans="1:77" x14ac:dyDescent="0.2">
      <c r="A3473" s="101"/>
      <c r="D3473" s="97"/>
      <c r="N3473" s="97"/>
      <c r="BY3473" s="163"/>
    </row>
    <row r="3474" spans="1:77" x14ac:dyDescent="0.2">
      <c r="A3474" s="101"/>
      <c r="D3474" s="97"/>
      <c r="N3474" s="97"/>
      <c r="BY3474" s="163"/>
    </row>
    <row r="3475" spans="1:77" x14ac:dyDescent="0.2">
      <c r="A3475" s="101"/>
      <c r="D3475" s="97"/>
      <c r="N3475" s="97"/>
      <c r="BY3475" s="163"/>
    </row>
    <row r="3476" spans="1:77" x14ac:dyDescent="0.2">
      <c r="A3476" s="101"/>
      <c r="D3476" s="97"/>
      <c r="N3476" s="97"/>
      <c r="BY3476" s="163"/>
    </row>
    <row r="3477" spans="1:77" x14ac:dyDescent="0.2">
      <c r="A3477" s="101"/>
      <c r="D3477" s="97"/>
      <c r="N3477" s="97"/>
      <c r="BY3477" s="163"/>
    </row>
    <row r="3478" spans="1:77" x14ac:dyDescent="0.2">
      <c r="A3478" s="101"/>
      <c r="D3478" s="97"/>
      <c r="N3478" s="97"/>
      <c r="BY3478" s="163"/>
    </row>
    <row r="3479" spans="1:77" x14ac:dyDescent="0.2">
      <c r="A3479" s="101"/>
      <c r="D3479" s="97"/>
      <c r="N3479" s="97"/>
      <c r="BY3479" s="163"/>
    </row>
    <row r="3480" spans="1:77" x14ac:dyDescent="0.2">
      <c r="A3480" s="101"/>
      <c r="D3480" s="97"/>
      <c r="N3480" s="97"/>
      <c r="BY3480" s="163"/>
    </row>
    <row r="3481" spans="1:77" x14ac:dyDescent="0.2">
      <c r="A3481" s="101"/>
      <c r="D3481" s="97"/>
      <c r="N3481" s="97"/>
      <c r="BY3481" s="163"/>
    </row>
    <row r="3482" spans="1:77" x14ac:dyDescent="0.2">
      <c r="A3482" s="101"/>
      <c r="D3482" s="97"/>
      <c r="N3482" s="97"/>
      <c r="BY3482" s="163"/>
    </row>
    <row r="3483" spans="1:77" x14ac:dyDescent="0.2">
      <c r="A3483" s="101"/>
      <c r="D3483" s="97"/>
      <c r="N3483" s="97"/>
      <c r="BY3483" s="163"/>
    </row>
    <row r="3484" spans="1:77" x14ac:dyDescent="0.2">
      <c r="A3484" s="101"/>
      <c r="D3484" s="97"/>
      <c r="N3484" s="97"/>
      <c r="BY3484" s="163"/>
    </row>
    <row r="3485" spans="1:77" x14ac:dyDescent="0.2">
      <c r="A3485" s="101"/>
      <c r="D3485" s="97"/>
      <c r="N3485" s="97"/>
      <c r="BY3485" s="163"/>
    </row>
    <row r="3486" spans="1:77" x14ac:dyDescent="0.2">
      <c r="A3486" s="101"/>
      <c r="D3486" s="97"/>
      <c r="N3486" s="97"/>
      <c r="BY3486" s="163"/>
    </row>
    <row r="3487" spans="1:77" x14ac:dyDescent="0.2">
      <c r="A3487" s="101"/>
      <c r="D3487" s="97"/>
      <c r="N3487" s="97"/>
      <c r="BY3487" s="163"/>
    </row>
    <row r="3488" spans="1:77" x14ac:dyDescent="0.2">
      <c r="A3488" s="101"/>
      <c r="D3488" s="97"/>
      <c r="N3488" s="97"/>
      <c r="BY3488" s="163"/>
    </row>
    <row r="3489" spans="1:77" x14ac:dyDescent="0.2">
      <c r="A3489" s="101"/>
      <c r="D3489" s="97"/>
      <c r="N3489" s="97"/>
      <c r="BY3489" s="163"/>
    </row>
    <row r="3490" spans="1:77" x14ac:dyDescent="0.2">
      <c r="A3490" s="101"/>
      <c r="D3490" s="97"/>
      <c r="N3490" s="97"/>
      <c r="BY3490" s="163"/>
    </row>
    <row r="3491" spans="1:77" x14ac:dyDescent="0.2">
      <c r="A3491" s="101"/>
      <c r="D3491" s="97"/>
      <c r="N3491" s="97"/>
      <c r="BY3491" s="163"/>
    </row>
    <row r="3492" spans="1:77" x14ac:dyDescent="0.2">
      <c r="A3492" s="101"/>
      <c r="D3492" s="97"/>
      <c r="N3492" s="97"/>
      <c r="BY3492" s="163"/>
    </row>
    <row r="3493" spans="1:77" x14ac:dyDescent="0.2">
      <c r="A3493" s="101"/>
      <c r="D3493" s="97"/>
      <c r="N3493" s="97"/>
      <c r="BY3493" s="163"/>
    </row>
    <row r="3494" spans="1:77" x14ac:dyDescent="0.2">
      <c r="A3494" s="101"/>
      <c r="D3494" s="97"/>
      <c r="N3494" s="97"/>
      <c r="BY3494" s="163"/>
    </row>
    <row r="3495" spans="1:77" x14ac:dyDescent="0.2">
      <c r="A3495" s="101"/>
      <c r="D3495" s="97"/>
      <c r="N3495" s="97"/>
      <c r="BY3495" s="163"/>
    </row>
    <row r="3496" spans="1:77" x14ac:dyDescent="0.2">
      <c r="A3496" s="101"/>
      <c r="D3496" s="97"/>
      <c r="N3496" s="97"/>
      <c r="BY3496" s="163"/>
    </row>
    <row r="3497" spans="1:77" x14ac:dyDescent="0.2">
      <c r="A3497" s="101"/>
      <c r="D3497" s="97"/>
      <c r="N3497" s="97"/>
      <c r="BY3497" s="163"/>
    </row>
    <row r="3498" spans="1:77" x14ac:dyDescent="0.2">
      <c r="A3498" s="101"/>
      <c r="D3498" s="97"/>
      <c r="N3498" s="97"/>
      <c r="BY3498" s="163"/>
    </row>
    <row r="3499" spans="1:77" x14ac:dyDescent="0.2">
      <c r="A3499" s="101"/>
      <c r="D3499" s="97"/>
      <c r="N3499" s="97"/>
      <c r="BY3499" s="163"/>
    </row>
    <row r="3500" spans="1:77" x14ac:dyDescent="0.2">
      <c r="A3500" s="101"/>
      <c r="D3500" s="97"/>
      <c r="N3500" s="97"/>
      <c r="BY3500" s="163"/>
    </row>
    <row r="3501" spans="1:77" x14ac:dyDescent="0.2">
      <c r="A3501" s="101"/>
      <c r="D3501" s="97"/>
      <c r="N3501" s="97"/>
      <c r="BY3501" s="163"/>
    </row>
    <row r="3502" spans="1:77" x14ac:dyDescent="0.2">
      <c r="A3502" s="101"/>
      <c r="D3502" s="97"/>
      <c r="N3502" s="97"/>
      <c r="BY3502" s="163"/>
    </row>
    <row r="3503" spans="1:77" x14ac:dyDescent="0.2">
      <c r="A3503" s="101"/>
      <c r="D3503" s="97"/>
      <c r="N3503" s="97"/>
      <c r="BY3503" s="163"/>
    </row>
    <row r="3504" spans="1:77" x14ac:dyDescent="0.2">
      <c r="A3504" s="101"/>
      <c r="D3504" s="97"/>
      <c r="N3504" s="97"/>
      <c r="BY3504" s="163"/>
    </row>
    <row r="3505" spans="1:77" x14ac:dyDescent="0.2">
      <c r="A3505" s="101"/>
      <c r="D3505" s="97"/>
      <c r="N3505" s="97"/>
      <c r="BY3505" s="163"/>
    </row>
    <row r="3506" spans="1:77" x14ac:dyDescent="0.2">
      <c r="A3506" s="101"/>
      <c r="D3506" s="97"/>
      <c r="N3506" s="97"/>
      <c r="BY3506" s="163"/>
    </row>
    <row r="3507" spans="1:77" x14ac:dyDescent="0.2">
      <c r="A3507" s="101"/>
      <c r="D3507" s="97"/>
      <c r="N3507" s="97"/>
      <c r="BY3507" s="163"/>
    </row>
    <row r="3508" spans="1:77" x14ac:dyDescent="0.2">
      <c r="A3508" s="101"/>
      <c r="D3508" s="97"/>
      <c r="N3508" s="97"/>
      <c r="BY3508" s="163"/>
    </row>
    <row r="3509" spans="1:77" x14ac:dyDescent="0.2">
      <c r="A3509" s="101"/>
      <c r="D3509" s="97"/>
      <c r="N3509" s="97"/>
      <c r="BY3509" s="163"/>
    </row>
    <row r="3510" spans="1:77" x14ac:dyDescent="0.2">
      <c r="A3510" s="101"/>
      <c r="D3510" s="97"/>
      <c r="N3510" s="97"/>
      <c r="BY3510" s="163"/>
    </row>
    <row r="3511" spans="1:77" x14ac:dyDescent="0.2">
      <c r="A3511" s="101"/>
      <c r="D3511" s="97"/>
      <c r="N3511" s="97"/>
      <c r="BY3511" s="163"/>
    </row>
    <row r="3512" spans="1:77" x14ac:dyDescent="0.2">
      <c r="A3512" s="101"/>
      <c r="D3512" s="97"/>
      <c r="N3512" s="97"/>
      <c r="BY3512" s="163"/>
    </row>
    <row r="3513" spans="1:77" x14ac:dyDescent="0.2">
      <c r="A3513" s="101"/>
      <c r="D3513" s="97"/>
      <c r="N3513" s="97"/>
      <c r="BY3513" s="163"/>
    </row>
    <row r="3514" spans="1:77" x14ac:dyDescent="0.2">
      <c r="A3514" s="101"/>
      <c r="D3514" s="97"/>
      <c r="N3514" s="97"/>
      <c r="BY3514" s="163"/>
    </row>
    <row r="3515" spans="1:77" x14ac:dyDescent="0.2">
      <c r="A3515" s="101"/>
      <c r="D3515" s="97"/>
      <c r="N3515" s="97"/>
      <c r="BY3515" s="163"/>
    </row>
    <row r="3516" spans="1:77" x14ac:dyDescent="0.2">
      <c r="A3516" s="101"/>
      <c r="D3516" s="97"/>
      <c r="N3516" s="97"/>
      <c r="BY3516" s="163"/>
    </row>
    <row r="3517" spans="1:77" x14ac:dyDescent="0.2">
      <c r="A3517" s="101"/>
      <c r="D3517" s="97"/>
      <c r="N3517" s="97"/>
      <c r="BY3517" s="163"/>
    </row>
    <row r="3518" spans="1:77" x14ac:dyDescent="0.2">
      <c r="A3518" s="101"/>
      <c r="D3518" s="97"/>
      <c r="N3518" s="97"/>
      <c r="BY3518" s="163"/>
    </row>
    <row r="3519" spans="1:77" x14ac:dyDescent="0.2">
      <c r="A3519" s="101"/>
      <c r="D3519" s="97"/>
      <c r="N3519" s="97"/>
      <c r="BY3519" s="163"/>
    </row>
    <row r="3520" spans="1:77" x14ac:dyDescent="0.2">
      <c r="A3520" s="101"/>
      <c r="D3520" s="97"/>
      <c r="N3520" s="97"/>
      <c r="BY3520" s="163"/>
    </row>
    <row r="3521" spans="1:77" x14ac:dyDescent="0.2">
      <c r="A3521" s="101"/>
      <c r="D3521" s="97"/>
      <c r="N3521" s="97"/>
      <c r="BY3521" s="163"/>
    </row>
    <row r="3522" spans="1:77" x14ac:dyDescent="0.2">
      <c r="A3522" s="101"/>
      <c r="D3522" s="97"/>
      <c r="N3522" s="97"/>
      <c r="BY3522" s="163"/>
    </row>
    <row r="3523" spans="1:77" x14ac:dyDescent="0.2">
      <c r="A3523" s="101"/>
      <c r="D3523" s="97"/>
      <c r="N3523" s="97"/>
      <c r="BY3523" s="163"/>
    </row>
    <row r="3524" spans="1:77" x14ac:dyDescent="0.2">
      <c r="A3524" s="101"/>
      <c r="D3524" s="97"/>
      <c r="N3524" s="97"/>
      <c r="BY3524" s="163"/>
    </row>
    <row r="3525" spans="1:77" x14ac:dyDescent="0.2">
      <c r="A3525" s="101"/>
      <c r="D3525" s="97"/>
      <c r="N3525" s="97"/>
      <c r="BY3525" s="163"/>
    </row>
    <row r="3526" spans="1:77" x14ac:dyDescent="0.2">
      <c r="A3526" s="101"/>
      <c r="D3526" s="97"/>
      <c r="N3526" s="97"/>
      <c r="BY3526" s="163"/>
    </row>
    <row r="3527" spans="1:77" x14ac:dyDescent="0.2">
      <c r="A3527" s="101"/>
      <c r="D3527" s="97"/>
      <c r="N3527" s="97"/>
      <c r="BY3527" s="163"/>
    </row>
    <row r="3528" spans="1:77" x14ac:dyDescent="0.2">
      <c r="A3528" s="101"/>
      <c r="D3528" s="97"/>
      <c r="N3528" s="97"/>
      <c r="BY3528" s="163"/>
    </row>
    <row r="3529" spans="1:77" x14ac:dyDescent="0.2">
      <c r="A3529" s="101"/>
      <c r="D3529" s="97"/>
      <c r="N3529" s="97"/>
      <c r="BY3529" s="163"/>
    </row>
    <row r="3530" spans="1:77" x14ac:dyDescent="0.2">
      <c r="A3530" s="101"/>
      <c r="D3530" s="97"/>
      <c r="N3530" s="97"/>
      <c r="BY3530" s="163"/>
    </row>
    <row r="3531" spans="1:77" x14ac:dyDescent="0.2">
      <c r="A3531" s="101"/>
      <c r="D3531" s="97"/>
      <c r="N3531" s="97"/>
      <c r="BY3531" s="163"/>
    </row>
    <row r="3532" spans="1:77" x14ac:dyDescent="0.2">
      <c r="A3532" s="101"/>
      <c r="D3532" s="97"/>
      <c r="N3532" s="97"/>
      <c r="BY3532" s="163"/>
    </row>
    <row r="3533" spans="1:77" x14ac:dyDescent="0.2">
      <c r="A3533" s="101"/>
      <c r="D3533" s="97"/>
      <c r="N3533" s="97"/>
      <c r="BY3533" s="163"/>
    </row>
    <row r="3534" spans="1:77" x14ac:dyDescent="0.2">
      <c r="A3534" s="101"/>
      <c r="D3534" s="97"/>
      <c r="N3534" s="97"/>
      <c r="BY3534" s="163"/>
    </row>
    <row r="3535" spans="1:77" x14ac:dyDescent="0.2">
      <c r="A3535" s="101"/>
      <c r="D3535" s="97"/>
      <c r="N3535" s="97"/>
      <c r="BY3535" s="163"/>
    </row>
    <row r="3536" spans="1:77" x14ac:dyDescent="0.2">
      <c r="A3536" s="101"/>
      <c r="D3536" s="97"/>
      <c r="N3536" s="97"/>
      <c r="BY3536" s="163"/>
    </row>
    <row r="3537" spans="1:77" x14ac:dyDescent="0.2">
      <c r="A3537" s="101"/>
      <c r="D3537" s="97"/>
      <c r="N3537" s="97"/>
      <c r="BY3537" s="163"/>
    </row>
    <row r="3538" spans="1:77" x14ac:dyDescent="0.2">
      <c r="A3538" s="101"/>
      <c r="D3538" s="97"/>
      <c r="N3538" s="97"/>
      <c r="BY3538" s="163"/>
    </row>
    <row r="3539" spans="1:77" x14ac:dyDescent="0.2">
      <c r="A3539" s="101"/>
      <c r="D3539" s="97"/>
      <c r="N3539" s="97"/>
      <c r="BY3539" s="163"/>
    </row>
    <row r="3540" spans="1:77" x14ac:dyDescent="0.2">
      <c r="A3540" s="101"/>
      <c r="D3540" s="97"/>
      <c r="N3540" s="97"/>
      <c r="BY3540" s="163"/>
    </row>
    <row r="3541" spans="1:77" x14ac:dyDescent="0.2">
      <c r="A3541" s="101"/>
      <c r="D3541" s="97"/>
      <c r="N3541" s="97"/>
      <c r="BY3541" s="163"/>
    </row>
    <row r="3542" spans="1:77" x14ac:dyDescent="0.2">
      <c r="A3542" s="101"/>
      <c r="D3542" s="97"/>
      <c r="N3542" s="97"/>
      <c r="BY3542" s="163"/>
    </row>
    <row r="3543" spans="1:77" x14ac:dyDescent="0.2">
      <c r="A3543" s="101"/>
      <c r="D3543" s="97"/>
      <c r="N3543" s="97"/>
      <c r="BY3543" s="163"/>
    </row>
    <row r="3544" spans="1:77" x14ac:dyDescent="0.2">
      <c r="A3544" s="101"/>
      <c r="D3544" s="97"/>
      <c r="N3544" s="97"/>
      <c r="BY3544" s="163"/>
    </row>
    <row r="3545" spans="1:77" x14ac:dyDescent="0.2">
      <c r="A3545" s="101"/>
      <c r="D3545" s="97"/>
      <c r="N3545" s="97"/>
      <c r="BY3545" s="163"/>
    </row>
    <row r="3546" spans="1:77" x14ac:dyDescent="0.2">
      <c r="A3546" s="101"/>
      <c r="D3546" s="97"/>
      <c r="N3546" s="97"/>
      <c r="BY3546" s="163"/>
    </row>
    <row r="3547" spans="1:77" x14ac:dyDescent="0.2">
      <c r="A3547" s="101"/>
      <c r="D3547" s="97"/>
      <c r="N3547" s="97"/>
      <c r="BY3547" s="163"/>
    </row>
    <row r="3548" spans="1:77" x14ac:dyDescent="0.2">
      <c r="A3548" s="101"/>
      <c r="D3548" s="97"/>
      <c r="N3548" s="97"/>
      <c r="BY3548" s="163"/>
    </row>
    <row r="3549" spans="1:77" x14ac:dyDescent="0.2">
      <c r="A3549" s="101"/>
      <c r="D3549" s="97"/>
      <c r="N3549" s="97"/>
      <c r="BY3549" s="163"/>
    </row>
    <row r="3550" spans="1:77" x14ac:dyDescent="0.2">
      <c r="A3550" s="101"/>
      <c r="D3550" s="97"/>
      <c r="N3550" s="97"/>
      <c r="BY3550" s="163"/>
    </row>
    <row r="3551" spans="1:77" x14ac:dyDescent="0.2">
      <c r="A3551" s="101"/>
      <c r="D3551" s="97"/>
      <c r="N3551" s="97"/>
      <c r="BY3551" s="163"/>
    </row>
    <row r="3552" spans="1:77" x14ac:dyDescent="0.2">
      <c r="A3552" s="101"/>
      <c r="D3552" s="97"/>
      <c r="N3552" s="97"/>
      <c r="BY3552" s="163"/>
    </row>
    <row r="3553" spans="1:77" x14ac:dyDescent="0.2">
      <c r="A3553" s="101"/>
      <c r="D3553" s="97"/>
      <c r="N3553" s="97"/>
      <c r="BY3553" s="163"/>
    </row>
    <row r="3554" spans="1:77" x14ac:dyDescent="0.2">
      <c r="A3554" s="101"/>
      <c r="D3554" s="97"/>
      <c r="N3554" s="97"/>
      <c r="BY3554" s="163"/>
    </row>
    <row r="3555" spans="1:77" x14ac:dyDescent="0.2">
      <c r="A3555" s="101"/>
      <c r="D3555" s="97"/>
      <c r="N3555" s="97"/>
      <c r="BY3555" s="163"/>
    </row>
    <row r="3556" spans="1:77" x14ac:dyDescent="0.2">
      <c r="A3556" s="101"/>
      <c r="D3556" s="97"/>
      <c r="N3556" s="97"/>
      <c r="BY3556" s="163"/>
    </row>
    <row r="3557" spans="1:77" x14ac:dyDescent="0.2">
      <c r="A3557" s="101"/>
      <c r="D3557" s="97"/>
      <c r="N3557" s="97"/>
      <c r="BY3557" s="163"/>
    </row>
    <row r="3558" spans="1:77" x14ac:dyDescent="0.2">
      <c r="A3558" s="101"/>
      <c r="D3558" s="97"/>
      <c r="N3558" s="97"/>
      <c r="BY3558" s="163"/>
    </row>
    <row r="3559" spans="1:77" x14ac:dyDescent="0.2">
      <c r="A3559" s="101"/>
      <c r="D3559" s="97"/>
      <c r="N3559" s="97"/>
      <c r="BY3559" s="163"/>
    </row>
    <row r="3560" spans="1:77" x14ac:dyDescent="0.2">
      <c r="A3560" s="101"/>
      <c r="D3560" s="97"/>
      <c r="N3560" s="97"/>
      <c r="BY3560" s="163"/>
    </row>
    <row r="3561" spans="1:77" x14ac:dyDescent="0.2">
      <c r="A3561" s="101"/>
      <c r="D3561" s="97"/>
      <c r="N3561" s="97"/>
      <c r="BY3561" s="163"/>
    </row>
    <row r="3562" spans="1:77" x14ac:dyDescent="0.2">
      <c r="A3562" s="101"/>
      <c r="D3562" s="97"/>
      <c r="N3562" s="97"/>
      <c r="BY3562" s="163"/>
    </row>
    <row r="3563" spans="1:77" x14ac:dyDescent="0.2">
      <c r="A3563" s="101"/>
      <c r="D3563" s="97"/>
      <c r="N3563" s="97"/>
      <c r="BY3563" s="163"/>
    </row>
    <row r="3564" spans="1:77" x14ac:dyDescent="0.2">
      <c r="A3564" s="101"/>
      <c r="D3564" s="97"/>
      <c r="N3564" s="97"/>
      <c r="BY3564" s="163"/>
    </row>
    <row r="3565" spans="1:77" x14ac:dyDescent="0.2">
      <c r="A3565" s="101"/>
      <c r="D3565" s="97"/>
      <c r="N3565" s="97"/>
      <c r="BY3565" s="163"/>
    </row>
    <row r="3566" spans="1:77" x14ac:dyDescent="0.2">
      <c r="A3566" s="101"/>
      <c r="D3566" s="97"/>
      <c r="N3566" s="97"/>
      <c r="BY3566" s="163"/>
    </row>
    <row r="3567" spans="1:77" x14ac:dyDescent="0.2">
      <c r="A3567" s="101"/>
      <c r="D3567" s="97"/>
      <c r="N3567" s="97"/>
      <c r="BY3567" s="163"/>
    </row>
    <row r="3568" spans="1:77" x14ac:dyDescent="0.2">
      <c r="A3568" s="101"/>
      <c r="D3568" s="97"/>
      <c r="N3568" s="97"/>
      <c r="BY3568" s="163"/>
    </row>
    <row r="3569" spans="1:77" x14ac:dyDescent="0.2">
      <c r="A3569" s="101"/>
      <c r="D3569" s="97"/>
      <c r="N3569" s="97"/>
      <c r="BY3569" s="163"/>
    </row>
    <row r="3570" spans="1:77" x14ac:dyDescent="0.2">
      <c r="A3570" s="101"/>
      <c r="D3570" s="97"/>
      <c r="N3570" s="97"/>
      <c r="BY3570" s="163"/>
    </row>
    <row r="3571" spans="1:77" x14ac:dyDescent="0.2">
      <c r="A3571" s="101"/>
      <c r="D3571" s="97"/>
      <c r="N3571" s="97"/>
      <c r="BY3571" s="163"/>
    </row>
    <row r="3572" spans="1:77" x14ac:dyDescent="0.2">
      <c r="A3572" s="101"/>
      <c r="D3572" s="97"/>
      <c r="N3572" s="97"/>
      <c r="BY3572" s="163"/>
    </row>
    <row r="3573" spans="1:77" x14ac:dyDescent="0.2">
      <c r="A3573" s="101"/>
      <c r="D3573" s="97"/>
      <c r="N3573" s="97"/>
      <c r="BY3573" s="163"/>
    </row>
    <row r="3574" spans="1:77" x14ac:dyDescent="0.2">
      <c r="A3574" s="101"/>
      <c r="D3574" s="97"/>
      <c r="N3574" s="97"/>
      <c r="BY3574" s="163"/>
    </row>
    <row r="3575" spans="1:77" x14ac:dyDescent="0.2">
      <c r="A3575" s="101"/>
      <c r="D3575" s="97"/>
      <c r="N3575" s="97"/>
      <c r="BY3575" s="163"/>
    </row>
    <row r="3576" spans="1:77" x14ac:dyDescent="0.2">
      <c r="A3576" s="101"/>
      <c r="D3576" s="97"/>
      <c r="N3576" s="97"/>
      <c r="BY3576" s="163"/>
    </row>
    <row r="3577" spans="1:77" x14ac:dyDescent="0.2">
      <c r="A3577" s="101"/>
      <c r="D3577" s="97"/>
      <c r="N3577" s="97"/>
      <c r="BY3577" s="163"/>
    </row>
    <row r="3578" spans="1:77" x14ac:dyDescent="0.2">
      <c r="A3578" s="101"/>
      <c r="D3578" s="97"/>
      <c r="N3578" s="97"/>
      <c r="BY3578" s="163"/>
    </row>
    <row r="3579" spans="1:77" x14ac:dyDescent="0.2">
      <c r="A3579" s="101"/>
      <c r="D3579" s="97"/>
      <c r="N3579" s="97"/>
      <c r="BY3579" s="163"/>
    </row>
    <row r="3580" spans="1:77" x14ac:dyDescent="0.2">
      <c r="A3580" s="101"/>
      <c r="D3580" s="97"/>
      <c r="N3580" s="97"/>
      <c r="BY3580" s="163"/>
    </row>
    <row r="3581" spans="1:77" x14ac:dyDescent="0.2">
      <c r="A3581" s="101"/>
      <c r="D3581" s="97"/>
      <c r="N3581" s="97"/>
      <c r="BY3581" s="163"/>
    </row>
    <row r="3582" spans="1:77" x14ac:dyDescent="0.2">
      <c r="A3582" s="101"/>
      <c r="D3582" s="97"/>
      <c r="N3582" s="97"/>
      <c r="BY3582" s="163"/>
    </row>
    <row r="3583" spans="1:77" x14ac:dyDescent="0.2">
      <c r="A3583" s="101"/>
      <c r="D3583" s="97"/>
      <c r="N3583" s="97"/>
      <c r="BY3583" s="163"/>
    </row>
    <row r="3584" spans="1:77" x14ac:dyDescent="0.2">
      <c r="A3584" s="101"/>
      <c r="D3584" s="97"/>
      <c r="N3584" s="97"/>
      <c r="BY3584" s="163"/>
    </row>
    <row r="3585" spans="1:77" x14ac:dyDescent="0.2">
      <c r="A3585" s="101"/>
      <c r="D3585" s="97"/>
      <c r="N3585" s="97"/>
      <c r="BY3585" s="163"/>
    </row>
    <row r="3586" spans="1:77" x14ac:dyDescent="0.2">
      <c r="A3586" s="101"/>
      <c r="D3586" s="97"/>
      <c r="N3586" s="97"/>
      <c r="BY3586" s="163"/>
    </row>
    <row r="3587" spans="1:77" x14ac:dyDescent="0.2">
      <c r="A3587" s="101"/>
      <c r="D3587" s="97"/>
      <c r="N3587" s="97"/>
      <c r="BY3587" s="163"/>
    </row>
    <row r="3588" spans="1:77" x14ac:dyDescent="0.2">
      <c r="A3588" s="101"/>
      <c r="D3588" s="97"/>
      <c r="N3588" s="97"/>
      <c r="BY3588" s="163"/>
    </row>
    <row r="3589" spans="1:77" x14ac:dyDescent="0.2">
      <c r="A3589" s="101"/>
      <c r="D3589" s="97"/>
      <c r="N3589" s="97"/>
      <c r="BY3589" s="163"/>
    </row>
    <row r="3590" spans="1:77" x14ac:dyDescent="0.2">
      <c r="A3590" s="101"/>
      <c r="D3590" s="97"/>
      <c r="N3590" s="97"/>
      <c r="BY3590" s="163"/>
    </row>
    <row r="3591" spans="1:77" x14ac:dyDescent="0.2">
      <c r="A3591" s="101"/>
      <c r="D3591" s="97"/>
      <c r="N3591" s="97"/>
      <c r="BY3591" s="163"/>
    </row>
    <row r="3592" spans="1:77" x14ac:dyDescent="0.2">
      <c r="A3592" s="101"/>
      <c r="D3592" s="97"/>
      <c r="N3592" s="97"/>
      <c r="BY3592" s="163"/>
    </row>
    <row r="3593" spans="1:77" x14ac:dyDescent="0.2">
      <c r="A3593" s="101"/>
      <c r="D3593" s="97"/>
      <c r="N3593" s="97"/>
      <c r="BY3593" s="163"/>
    </row>
    <row r="3594" spans="1:77" x14ac:dyDescent="0.2">
      <c r="A3594" s="101"/>
      <c r="D3594" s="97"/>
      <c r="N3594" s="97"/>
      <c r="BY3594" s="163"/>
    </row>
    <row r="3595" spans="1:77" x14ac:dyDescent="0.2">
      <c r="A3595" s="101"/>
      <c r="D3595" s="97"/>
      <c r="N3595" s="97"/>
      <c r="BY3595" s="163"/>
    </row>
    <row r="3596" spans="1:77" x14ac:dyDescent="0.2">
      <c r="A3596" s="101"/>
      <c r="D3596" s="97"/>
      <c r="N3596" s="97"/>
      <c r="BY3596" s="163"/>
    </row>
    <row r="3597" spans="1:77" x14ac:dyDescent="0.2">
      <c r="A3597" s="101"/>
      <c r="D3597" s="97"/>
      <c r="N3597" s="97"/>
      <c r="BY3597" s="163"/>
    </row>
    <row r="3598" spans="1:77" x14ac:dyDescent="0.2">
      <c r="A3598" s="101"/>
      <c r="D3598" s="97"/>
      <c r="N3598" s="97"/>
      <c r="BY3598" s="163"/>
    </row>
    <row r="3599" spans="1:77" x14ac:dyDescent="0.2">
      <c r="A3599" s="101"/>
      <c r="D3599" s="97"/>
      <c r="N3599" s="97"/>
      <c r="BY3599" s="163"/>
    </row>
    <row r="3600" spans="1:77" x14ac:dyDescent="0.2">
      <c r="A3600" s="101"/>
      <c r="D3600" s="97"/>
      <c r="N3600" s="97"/>
      <c r="BY3600" s="163"/>
    </row>
    <row r="3601" spans="1:77" x14ac:dyDescent="0.2">
      <c r="A3601" s="101"/>
      <c r="D3601" s="97"/>
      <c r="N3601" s="97"/>
      <c r="BY3601" s="163"/>
    </row>
    <row r="3602" spans="1:77" x14ac:dyDescent="0.2">
      <c r="A3602" s="101"/>
      <c r="D3602" s="97"/>
      <c r="N3602" s="97"/>
      <c r="BY3602" s="163"/>
    </row>
    <row r="3603" spans="1:77" x14ac:dyDescent="0.2">
      <c r="A3603" s="101"/>
      <c r="D3603" s="97"/>
      <c r="N3603" s="97"/>
      <c r="BY3603" s="163"/>
    </row>
    <row r="3604" spans="1:77" x14ac:dyDescent="0.2">
      <c r="A3604" s="101"/>
      <c r="D3604" s="97"/>
      <c r="N3604" s="97"/>
      <c r="BY3604" s="163"/>
    </row>
    <row r="3605" spans="1:77" x14ac:dyDescent="0.2">
      <c r="A3605" s="101"/>
      <c r="D3605" s="97"/>
      <c r="N3605" s="97"/>
      <c r="BY3605" s="163"/>
    </row>
    <row r="3606" spans="1:77" x14ac:dyDescent="0.2">
      <c r="A3606" s="101"/>
      <c r="D3606" s="97"/>
      <c r="N3606" s="97"/>
      <c r="BY3606" s="163"/>
    </row>
    <row r="3607" spans="1:77" x14ac:dyDescent="0.2">
      <c r="A3607" s="101"/>
      <c r="D3607" s="97"/>
      <c r="N3607" s="97"/>
      <c r="BY3607" s="163"/>
    </row>
    <row r="3608" spans="1:77" x14ac:dyDescent="0.2">
      <c r="A3608" s="101"/>
      <c r="D3608" s="97"/>
      <c r="N3608" s="97"/>
      <c r="BY3608" s="163"/>
    </row>
    <row r="3609" spans="1:77" x14ac:dyDescent="0.2">
      <c r="A3609" s="101"/>
      <c r="D3609" s="97"/>
      <c r="N3609" s="97"/>
      <c r="BY3609" s="163"/>
    </row>
    <row r="3610" spans="1:77" x14ac:dyDescent="0.2">
      <c r="A3610" s="101"/>
      <c r="D3610" s="97"/>
      <c r="N3610" s="97"/>
      <c r="BY3610" s="163"/>
    </row>
    <row r="3611" spans="1:77" x14ac:dyDescent="0.2">
      <c r="A3611" s="101"/>
      <c r="D3611" s="97"/>
      <c r="N3611" s="97"/>
      <c r="BY3611" s="163"/>
    </row>
    <row r="3612" spans="1:77" x14ac:dyDescent="0.2">
      <c r="A3612" s="101"/>
      <c r="D3612" s="97"/>
      <c r="N3612" s="97"/>
      <c r="BY3612" s="163"/>
    </row>
    <row r="3613" spans="1:77" x14ac:dyDescent="0.2">
      <c r="A3613" s="101"/>
      <c r="D3613" s="97"/>
      <c r="N3613" s="97"/>
      <c r="BY3613" s="163"/>
    </row>
    <row r="3614" spans="1:77" x14ac:dyDescent="0.2">
      <c r="A3614" s="101"/>
      <c r="D3614" s="97"/>
      <c r="N3614" s="97"/>
      <c r="BY3614" s="163"/>
    </row>
    <row r="3615" spans="1:77" x14ac:dyDescent="0.2">
      <c r="A3615" s="101"/>
      <c r="D3615" s="97"/>
      <c r="N3615" s="97"/>
      <c r="BY3615" s="163"/>
    </row>
    <row r="3616" spans="1:77" x14ac:dyDescent="0.2">
      <c r="A3616" s="101"/>
      <c r="D3616" s="97"/>
      <c r="N3616" s="97"/>
      <c r="BY3616" s="163"/>
    </row>
    <row r="3617" spans="1:77" x14ac:dyDescent="0.2">
      <c r="A3617" s="101"/>
      <c r="D3617" s="97"/>
      <c r="N3617" s="97"/>
      <c r="BY3617" s="163"/>
    </row>
    <row r="3618" spans="1:77" x14ac:dyDescent="0.2">
      <c r="A3618" s="101"/>
      <c r="D3618" s="97"/>
      <c r="N3618" s="97"/>
      <c r="BY3618" s="163"/>
    </row>
    <row r="3619" spans="1:77" x14ac:dyDescent="0.2">
      <c r="A3619" s="101"/>
      <c r="D3619" s="97"/>
      <c r="N3619" s="97"/>
      <c r="BY3619" s="163"/>
    </row>
    <row r="3620" spans="1:77" x14ac:dyDescent="0.2">
      <c r="A3620" s="101"/>
      <c r="D3620" s="97"/>
      <c r="N3620" s="97"/>
      <c r="BY3620" s="163"/>
    </row>
    <row r="3621" spans="1:77" x14ac:dyDescent="0.2">
      <c r="A3621" s="101"/>
      <c r="D3621" s="97"/>
      <c r="N3621" s="97"/>
      <c r="BY3621" s="163"/>
    </row>
    <row r="3622" spans="1:77" x14ac:dyDescent="0.2">
      <c r="A3622" s="101"/>
      <c r="D3622" s="97"/>
      <c r="N3622" s="97"/>
      <c r="BY3622" s="163"/>
    </row>
    <row r="3623" spans="1:77" x14ac:dyDescent="0.2">
      <c r="A3623" s="101"/>
      <c r="D3623" s="97"/>
      <c r="N3623" s="97"/>
      <c r="BY3623" s="163"/>
    </row>
    <row r="3624" spans="1:77" x14ac:dyDescent="0.2">
      <c r="A3624" s="101"/>
      <c r="D3624" s="97"/>
      <c r="N3624" s="97"/>
      <c r="BY3624" s="163"/>
    </row>
    <row r="3625" spans="1:77" x14ac:dyDescent="0.2">
      <c r="A3625" s="101"/>
      <c r="D3625" s="97"/>
      <c r="N3625" s="97"/>
      <c r="BY3625" s="163"/>
    </row>
    <row r="3626" spans="1:77" x14ac:dyDescent="0.2">
      <c r="A3626" s="101"/>
      <c r="D3626" s="97"/>
      <c r="N3626" s="97"/>
      <c r="BY3626" s="163"/>
    </row>
    <row r="3627" spans="1:77" x14ac:dyDescent="0.2">
      <c r="A3627" s="101"/>
      <c r="D3627" s="97"/>
      <c r="N3627" s="97"/>
      <c r="BY3627" s="163"/>
    </row>
    <row r="3628" spans="1:77" x14ac:dyDescent="0.2">
      <c r="A3628" s="101"/>
      <c r="D3628" s="97"/>
      <c r="N3628" s="97"/>
      <c r="BY3628" s="163"/>
    </row>
    <row r="3629" spans="1:77" x14ac:dyDescent="0.2">
      <c r="A3629" s="101"/>
      <c r="D3629" s="97"/>
      <c r="N3629" s="97"/>
      <c r="BY3629" s="163"/>
    </row>
    <row r="3630" spans="1:77" x14ac:dyDescent="0.2">
      <c r="A3630" s="101"/>
      <c r="D3630" s="97"/>
      <c r="N3630" s="97"/>
      <c r="BY3630" s="163"/>
    </row>
    <row r="3631" spans="1:77" x14ac:dyDescent="0.2">
      <c r="A3631" s="101"/>
      <c r="D3631" s="97"/>
      <c r="N3631" s="97"/>
      <c r="BY3631" s="163"/>
    </row>
    <row r="3632" spans="1:77" x14ac:dyDescent="0.2">
      <c r="A3632" s="101"/>
      <c r="D3632" s="97"/>
      <c r="N3632" s="97"/>
      <c r="BY3632" s="163"/>
    </row>
    <row r="3633" spans="1:77" x14ac:dyDescent="0.2">
      <c r="A3633" s="101"/>
      <c r="D3633" s="97"/>
      <c r="N3633" s="97"/>
      <c r="BY3633" s="163"/>
    </row>
    <row r="3634" spans="1:77" x14ac:dyDescent="0.2">
      <c r="A3634" s="101"/>
      <c r="D3634" s="97"/>
      <c r="N3634" s="97"/>
      <c r="BY3634" s="163"/>
    </row>
    <row r="3635" spans="1:77" x14ac:dyDescent="0.2">
      <c r="A3635" s="101"/>
      <c r="D3635" s="97"/>
      <c r="N3635" s="97"/>
      <c r="BY3635" s="163"/>
    </row>
    <row r="3636" spans="1:77" x14ac:dyDescent="0.2">
      <c r="A3636" s="101"/>
      <c r="D3636" s="97"/>
      <c r="N3636" s="97"/>
      <c r="BY3636" s="163"/>
    </row>
    <row r="3637" spans="1:77" x14ac:dyDescent="0.2">
      <c r="A3637" s="101"/>
      <c r="D3637" s="97"/>
      <c r="N3637" s="97"/>
      <c r="BY3637" s="163"/>
    </row>
    <row r="3638" spans="1:77" x14ac:dyDescent="0.2">
      <c r="A3638" s="101"/>
      <c r="D3638" s="97"/>
      <c r="N3638" s="97"/>
      <c r="BY3638" s="163"/>
    </row>
    <row r="3639" spans="1:77" x14ac:dyDescent="0.2">
      <c r="A3639" s="101"/>
      <c r="D3639" s="97"/>
      <c r="N3639" s="97"/>
      <c r="BY3639" s="163"/>
    </row>
    <row r="3640" spans="1:77" x14ac:dyDescent="0.2">
      <c r="A3640" s="101"/>
      <c r="D3640" s="97"/>
      <c r="N3640" s="97"/>
      <c r="BY3640" s="163"/>
    </row>
    <row r="3641" spans="1:77" x14ac:dyDescent="0.2">
      <c r="A3641" s="101"/>
      <c r="D3641" s="97"/>
      <c r="N3641" s="97"/>
      <c r="BY3641" s="163"/>
    </row>
    <row r="3642" spans="1:77" x14ac:dyDescent="0.2">
      <c r="A3642" s="101"/>
      <c r="D3642" s="97"/>
      <c r="N3642" s="97"/>
      <c r="BY3642" s="163"/>
    </row>
    <row r="3643" spans="1:77" x14ac:dyDescent="0.2">
      <c r="A3643" s="101"/>
      <c r="D3643" s="97"/>
      <c r="N3643" s="97"/>
      <c r="BY3643" s="163"/>
    </row>
    <row r="3644" spans="1:77" x14ac:dyDescent="0.2">
      <c r="A3644" s="101"/>
      <c r="D3644" s="97"/>
      <c r="N3644" s="97"/>
      <c r="BY3644" s="163"/>
    </row>
    <row r="3645" spans="1:77" x14ac:dyDescent="0.2">
      <c r="A3645" s="101"/>
      <c r="D3645" s="97"/>
      <c r="N3645" s="97"/>
      <c r="BY3645" s="163"/>
    </row>
    <row r="3646" spans="1:77" x14ac:dyDescent="0.2">
      <c r="A3646" s="101"/>
      <c r="D3646" s="97"/>
      <c r="N3646" s="97"/>
      <c r="BY3646" s="163"/>
    </row>
    <row r="3647" spans="1:77" x14ac:dyDescent="0.2">
      <c r="A3647" s="101"/>
      <c r="D3647" s="97"/>
      <c r="N3647" s="97"/>
      <c r="BY3647" s="163"/>
    </row>
    <row r="3648" spans="1:77" x14ac:dyDescent="0.2">
      <c r="A3648" s="101"/>
      <c r="D3648" s="97"/>
      <c r="N3648" s="97"/>
      <c r="BY3648" s="163"/>
    </row>
    <row r="3649" spans="1:77" x14ac:dyDescent="0.2">
      <c r="A3649" s="101"/>
      <c r="D3649" s="97"/>
      <c r="N3649" s="97"/>
      <c r="BY3649" s="163"/>
    </row>
    <row r="3650" spans="1:77" x14ac:dyDescent="0.2">
      <c r="A3650" s="101"/>
      <c r="D3650" s="97"/>
      <c r="N3650" s="97"/>
      <c r="BY3650" s="163"/>
    </row>
    <row r="3651" spans="1:77" x14ac:dyDescent="0.2">
      <c r="A3651" s="101"/>
      <c r="D3651" s="97"/>
      <c r="N3651" s="97"/>
      <c r="BY3651" s="163"/>
    </row>
    <row r="3652" spans="1:77" x14ac:dyDescent="0.2">
      <c r="A3652" s="101"/>
      <c r="D3652" s="97"/>
      <c r="N3652" s="97"/>
      <c r="BY3652" s="163"/>
    </row>
    <row r="3653" spans="1:77" x14ac:dyDescent="0.2">
      <c r="A3653" s="101"/>
      <c r="D3653" s="97"/>
      <c r="N3653" s="97"/>
      <c r="BY3653" s="163"/>
    </row>
    <row r="3654" spans="1:77" x14ac:dyDescent="0.2">
      <c r="A3654" s="101"/>
      <c r="D3654" s="97"/>
      <c r="N3654" s="97"/>
      <c r="BY3654" s="163"/>
    </row>
    <row r="3655" spans="1:77" x14ac:dyDescent="0.2">
      <c r="A3655" s="101"/>
      <c r="D3655" s="97"/>
      <c r="N3655" s="97"/>
      <c r="BY3655" s="163"/>
    </row>
    <row r="3656" spans="1:77" x14ac:dyDescent="0.2">
      <c r="A3656" s="101"/>
      <c r="D3656" s="97"/>
      <c r="N3656" s="97"/>
      <c r="BY3656" s="163"/>
    </row>
    <row r="3657" spans="1:77" x14ac:dyDescent="0.2">
      <c r="A3657" s="101"/>
      <c r="D3657" s="97"/>
      <c r="N3657" s="97"/>
      <c r="BY3657" s="163"/>
    </row>
    <row r="3658" spans="1:77" x14ac:dyDescent="0.2">
      <c r="A3658" s="101"/>
      <c r="D3658" s="97"/>
      <c r="N3658" s="97"/>
      <c r="BY3658" s="163"/>
    </row>
    <row r="3659" spans="1:77" x14ac:dyDescent="0.2">
      <c r="A3659" s="101"/>
      <c r="D3659" s="97"/>
      <c r="N3659" s="97"/>
      <c r="BY3659" s="163"/>
    </row>
    <row r="3660" spans="1:77" x14ac:dyDescent="0.2">
      <c r="A3660" s="101"/>
      <c r="D3660" s="97"/>
      <c r="N3660" s="97"/>
      <c r="BY3660" s="163"/>
    </row>
    <row r="3661" spans="1:77" x14ac:dyDescent="0.2">
      <c r="A3661" s="101"/>
      <c r="D3661" s="97"/>
      <c r="N3661" s="97"/>
      <c r="BY3661" s="163"/>
    </row>
    <row r="3662" spans="1:77" x14ac:dyDescent="0.2">
      <c r="A3662" s="101"/>
      <c r="D3662" s="97"/>
      <c r="N3662" s="97"/>
      <c r="BY3662" s="163"/>
    </row>
    <row r="3663" spans="1:77" x14ac:dyDescent="0.2">
      <c r="A3663" s="101"/>
      <c r="D3663" s="97"/>
      <c r="N3663" s="97"/>
      <c r="BY3663" s="163"/>
    </row>
    <row r="3664" spans="1:77" x14ac:dyDescent="0.2">
      <c r="A3664" s="101"/>
      <c r="D3664" s="97"/>
      <c r="N3664" s="97"/>
      <c r="BY3664" s="163"/>
    </row>
    <row r="3665" spans="1:77" x14ac:dyDescent="0.2">
      <c r="A3665" s="101"/>
      <c r="D3665" s="97"/>
      <c r="N3665" s="97"/>
      <c r="BY3665" s="163"/>
    </row>
    <row r="3666" spans="1:77" x14ac:dyDescent="0.2">
      <c r="A3666" s="101"/>
      <c r="D3666" s="97"/>
      <c r="N3666" s="97"/>
      <c r="BY3666" s="163"/>
    </row>
    <row r="3667" spans="1:77" x14ac:dyDescent="0.2">
      <c r="A3667" s="101"/>
      <c r="D3667" s="97"/>
      <c r="N3667" s="97"/>
      <c r="BY3667" s="163"/>
    </row>
    <row r="3668" spans="1:77" x14ac:dyDescent="0.2">
      <c r="A3668" s="101"/>
      <c r="D3668" s="97"/>
      <c r="N3668" s="97"/>
      <c r="BY3668" s="163"/>
    </row>
    <row r="3669" spans="1:77" x14ac:dyDescent="0.2">
      <c r="A3669" s="101"/>
      <c r="D3669" s="97"/>
      <c r="N3669" s="97"/>
      <c r="BY3669" s="163"/>
    </row>
    <row r="3670" spans="1:77" x14ac:dyDescent="0.2">
      <c r="A3670" s="101"/>
      <c r="D3670" s="97"/>
      <c r="N3670" s="97"/>
      <c r="BY3670" s="163"/>
    </row>
    <row r="3671" spans="1:77" x14ac:dyDescent="0.2">
      <c r="A3671" s="101"/>
      <c r="D3671" s="97"/>
      <c r="N3671" s="97"/>
      <c r="BY3671" s="163"/>
    </row>
    <row r="3672" spans="1:77" x14ac:dyDescent="0.2">
      <c r="A3672" s="101"/>
      <c r="D3672" s="97"/>
      <c r="N3672" s="97"/>
      <c r="BY3672" s="163"/>
    </row>
    <row r="3673" spans="1:77" x14ac:dyDescent="0.2">
      <c r="A3673" s="101"/>
      <c r="D3673" s="97"/>
      <c r="N3673" s="97"/>
      <c r="BY3673" s="163"/>
    </row>
    <row r="3674" spans="1:77" x14ac:dyDescent="0.2">
      <c r="A3674" s="101"/>
      <c r="D3674" s="97"/>
      <c r="N3674" s="97"/>
      <c r="BY3674" s="163"/>
    </row>
    <row r="3675" spans="1:77" x14ac:dyDescent="0.2">
      <c r="A3675" s="101"/>
      <c r="D3675" s="97"/>
      <c r="N3675" s="97"/>
      <c r="BY3675" s="163"/>
    </row>
    <row r="3676" spans="1:77" x14ac:dyDescent="0.2">
      <c r="A3676" s="101"/>
      <c r="D3676" s="97"/>
      <c r="N3676" s="97"/>
      <c r="BY3676" s="163"/>
    </row>
    <row r="3677" spans="1:77" x14ac:dyDescent="0.2">
      <c r="A3677" s="101"/>
      <c r="D3677" s="97"/>
      <c r="N3677" s="97"/>
      <c r="BY3677" s="163"/>
    </row>
    <row r="3678" spans="1:77" x14ac:dyDescent="0.2">
      <c r="A3678" s="101"/>
      <c r="D3678" s="97"/>
      <c r="N3678" s="97"/>
      <c r="BY3678" s="163"/>
    </row>
    <row r="3679" spans="1:77" x14ac:dyDescent="0.2">
      <c r="A3679" s="101"/>
      <c r="D3679" s="97"/>
      <c r="N3679" s="97"/>
      <c r="BY3679" s="163"/>
    </row>
    <row r="3680" spans="1:77" x14ac:dyDescent="0.2">
      <c r="A3680" s="101"/>
      <c r="D3680" s="97"/>
      <c r="N3680" s="97"/>
      <c r="BY3680" s="163"/>
    </row>
    <row r="3681" spans="1:77" x14ac:dyDescent="0.2">
      <c r="A3681" s="101"/>
      <c r="D3681" s="97"/>
      <c r="N3681" s="97"/>
      <c r="BY3681" s="163"/>
    </row>
    <row r="3682" spans="1:77" x14ac:dyDescent="0.2">
      <c r="A3682" s="101"/>
      <c r="D3682" s="97"/>
      <c r="N3682" s="97"/>
      <c r="BY3682" s="163"/>
    </row>
    <row r="3683" spans="1:77" x14ac:dyDescent="0.2">
      <c r="A3683" s="101"/>
      <c r="D3683" s="97"/>
      <c r="N3683" s="97"/>
      <c r="BY3683" s="163"/>
    </row>
    <row r="3684" spans="1:77" x14ac:dyDescent="0.2">
      <c r="A3684" s="101"/>
      <c r="D3684" s="97"/>
      <c r="N3684" s="97"/>
      <c r="BY3684" s="163"/>
    </row>
    <row r="3685" spans="1:77" x14ac:dyDescent="0.2">
      <c r="A3685" s="101"/>
      <c r="D3685" s="97"/>
      <c r="N3685" s="97"/>
      <c r="BY3685" s="163"/>
    </row>
    <row r="3686" spans="1:77" x14ac:dyDescent="0.2">
      <c r="A3686" s="101"/>
      <c r="D3686" s="97"/>
      <c r="N3686" s="97"/>
      <c r="BY3686" s="163"/>
    </row>
    <row r="3687" spans="1:77" x14ac:dyDescent="0.2">
      <c r="A3687" s="101"/>
      <c r="D3687" s="97"/>
      <c r="N3687" s="97"/>
      <c r="BY3687" s="163"/>
    </row>
    <row r="3688" spans="1:77" x14ac:dyDescent="0.2">
      <c r="A3688" s="101"/>
      <c r="D3688" s="97"/>
      <c r="N3688" s="97"/>
      <c r="BY3688" s="163"/>
    </row>
    <row r="3689" spans="1:77" x14ac:dyDescent="0.2">
      <c r="A3689" s="101"/>
      <c r="D3689" s="97"/>
      <c r="N3689" s="97"/>
      <c r="BY3689" s="163"/>
    </row>
    <row r="3690" spans="1:77" x14ac:dyDescent="0.2">
      <c r="A3690" s="101"/>
      <c r="D3690" s="97"/>
      <c r="N3690" s="97"/>
      <c r="BY3690" s="163"/>
    </row>
    <row r="3691" spans="1:77" x14ac:dyDescent="0.2">
      <c r="A3691" s="101"/>
      <c r="D3691" s="97"/>
      <c r="N3691" s="97"/>
      <c r="BY3691" s="163"/>
    </row>
    <row r="3692" spans="1:77" x14ac:dyDescent="0.2">
      <c r="A3692" s="101"/>
      <c r="D3692" s="97"/>
      <c r="N3692" s="97"/>
      <c r="BY3692" s="163"/>
    </row>
    <row r="3693" spans="1:77" x14ac:dyDescent="0.2">
      <c r="A3693" s="101"/>
      <c r="D3693" s="97"/>
      <c r="N3693" s="97"/>
      <c r="BY3693" s="163"/>
    </row>
    <row r="3694" spans="1:77" x14ac:dyDescent="0.2">
      <c r="A3694" s="101"/>
      <c r="D3694" s="97"/>
      <c r="N3694" s="97"/>
      <c r="BY3694" s="163"/>
    </row>
    <row r="3695" spans="1:77" x14ac:dyDescent="0.2">
      <c r="A3695" s="101"/>
      <c r="D3695" s="97"/>
      <c r="N3695" s="97"/>
      <c r="BY3695" s="163"/>
    </row>
    <row r="3696" spans="1:77" x14ac:dyDescent="0.2">
      <c r="A3696" s="101"/>
      <c r="D3696" s="97"/>
      <c r="N3696" s="97"/>
      <c r="BY3696" s="163"/>
    </row>
    <row r="3697" spans="1:77" x14ac:dyDescent="0.2">
      <c r="A3697" s="101"/>
      <c r="D3697" s="97"/>
      <c r="N3697" s="97"/>
      <c r="BY3697" s="163"/>
    </row>
    <row r="3698" spans="1:77" x14ac:dyDescent="0.2">
      <c r="A3698" s="101"/>
      <c r="D3698" s="97"/>
      <c r="N3698" s="97"/>
      <c r="BY3698" s="163"/>
    </row>
    <row r="3699" spans="1:77" x14ac:dyDescent="0.2">
      <c r="A3699" s="101"/>
      <c r="D3699" s="97"/>
      <c r="N3699" s="97"/>
      <c r="BY3699" s="163"/>
    </row>
    <row r="3700" spans="1:77" x14ac:dyDescent="0.2">
      <c r="A3700" s="101"/>
      <c r="D3700" s="97"/>
      <c r="N3700" s="97"/>
      <c r="BY3700" s="163"/>
    </row>
    <row r="3701" spans="1:77" x14ac:dyDescent="0.2">
      <c r="A3701" s="101"/>
      <c r="D3701" s="97"/>
      <c r="N3701" s="97"/>
      <c r="BY3701" s="163"/>
    </row>
    <row r="3702" spans="1:77" x14ac:dyDescent="0.2">
      <c r="A3702" s="101"/>
      <c r="D3702" s="97"/>
      <c r="N3702" s="97"/>
      <c r="BY3702" s="163"/>
    </row>
    <row r="3703" spans="1:77" x14ac:dyDescent="0.2">
      <c r="A3703" s="101"/>
      <c r="D3703" s="97"/>
      <c r="N3703" s="97"/>
      <c r="BY3703" s="163"/>
    </row>
    <row r="3704" spans="1:77" x14ac:dyDescent="0.2">
      <c r="A3704" s="101"/>
      <c r="D3704" s="97"/>
      <c r="N3704" s="97"/>
      <c r="BY3704" s="163"/>
    </row>
    <row r="3705" spans="1:77" x14ac:dyDescent="0.2">
      <c r="A3705" s="101"/>
      <c r="D3705" s="97"/>
      <c r="N3705" s="97"/>
      <c r="BY3705" s="163"/>
    </row>
    <row r="3706" spans="1:77" x14ac:dyDescent="0.2">
      <c r="A3706" s="101"/>
      <c r="D3706" s="97"/>
      <c r="N3706" s="97"/>
      <c r="BY3706" s="163"/>
    </row>
    <row r="3707" spans="1:77" x14ac:dyDescent="0.2">
      <c r="A3707" s="101"/>
      <c r="D3707" s="97"/>
      <c r="N3707" s="97"/>
      <c r="BY3707" s="163"/>
    </row>
    <row r="3708" spans="1:77" x14ac:dyDescent="0.2">
      <c r="A3708" s="101"/>
      <c r="D3708" s="97"/>
      <c r="N3708" s="97"/>
      <c r="BY3708" s="163"/>
    </row>
    <row r="3709" spans="1:77" x14ac:dyDescent="0.2">
      <c r="A3709" s="101"/>
      <c r="D3709" s="97"/>
      <c r="N3709" s="97"/>
      <c r="BY3709" s="163"/>
    </row>
    <row r="3710" spans="1:77" x14ac:dyDescent="0.2">
      <c r="A3710" s="101"/>
      <c r="D3710" s="97"/>
      <c r="N3710" s="97"/>
      <c r="BY3710" s="163"/>
    </row>
    <row r="3711" spans="1:77" x14ac:dyDescent="0.2">
      <c r="A3711" s="101"/>
      <c r="D3711" s="97"/>
      <c r="N3711" s="97"/>
      <c r="BY3711" s="163"/>
    </row>
    <row r="3712" spans="1:77" x14ac:dyDescent="0.2">
      <c r="A3712" s="101"/>
      <c r="D3712" s="97"/>
      <c r="N3712" s="97"/>
      <c r="BY3712" s="163"/>
    </row>
    <row r="3713" spans="1:77" x14ac:dyDescent="0.2">
      <c r="A3713" s="101"/>
      <c r="D3713" s="97"/>
      <c r="N3713" s="97"/>
      <c r="BY3713" s="163"/>
    </row>
    <row r="3714" spans="1:77" x14ac:dyDescent="0.2">
      <c r="A3714" s="101"/>
      <c r="D3714" s="97"/>
      <c r="N3714" s="97"/>
      <c r="BY3714" s="163"/>
    </row>
    <row r="3715" spans="1:77" x14ac:dyDescent="0.2">
      <c r="A3715" s="101"/>
      <c r="D3715" s="97"/>
      <c r="N3715" s="97"/>
      <c r="BY3715" s="163"/>
    </row>
    <row r="3716" spans="1:77" x14ac:dyDescent="0.2">
      <c r="A3716" s="101"/>
      <c r="D3716" s="97"/>
      <c r="N3716" s="97"/>
      <c r="BY3716" s="163"/>
    </row>
    <row r="3717" spans="1:77" x14ac:dyDescent="0.2">
      <c r="A3717" s="101"/>
      <c r="D3717" s="97"/>
      <c r="N3717" s="97"/>
      <c r="BY3717" s="163"/>
    </row>
    <row r="3718" spans="1:77" x14ac:dyDescent="0.2">
      <c r="A3718" s="101"/>
      <c r="D3718" s="97"/>
      <c r="N3718" s="97"/>
      <c r="BY3718" s="163"/>
    </row>
    <row r="3719" spans="1:77" x14ac:dyDescent="0.2">
      <c r="A3719" s="101"/>
      <c r="D3719" s="97"/>
      <c r="N3719" s="97"/>
      <c r="BY3719" s="163"/>
    </row>
    <row r="3720" spans="1:77" x14ac:dyDescent="0.2">
      <c r="A3720" s="101"/>
      <c r="D3720" s="97"/>
      <c r="N3720" s="97"/>
      <c r="BY3720" s="163"/>
    </row>
    <row r="3721" spans="1:77" x14ac:dyDescent="0.2">
      <c r="A3721" s="101"/>
      <c r="D3721" s="97"/>
      <c r="N3721" s="97"/>
      <c r="BY3721" s="163"/>
    </row>
    <row r="3722" spans="1:77" x14ac:dyDescent="0.2">
      <c r="A3722" s="101"/>
      <c r="D3722" s="97"/>
      <c r="N3722" s="97"/>
      <c r="BY3722" s="163"/>
    </row>
    <row r="3723" spans="1:77" x14ac:dyDescent="0.2">
      <c r="A3723" s="101"/>
      <c r="D3723" s="97"/>
      <c r="N3723" s="97"/>
      <c r="BY3723" s="163"/>
    </row>
    <row r="3724" spans="1:77" x14ac:dyDescent="0.2">
      <c r="A3724" s="101"/>
      <c r="D3724" s="97"/>
      <c r="N3724" s="97"/>
      <c r="BY3724" s="163"/>
    </row>
    <row r="3725" spans="1:77" x14ac:dyDescent="0.2">
      <c r="A3725" s="101"/>
      <c r="D3725" s="97"/>
      <c r="N3725" s="97"/>
      <c r="BY3725" s="163"/>
    </row>
    <row r="3726" spans="1:77" x14ac:dyDescent="0.2">
      <c r="A3726" s="101"/>
      <c r="D3726" s="97"/>
      <c r="N3726" s="97"/>
      <c r="BY3726" s="163"/>
    </row>
    <row r="3727" spans="1:77" x14ac:dyDescent="0.2">
      <c r="A3727" s="101"/>
      <c r="D3727" s="97"/>
      <c r="N3727" s="97"/>
      <c r="BY3727" s="163"/>
    </row>
    <row r="3728" spans="1:77" x14ac:dyDescent="0.2">
      <c r="A3728" s="101"/>
      <c r="D3728" s="97"/>
      <c r="N3728" s="97"/>
      <c r="BY3728" s="163"/>
    </row>
    <row r="3729" spans="1:77" x14ac:dyDescent="0.2">
      <c r="A3729" s="101"/>
      <c r="D3729" s="97"/>
      <c r="N3729" s="97"/>
      <c r="BY3729" s="163"/>
    </row>
    <row r="3730" spans="1:77" x14ac:dyDescent="0.2">
      <c r="A3730" s="101"/>
      <c r="D3730" s="97"/>
      <c r="N3730" s="97"/>
      <c r="BY3730" s="163"/>
    </row>
    <row r="3731" spans="1:77" x14ac:dyDescent="0.2">
      <c r="A3731" s="101"/>
      <c r="D3731" s="97"/>
      <c r="N3731" s="97"/>
      <c r="BY3731" s="163"/>
    </row>
    <row r="3732" spans="1:77" x14ac:dyDescent="0.2">
      <c r="A3732" s="101"/>
      <c r="D3732" s="97"/>
      <c r="N3732" s="97"/>
      <c r="BY3732" s="163"/>
    </row>
    <row r="3733" spans="1:77" x14ac:dyDescent="0.2">
      <c r="A3733" s="101"/>
      <c r="D3733" s="97"/>
      <c r="N3733" s="97"/>
      <c r="BY3733" s="163"/>
    </row>
    <row r="3734" spans="1:77" x14ac:dyDescent="0.2">
      <c r="A3734" s="101"/>
      <c r="D3734" s="97"/>
      <c r="N3734" s="97"/>
      <c r="BY3734" s="163"/>
    </row>
    <row r="3735" spans="1:77" x14ac:dyDescent="0.2">
      <c r="A3735" s="101"/>
      <c r="D3735" s="97"/>
      <c r="N3735" s="97"/>
      <c r="BY3735" s="163"/>
    </row>
    <row r="3736" spans="1:77" x14ac:dyDescent="0.2">
      <c r="A3736" s="101"/>
      <c r="D3736" s="97"/>
      <c r="N3736" s="97"/>
      <c r="BY3736" s="163"/>
    </row>
    <row r="3737" spans="1:77" x14ac:dyDescent="0.2">
      <c r="A3737" s="101"/>
      <c r="D3737" s="97"/>
      <c r="N3737" s="97"/>
      <c r="BY3737" s="163"/>
    </row>
    <row r="3738" spans="1:77" x14ac:dyDescent="0.2">
      <c r="A3738" s="101"/>
      <c r="D3738" s="97"/>
      <c r="N3738" s="97"/>
      <c r="BY3738" s="163"/>
    </row>
    <row r="3739" spans="1:77" x14ac:dyDescent="0.2">
      <c r="A3739" s="101"/>
      <c r="D3739" s="97"/>
      <c r="N3739" s="97"/>
      <c r="BY3739" s="163"/>
    </row>
    <row r="3740" spans="1:77" x14ac:dyDescent="0.2">
      <c r="A3740" s="101"/>
      <c r="D3740" s="97"/>
      <c r="N3740" s="97"/>
      <c r="BY3740" s="163"/>
    </row>
    <row r="3741" spans="1:77" x14ac:dyDescent="0.2">
      <c r="A3741" s="101"/>
      <c r="D3741" s="97"/>
      <c r="N3741" s="97"/>
      <c r="BY3741" s="163"/>
    </row>
    <row r="3742" spans="1:77" x14ac:dyDescent="0.2">
      <c r="A3742" s="101"/>
      <c r="D3742" s="97"/>
      <c r="N3742" s="97"/>
      <c r="BY3742" s="163"/>
    </row>
    <row r="3743" spans="1:77" x14ac:dyDescent="0.2">
      <c r="A3743" s="101"/>
      <c r="D3743" s="97"/>
      <c r="N3743" s="97"/>
      <c r="BY3743" s="163"/>
    </row>
    <row r="3744" spans="1:77" x14ac:dyDescent="0.2">
      <c r="A3744" s="101"/>
      <c r="D3744" s="97"/>
      <c r="N3744" s="97"/>
      <c r="BY3744" s="163"/>
    </row>
    <row r="3745" spans="1:77" x14ac:dyDescent="0.2">
      <c r="A3745" s="101"/>
      <c r="D3745" s="97"/>
      <c r="N3745" s="97"/>
      <c r="BY3745" s="163"/>
    </row>
    <row r="3746" spans="1:77" x14ac:dyDescent="0.2">
      <c r="A3746" s="101"/>
      <c r="D3746" s="97"/>
      <c r="N3746" s="97"/>
      <c r="BY3746" s="163"/>
    </row>
    <row r="3747" spans="1:77" x14ac:dyDescent="0.2">
      <c r="A3747" s="101"/>
      <c r="D3747" s="97"/>
      <c r="N3747" s="97"/>
      <c r="BY3747" s="163"/>
    </row>
    <row r="3748" spans="1:77" x14ac:dyDescent="0.2">
      <c r="A3748" s="101"/>
      <c r="D3748" s="97"/>
      <c r="N3748" s="97"/>
      <c r="BY3748" s="163"/>
    </row>
    <row r="3749" spans="1:77" x14ac:dyDescent="0.2">
      <c r="A3749" s="101"/>
      <c r="D3749" s="97"/>
      <c r="N3749" s="97"/>
      <c r="BY3749" s="163"/>
    </row>
    <row r="3750" spans="1:77" x14ac:dyDescent="0.2">
      <c r="A3750" s="101"/>
      <c r="D3750" s="97"/>
      <c r="N3750" s="97"/>
      <c r="BY3750" s="163"/>
    </row>
    <row r="3751" spans="1:77" x14ac:dyDescent="0.2">
      <c r="A3751" s="101"/>
      <c r="D3751" s="97"/>
      <c r="N3751" s="97"/>
      <c r="BY3751" s="163"/>
    </row>
    <row r="3752" spans="1:77" x14ac:dyDescent="0.2">
      <c r="A3752" s="101"/>
      <c r="D3752" s="97"/>
      <c r="N3752" s="97"/>
      <c r="BY3752" s="163"/>
    </row>
    <row r="3753" spans="1:77" x14ac:dyDescent="0.2">
      <c r="A3753" s="101"/>
      <c r="D3753" s="97"/>
      <c r="N3753" s="97"/>
      <c r="BY3753" s="163"/>
    </row>
    <row r="3754" spans="1:77" x14ac:dyDescent="0.2">
      <c r="A3754" s="101"/>
      <c r="D3754" s="97"/>
      <c r="N3754" s="97"/>
      <c r="BY3754" s="163"/>
    </row>
    <row r="3755" spans="1:77" x14ac:dyDescent="0.2">
      <c r="A3755" s="101"/>
      <c r="D3755" s="97"/>
      <c r="N3755" s="97"/>
      <c r="BY3755" s="163"/>
    </row>
    <row r="3756" spans="1:77" x14ac:dyDescent="0.2">
      <c r="A3756" s="101"/>
      <c r="D3756" s="97"/>
      <c r="N3756" s="97"/>
      <c r="BY3756" s="163"/>
    </row>
    <row r="3757" spans="1:77" x14ac:dyDescent="0.2">
      <c r="A3757" s="101"/>
      <c r="D3757" s="97"/>
      <c r="N3757" s="97"/>
      <c r="BY3757" s="163"/>
    </row>
    <row r="3758" spans="1:77" x14ac:dyDescent="0.2">
      <c r="A3758" s="101"/>
      <c r="D3758" s="97"/>
      <c r="N3758" s="97"/>
      <c r="BY3758" s="163"/>
    </row>
    <row r="3759" spans="1:77" x14ac:dyDescent="0.2">
      <c r="A3759" s="101"/>
      <c r="D3759" s="97"/>
      <c r="N3759" s="97"/>
      <c r="BY3759" s="163"/>
    </row>
    <row r="3760" spans="1:77" x14ac:dyDescent="0.2">
      <c r="A3760" s="101"/>
      <c r="D3760" s="97"/>
      <c r="N3760" s="97"/>
      <c r="BY3760" s="163"/>
    </row>
    <row r="3761" spans="1:77" x14ac:dyDescent="0.2">
      <c r="A3761" s="101"/>
      <c r="D3761" s="97"/>
      <c r="N3761" s="97"/>
      <c r="BY3761" s="163"/>
    </row>
    <row r="3762" spans="1:77" x14ac:dyDescent="0.2">
      <c r="A3762" s="101"/>
      <c r="D3762" s="97"/>
      <c r="N3762" s="97"/>
      <c r="BY3762" s="163"/>
    </row>
    <row r="3763" spans="1:77" x14ac:dyDescent="0.2">
      <c r="A3763" s="101"/>
      <c r="D3763" s="97"/>
      <c r="N3763" s="97"/>
      <c r="BY3763" s="163"/>
    </row>
    <row r="3764" spans="1:77" x14ac:dyDescent="0.2">
      <c r="A3764" s="101"/>
      <c r="D3764" s="97"/>
      <c r="N3764" s="97"/>
      <c r="BY3764" s="163"/>
    </row>
    <row r="3765" spans="1:77" x14ac:dyDescent="0.2">
      <c r="A3765" s="101"/>
      <c r="D3765" s="97"/>
      <c r="N3765" s="97"/>
      <c r="BY3765" s="163"/>
    </row>
    <row r="3766" spans="1:77" x14ac:dyDescent="0.2">
      <c r="A3766" s="101"/>
      <c r="D3766" s="97"/>
      <c r="N3766" s="97"/>
      <c r="BY3766" s="163"/>
    </row>
    <row r="3767" spans="1:77" x14ac:dyDescent="0.2">
      <c r="A3767" s="101"/>
      <c r="D3767" s="97"/>
      <c r="N3767" s="97"/>
      <c r="BY3767" s="163"/>
    </row>
    <row r="3768" spans="1:77" x14ac:dyDescent="0.2">
      <c r="A3768" s="101"/>
      <c r="D3768" s="97"/>
      <c r="N3768" s="97"/>
      <c r="BY3768" s="163"/>
    </row>
    <row r="3769" spans="1:77" x14ac:dyDescent="0.2">
      <c r="A3769" s="101"/>
      <c r="D3769" s="97"/>
      <c r="N3769" s="97"/>
      <c r="BY3769" s="163"/>
    </row>
    <row r="3770" spans="1:77" x14ac:dyDescent="0.2">
      <c r="A3770" s="101"/>
      <c r="D3770" s="97"/>
      <c r="N3770" s="97"/>
      <c r="BY3770" s="163"/>
    </row>
    <row r="3771" spans="1:77" x14ac:dyDescent="0.2">
      <c r="A3771" s="101"/>
      <c r="D3771" s="97"/>
      <c r="N3771" s="97"/>
      <c r="BY3771" s="163"/>
    </row>
    <row r="3772" spans="1:77" x14ac:dyDescent="0.2">
      <c r="A3772" s="101"/>
      <c r="D3772" s="97"/>
      <c r="N3772" s="97"/>
      <c r="BY3772" s="163"/>
    </row>
    <row r="3773" spans="1:77" x14ac:dyDescent="0.2">
      <c r="A3773" s="101"/>
      <c r="D3773" s="97"/>
      <c r="N3773" s="97"/>
      <c r="BY3773" s="163"/>
    </row>
    <row r="3774" spans="1:77" x14ac:dyDescent="0.2">
      <c r="A3774" s="101"/>
      <c r="D3774" s="97"/>
      <c r="N3774" s="97"/>
      <c r="BY3774" s="163"/>
    </row>
    <row r="3775" spans="1:77" x14ac:dyDescent="0.2">
      <c r="A3775" s="101"/>
      <c r="D3775" s="97"/>
      <c r="N3775" s="97"/>
      <c r="BY3775" s="163"/>
    </row>
    <row r="3776" spans="1:77" x14ac:dyDescent="0.2">
      <c r="A3776" s="101"/>
      <c r="D3776" s="97"/>
      <c r="N3776" s="97"/>
      <c r="BY3776" s="163"/>
    </row>
    <row r="3777" spans="1:77" x14ac:dyDescent="0.2">
      <c r="A3777" s="101"/>
      <c r="D3777" s="97"/>
      <c r="N3777" s="97"/>
      <c r="BY3777" s="163"/>
    </row>
    <row r="3778" spans="1:77" x14ac:dyDescent="0.2">
      <c r="A3778" s="101"/>
      <c r="D3778" s="97"/>
      <c r="N3778" s="97"/>
      <c r="BY3778" s="163"/>
    </row>
    <row r="3779" spans="1:77" x14ac:dyDescent="0.2">
      <c r="A3779" s="101"/>
      <c r="D3779" s="97"/>
      <c r="N3779" s="97"/>
      <c r="BY3779" s="163"/>
    </row>
    <row r="3780" spans="1:77" x14ac:dyDescent="0.2">
      <c r="A3780" s="101"/>
      <c r="D3780" s="97"/>
      <c r="N3780" s="97"/>
      <c r="BY3780" s="163"/>
    </row>
    <row r="3781" spans="1:77" x14ac:dyDescent="0.2">
      <c r="A3781" s="101"/>
      <c r="D3781" s="97"/>
      <c r="N3781" s="97"/>
      <c r="BY3781" s="163"/>
    </row>
    <row r="3782" spans="1:77" x14ac:dyDescent="0.2">
      <c r="A3782" s="101"/>
      <c r="D3782" s="97"/>
      <c r="N3782" s="97"/>
      <c r="BY3782" s="163"/>
    </row>
    <row r="3783" spans="1:77" x14ac:dyDescent="0.2">
      <c r="A3783" s="101"/>
      <c r="D3783" s="97"/>
      <c r="N3783" s="97"/>
      <c r="BY3783" s="163"/>
    </row>
    <row r="3784" spans="1:77" x14ac:dyDescent="0.2">
      <c r="A3784" s="101"/>
      <c r="D3784" s="97"/>
      <c r="N3784" s="97"/>
      <c r="BY3784" s="163"/>
    </row>
    <row r="3785" spans="1:77" x14ac:dyDescent="0.2">
      <c r="A3785" s="101"/>
      <c r="D3785" s="97"/>
      <c r="N3785" s="97"/>
      <c r="BY3785" s="163"/>
    </row>
    <row r="3786" spans="1:77" x14ac:dyDescent="0.2">
      <c r="A3786" s="101"/>
      <c r="D3786" s="97"/>
      <c r="N3786" s="97"/>
      <c r="BY3786" s="163"/>
    </row>
    <row r="3787" spans="1:77" x14ac:dyDescent="0.2">
      <c r="A3787" s="101"/>
      <c r="D3787" s="97"/>
      <c r="N3787" s="97"/>
      <c r="BY3787" s="163"/>
    </row>
    <row r="3788" spans="1:77" x14ac:dyDescent="0.2">
      <c r="A3788" s="101"/>
      <c r="D3788" s="97"/>
      <c r="N3788" s="97"/>
      <c r="BY3788" s="163"/>
    </row>
    <row r="3789" spans="1:77" x14ac:dyDescent="0.2">
      <c r="A3789" s="101"/>
      <c r="D3789" s="97"/>
      <c r="N3789" s="97"/>
      <c r="BY3789" s="163"/>
    </row>
    <row r="3790" spans="1:77" x14ac:dyDescent="0.2">
      <c r="A3790" s="101"/>
      <c r="D3790" s="97"/>
      <c r="N3790" s="97"/>
      <c r="BY3790" s="163"/>
    </row>
    <row r="3791" spans="1:77" x14ac:dyDescent="0.2">
      <c r="A3791" s="101"/>
      <c r="D3791" s="97"/>
      <c r="N3791" s="97"/>
      <c r="BY3791" s="163"/>
    </row>
    <row r="3792" spans="1:77" x14ac:dyDescent="0.2">
      <c r="A3792" s="101"/>
      <c r="D3792" s="97"/>
      <c r="N3792" s="97"/>
      <c r="BY3792" s="163"/>
    </row>
    <row r="3793" spans="1:77" x14ac:dyDescent="0.2">
      <c r="A3793" s="101"/>
      <c r="D3793" s="97"/>
      <c r="N3793" s="97"/>
      <c r="BY3793" s="163"/>
    </row>
    <row r="3794" spans="1:77" x14ac:dyDescent="0.2">
      <c r="A3794" s="101"/>
      <c r="D3794" s="97"/>
      <c r="N3794" s="97"/>
      <c r="BY3794" s="163"/>
    </row>
    <row r="3795" spans="1:77" x14ac:dyDescent="0.2">
      <c r="A3795" s="101"/>
      <c r="D3795" s="97"/>
      <c r="N3795" s="97"/>
      <c r="BY3795" s="163"/>
    </row>
    <row r="3796" spans="1:77" x14ac:dyDescent="0.2">
      <c r="A3796" s="101"/>
      <c r="D3796" s="97"/>
      <c r="N3796" s="97"/>
      <c r="BY3796" s="163"/>
    </row>
    <row r="3797" spans="1:77" x14ac:dyDescent="0.2">
      <c r="A3797" s="101"/>
      <c r="D3797" s="97"/>
      <c r="N3797" s="97"/>
      <c r="BY3797" s="163"/>
    </row>
    <row r="3798" spans="1:77" x14ac:dyDescent="0.2">
      <c r="A3798" s="101"/>
      <c r="D3798" s="97"/>
      <c r="N3798" s="97"/>
      <c r="BY3798" s="163"/>
    </row>
    <row r="3799" spans="1:77" x14ac:dyDescent="0.2">
      <c r="A3799" s="101"/>
      <c r="D3799" s="97"/>
      <c r="N3799" s="97"/>
      <c r="BY3799" s="163"/>
    </row>
    <row r="3800" spans="1:77" x14ac:dyDescent="0.2">
      <c r="A3800" s="101"/>
      <c r="D3800" s="97"/>
      <c r="N3800" s="97"/>
      <c r="BY3800" s="163"/>
    </row>
    <row r="3801" spans="1:77" x14ac:dyDescent="0.2">
      <c r="A3801" s="101"/>
      <c r="D3801" s="97"/>
      <c r="N3801" s="97"/>
      <c r="BY3801" s="163"/>
    </row>
    <row r="3802" spans="1:77" x14ac:dyDescent="0.2">
      <c r="A3802" s="101"/>
      <c r="D3802" s="97"/>
      <c r="N3802" s="97"/>
      <c r="BY3802" s="163"/>
    </row>
    <row r="3803" spans="1:77" x14ac:dyDescent="0.2">
      <c r="A3803" s="101"/>
      <c r="D3803" s="97"/>
      <c r="N3803" s="97"/>
      <c r="BY3803" s="163"/>
    </row>
    <row r="3804" spans="1:77" x14ac:dyDescent="0.2">
      <c r="A3804" s="101"/>
      <c r="D3804" s="97"/>
      <c r="N3804" s="97"/>
      <c r="BY3804" s="163"/>
    </row>
    <row r="3805" spans="1:77" x14ac:dyDescent="0.2">
      <c r="A3805" s="101"/>
      <c r="D3805" s="97"/>
      <c r="N3805" s="97"/>
      <c r="BY3805" s="163"/>
    </row>
    <row r="3806" spans="1:77" x14ac:dyDescent="0.2">
      <c r="A3806" s="101"/>
      <c r="D3806" s="97"/>
      <c r="N3806" s="97"/>
      <c r="BY3806" s="163"/>
    </row>
    <row r="3807" spans="1:77" x14ac:dyDescent="0.2">
      <c r="A3807" s="101"/>
      <c r="D3807" s="97"/>
      <c r="N3807" s="97"/>
      <c r="BY3807" s="163"/>
    </row>
    <row r="3808" spans="1:77" x14ac:dyDescent="0.2">
      <c r="A3808" s="101"/>
      <c r="D3808" s="97"/>
      <c r="N3808" s="97"/>
      <c r="BY3808" s="163"/>
    </row>
    <row r="3809" spans="1:77" x14ac:dyDescent="0.2">
      <c r="A3809" s="101"/>
      <c r="D3809" s="97"/>
      <c r="N3809" s="97"/>
      <c r="BY3809" s="163"/>
    </row>
    <row r="3810" spans="1:77" x14ac:dyDescent="0.2">
      <c r="A3810" s="101"/>
      <c r="D3810" s="97"/>
      <c r="N3810" s="97"/>
      <c r="BY3810" s="163"/>
    </row>
    <row r="3811" spans="1:77" x14ac:dyDescent="0.2">
      <c r="A3811" s="101"/>
      <c r="D3811" s="97"/>
      <c r="N3811" s="97"/>
      <c r="BY3811" s="163"/>
    </row>
    <row r="3812" spans="1:77" x14ac:dyDescent="0.2">
      <c r="A3812" s="101"/>
      <c r="D3812" s="97"/>
      <c r="N3812" s="97"/>
      <c r="BY3812" s="163"/>
    </row>
    <row r="3813" spans="1:77" x14ac:dyDescent="0.2">
      <c r="A3813" s="101"/>
      <c r="D3813" s="97"/>
      <c r="N3813" s="97"/>
      <c r="BY3813" s="163"/>
    </row>
    <row r="3814" spans="1:77" x14ac:dyDescent="0.2">
      <c r="A3814" s="101"/>
      <c r="D3814" s="97"/>
      <c r="N3814" s="97"/>
      <c r="BY3814" s="163"/>
    </row>
    <row r="3815" spans="1:77" x14ac:dyDescent="0.2">
      <c r="A3815" s="101"/>
      <c r="D3815" s="97"/>
      <c r="N3815" s="97"/>
      <c r="BY3815" s="163"/>
    </row>
    <row r="3816" spans="1:77" x14ac:dyDescent="0.2">
      <c r="A3816" s="101"/>
      <c r="D3816" s="97"/>
      <c r="N3816" s="97"/>
      <c r="BY3816" s="163"/>
    </row>
    <row r="3817" spans="1:77" x14ac:dyDescent="0.2">
      <c r="A3817" s="101"/>
      <c r="D3817" s="97"/>
      <c r="N3817" s="97"/>
      <c r="BY3817" s="163"/>
    </row>
    <row r="3818" spans="1:77" x14ac:dyDescent="0.2">
      <c r="A3818" s="101"/>
      <c r="D3818" s="97"/>
      <c r="N3818" s="97"/>
      <c r="BY3818" s="163"/>
    </row>
    <row r="3819" spans="1:77" x14ac:dyDescent="0.2">
      <c r="A3819" s="101"/>
      <c r="D3819" s="97"/>
      <c r="N3819" s="97"/>
      <c r="BY3819" s="163"/>
    </row>
    <row r="3820" spans="1:77" x14ac:dyDescent="0.2">
      <c r="A3820" s="101"/>
      <c r="D3820" s="97"/>
      <c r="N3820" s="97"/>
      <c r="BY3820" s="163"/>
    </row>
    <row r="3821" spans="1:77" x14ac:dyDescent="0.2">
      <c r="A3821" s="101"/>
      <c r="D3821" s="97"/>
      <c r="N3821" s="97"/>
      <c r="BY3821" s="163"/>
    </row>
    <row r="3822" spans="1:77" x14ac:dyDescent="0.2">
      <c r="A3822" s="101"/>
      <c r="D3822" s="97"/>
      <c r="N3822" s="97"/>
      <c r="BY3822" s="163"/>
    </row>
    <row r="3823" spans="1:77" x14ac:dyDescent="0.2">
      <c r="A3823" s="101"/>
      <c r="D3823" s="97"/>
      <c r="N3823" s="97"/>
      <c r="BY3823" s="163"/>
    </row>
    <row r="3824" spans="1:77" x14ac:dyDescent="0.2">
      <c r="A3824" s="101"/>
      <c r="D3824" s="97"/>
      <c r="N3824" s="97"/>
      <c r="BY3824" s="163"/>
    </row>
    <row r="3825" spans="1:77" x14ac:dyDescent="0.2">
      <c r="A3825" s="101"/>
      <c r="D3825" s="97"/>
      <c r="N3825" s="97"/>
      <c r="BY3825" s="163"/>
    </row>
    <row r="3826" spans="1:77" x14ac:dyDescent="0.2">
      <c r="A3826" s="101"/>
      <c r="D3826" s="97"/>
      <c r="N3826" s="97"/>
      <c r="BY3826" s="163"/>
    </row>
    <row r="3827" spans="1:77" x14ac:dyDescent="0.2">
      <c r="A3827" s="101"/>
      <c r="D3827" s="97"/>
      <c r="N3827" s="97"/>
      <c r="BY3827" s="163"/>
    </row>
    <row r="3828" spans="1:77" x14ac:dyDescent="0.2">
      <c r="A3828" s="101"/>
      <c r="D3828" s="97"/>
      <c r="N3828" s="97"/>
      <c r="BY3828" s="163"/>
    </row>
    <row r="3829" spans="1:77" x14ac:dyDescent="0.2">
      <c r="A3829" s="101"/>
      <c r="D3829" s="97"/>
      <c r="N3829" s="97"/>
      <c r="BY3829" s="163"/>
    </row>
    <row r="3830" spans="1:77" x14ac:dyDescent="0.2">
      <c r="A3830" s="101"/>
      <c r="D3830" s="97"/>
      <c r="N3830" s="97"/>
      <c r="BY3830" s="163"/>
    </row>
    <row r="3831" spans="1:77" x14ac:dyDescent="0.2">
      <c r="A3831" s="101"/>
      <c r="D3831" s="97"/>
      <c r="N3831" s="97"/>
      <c r="BY3831" s="163"/>
    </row>
    <row r="3832" spans="1:77" x14ac:dyDescent="0.2">
      <c r="A3832" s="101"/>
      <c r="D3832" s="97"/>
      <c r="N3832" s="97"/>
      <c r="BY3832" s="163"/>
    </row>
    <row r="3833" spans="1:77" x14ac:dyDescent="0.2">
      <c r="A3833" s="101"/>
      <c r="D3833" s="97"/>
      <c r="N3833" s="97"/>
      <c r="BY3833" s="163"/>
    </row>
    <row r="3834" spans="1:77" x14ac:dyDescent="0.2">
      <c r="A3834" s="101"/>
      <c r="D3834" s="97"/>
      <c r="N3834" s="97"/>
      <c r="BY3834" s="163"/>
    </row>
    <row r="3835" spans="1:77" x14ac:dyDescent="0.2">
      <c r="A3835" s="101"/>
      <c r="D3835" s="97"/>
      <c r="N3835" s="97"/>
      <c r="BY3835" s="163"/>
    </row>
    <row r="3836" spans="1:77" x14ac:dyDescent="0.2">
      <c r="A3836" s="101"/>
      <c r="D3836" s="97"/>
      <c r="N3836" s="97"/>
      <c r="BY3836" s="163"/>
    </row>
    <row r="3837" spans="1:77" x14ac:dyDescent="0.2">
      <c r="A3837" s="101"/>
      <c r="D3837" s="97"/>
      <c r="N3837" s="97"/>
      <c r="BY3837" s="163"/>
    </row>
    <row r="3838" spans="1:77" x14ac:dyDescent="0.2">
      <c r="A3838" s="101"/>
      <c r="D3838" s="97"/>
      <c r="N3838" s="97"/>
      <c r="BY3838" s="163"/>
    </row>
    <row r="3839" spans="1:77" x14ac:dyDescent="0.2">
      <c r="A3839" s="101"/>
      <c r="D3839" s="97"/>
      <c r="N3839" s="97"/>
      <c r="BY3839" s="163"/>
    </row>
    <row r="3840" spans="1:77" x14ac:dyDescent="0.2">
      <c r="A3840" s="101"/>
      <c r="D3840" s="97"/>
      <c r="N3840" s="97"/>
      <c r="BY3840" s="163"/>
    </row>
    <row r="3841" spans="1:77" x14ac:dyDescent="0.2">
      <c r="A3841" s="101"/>
      <c r="D3841" s="97"/>
      <c r="N3841" s="97"/>
      <c r="BY3841" s="163"/>
    </row>
    <row r="3842" spans="1:77" x14ac:dyDescent="0.2">
      <c r="A3842" s="101"/>
      <c r="D3842" s="97"/>
      <c r="N3842" s="97"/>
      <c r="BY3842" s="163"/>
    </row>
    <row r="3843" spans="1:77" x14ac:dyDescent="0.2">
      <c r="A3843" s="101"/>
      <c r="D3843" s="97"/>
      <c r="N3843" s="97"/>
      <c r="BY3843" s="163"/>
    </row>
    <row r="3844" spans="1:77" x14ac:dyDescent="0.2">
      <c r="A3844" s="101"/>
      <c r="D3844" s="97"/>
      <c r="N3844" s="97"/>
      <c r="BY3844" s="163"/>
    </row>
    <row r="3845" spans="1:77" x14ac:dyDescent="0.2">
      <c r="A3845" s="101"/>
      <c r="D3845" s="97"/>
      <c r="N3845" s="97"/>
      <c r="BY3845" s="163"/>
    </row>
    <row r="3846" spans="1:77" x14ac:dyDescent="0.2">
      <c r="A3846" s="101"/>
      <c r="D3846" s="97"/>
      <c r="N3846" s="97"/>
      <c r="BY3846" s="163"/>
    </row>
    <row r="3847" spans="1:77" x14ac:dyDescent="0.2">
      <c r="A3847" s="101"/>
      <c r="D3847" s="97"/>
      <c r="N3847" s="97"/>
      <c r="BY3847" s="163"/>
    </row>
    <row r="3848" spans="1:77" x14ac:dyDescent="0.2">
      <c r="A3848" s="101"/>
      <c r="D3848" s="97"/>
      <c r="N3848" s="97"/>
      <c r="BY3848" s="163"/>
    </row>
    <row r="3849" spans="1:77" x14ac:dyDescent="0.2">
      <c r="A3849" s="101"/>
      <c r="D3849" s="97"/>
      <c r="N3849" s="97"/>
      <c r="BY3849" s="163"/>
    </row>
    <row r="3850" spans="1:77" x14ac:dyDescent="0.2">
      <c r="A3850" s="101"/>
      <c r="D3850" s="97"/>
      <c r="N3850" s="97"/>
      <c r="BY3850" s="163"/>
    </row>
    <row r="3851" spans="1:77" x14ac:dyDescent="0.2">
      <c r="A3851" s="101"/>
      <c r="D3851" s="97"/>
      <c r="N3851" s="97"/>
      <c r="BY3851" s="163"/>
    </row>
    <row r="3852" spans="1:77" x14ac:dyDescent="0.2">
      <c r="A3852" s="101"/>
      <c r="D3852" s="97"/>
      <c r="N3852" s="97"/>
      <c r="BY3852" s="163"/>
    </row>
    <row r="3853" spans="1:77" x14ac:dyDescent="0.2">
      <c r="A3853" s="101"/>
      <c r="D3853" s="97"/>
      <c r="N3853" s="97"/>
      <c r="BY3853" s="163"/>
    </row>
    <row r="3854" spans="1:77" x14ac:dyDescent="0.2">
      <c r="A3854" s="101"/>
      <c r="D3854" s="97"/>
      <c r="N3854" s="97"/>
      <c r="BY3854" s="163"/>
    </row>
    <row r="3855" spans="1:77" x14ac:dyDescent="0.2">
      <c r="A3855" s="101"/>
      <c r="D3855" s="97"/>
      <c r="N3855" s="97"/>
      <c r="BY3855" s="163"/>
    </row>
    <row r="3856" spans="1:77" x14ac:dyDescent="0.2">
      <c r="A3856" s="101"/>
      <c r="D3856" s="97"/>
      <c r="N3856" s="97"/>
      <c r="BY3856" s="163"/>
    </row>
    <row r="3857" spans="1:77" x14ac:dyDescent="0.2">
      <c r="A3857" s="101"/>
      <c r="D3857" s="97"/>
      <c r="N3857" s="97"/>
      <c r="BY3857" s="163"/>
    </row>
    <row r="3858" spans="1:77" x14ac:dyDescent="0.2">
      <c r="A3858" s="101"/>
      <c r="D3858" s="97"/>
      <c r="N3858" s="97"/>
      <c r="BY3858" s="163"/>
    </row>
    <row r="3859" spans="1:77" x14ac:dyDescent="0.2">
      <c r="A3859" s="101"/>
      <c r="D3859" s="97"/>
      <c r="N3859" s="97"/>
      <c r="BY3859" s="163"/>
    </row>
    <row r="3860" spans="1:77" x14ac:dyDescent="0.2">
      <c r="A3860" s="101"/>
      <c r="D3860" s="97"/>
      <c r="N3860" s="97"/>
      <c r="BY3860" s="163"/>
    </row>
    <row r="3861" spans="1:77" x14ac:dyDescent="0.2">
      <c r="A3861" s="101"/>
      <c r="D3861" s="97"/>
      <c r="N3861" s="97"/>
      <c r="BY3861" s="163"/>
    </row>
    <row r="3862" spans="1:77" x14ac:dyDescent="0.2">
      <c r="A3862" s="101"/>
      <c r="D3862" s="97"/>
      <c r="N3862" s="97"/>
      <c r="BY3862" s="163"/>
    </row>
    <row r="3863" spans="1:77" x14ac:dyDescent="0.2">
      <c r="A3863" s="101"/>
      <c r="D3863" s="97"/>
      <c r="N3863" s="97"/>
      <c r="BY3863" s="163"/>
    </row>
    <row r="3864" spans="1:77" x14ac:dyDescent="0.2">
      <c r="A3864" s="101"/>
      <c r="D3864" s="97"/>
      <c r="N3864" s="97"/>
      <c r="BY3864" s="163"/>
    </row>
    <row r="3865" spans="1:77" x14ac:dyDescent="0.2">
      <c r="A3865" s="101"/>
      <c r="D3865" s="97"/>
      <c r="N3865" s="97"/>
      <c r="BY3865" s="163"/>
    </row>
    <row r="3866" spans="1:77" x14ac:dyDescent="0.2">
      <c r="A3866" s="101"/>
      <c r="D3866" s="97"/>
      <c r="N3866" s="97"/>
      <c r="BY3866" s="163"/>
    </row>
    <row r="3867" spans="1:77" x14ac:dyDescent="0.2">
      <c r="A3867" s="101"/>
      <c r="D3867" s="97"/>
      <c r="N3867" s="97"/>
      <c r="BY3867" s="163"/>
    </row>
    <row r="3868" spans="1:77" x14ac:dyDescent="0.2">
      <c r="A3868" s="101"/>
      <c r="D3868" s="97"/>
      <c r="N3868" s="97"/>
      <c r="BY3868" s="163"/>
    </row>
    <row r="3869" spans="1:77" x14ac:dyDescent="0.2">
      <c r="A3869" s="101"/>
      <c r="D3869" s="97"/>
      <c r="N3869" s="97"/>
      <c r="BY3869" s="163"/>
    </row>
    <row r="3870" spans="1:77" x14ac:dyDescent="0.2">
      <c r="A3870" s="101"/>
      <c r="D3870" s="97"/>
      <c r="N3870" s="97"/>
      <c r="BY3870" s="163"/>
    </row>
    <row r="3871" spans="1:77" x14ac:dyDescent="0.2">
      <c r="A3871" s="101"/>
      <c r="D3871" s="97"/>
      <c r="N3871" s="97"/>
      <c r="BY3871" s="163"/>
    </row>
    <row r="3872" spans="1:77" x14ac:dyDescent="0.2">
      <c r="A3872" s="101"/>
      <c r="D3872" s="97"/>
      <c r="N3872" s="97"/>
      <c r="BY3872" s="163"/>
    </row>
    <row r="3873" spans="1:77" x14ac:dyDescent="0.2">
      <c r="A3873" s="101"/>
      <c r="D3873" s="97"/>
      <c r="N3873" s="97"/>
      <c r="BY3873" s="163"/>
    </row>
    <row r="3874" spans="1:77" x14ac:dyDescent="0.2">
      <c r="A3874" s="101"/>
      <c r="D3874" s="97"/>
      <c r="N3874" s="97"/>
      <c r="BY3874" s="163"/>
    </row>
    <row r="3875" spans="1:77" x14ac:dyDescent="0.2">
      <c r="A3875" s="101"/>
      <c r="D3875" s="97"/>
      <c r="N3875" s="97"/>
      <c r="BY3875" s="163"/>
    </row>
    <row r="3876" spans="1:77" x14ac:dyDescent="0.2">
      <c r="A3876" s="101"/>
      <c r="D3876" s="97"/>
      <c r="N3876" s="97"/>
      <c r="BY3876" s="163"/>
    </row>
    <row r="3877" spans="1:77" x14ac:dyDescent="0.2">
      <c r="A3877" s="101"/>
      <c r="D3877" s="97"/>
      <c r="N3877" s="97"/>
      <c r="BY3877" s="163"/>
    </row>
    <row r="3878" spans="1:77" x14ac:dyDescent="0.2">
      <c r="A3878" s="101"/>
      <c r="D3878" s="97"/>
      <c r="N3878" s="97"/>
      <c r="BY3878" s="163"/>
    </row>
    <row r="3879" spans="1:77" x14ac:dyDescent="0.2">
      <c r="A3879" s="101"/>
      <c r="D3879" s="97"/>
      <c r="N3879" s="97"/>
      <c r="BY3879" s="163"/>
    </row>
    <row r="3880" spans="1:77" x14ac:dyDescent="0.2">
      <c r="A3880" s="101"/>
      <c r="D3880" s="97"/>
      <c r="N3880" s="97"/>
      <c r="BY3880" s="163"/>
    </row>
    <row r="3881" spans="1:77" x14ac:dyDescent="0.2">
      <c r="A3881" s="101"/>
      <c r="D3881" s="97"/>
      <c r="N3881" s="97"/>
      <c r="BY3881" s="163"/>
    </row>
    <row r="3882" spans="1:77" x14ac:dyDescent="0.2">
      <c r="A3882" s="101"/>
      <c r="D3882" s="97"/>
      <c r="N3882" s="97"/>
      <c r="BY3882" s="163"/>
    </row>
    <row r="3883" spans="1:77" x14ac:dyDescent="0.2">
      <c r="A3883" s="101"/>
      <c r="D3883" s="97"/>
      <c r="N3883" s="97"/>
      <c r="BY3883" s="163"/>
    </row>
    <row r="3884" spans="1:77" x14ac:dyDescent="0.2">
      <c r="A3884" s="101"/>
      <c r="D3884" s="97"/>
      <c r="N3884" s="97"/>
      <c r="BY3884" s="163"/>
    </row>
    <row r="3885" spans="1:77" x14ac:dyDescent="0.2">
      <c r="A3885" s="101"/>
      <c r="D3885" s="97"/>
      <c r="N3885" s="97"/>
      <c r="BY3885" s="163"/>
    </row>
    <row r="3886" spans="1:77" x14ac:dyDescent="0.2">
      <c r="A3886" s="101"/>
      <c r="D3886" s="97"/>
      <c r="N3886" s="97"/>
      <c r="BY3886" s="163"/>
    </row>
    <row r="3887" spans="1:77" x14ac:dyDescent="0.2">
      <c r="A3887" s="101"/>
      <c r="D3887" s="97"/>
      <c r="N3887" s="97"/>
      <c r="BY3887" s="163"/>
    </row>
    <row r="3888" spans="1:77" x14ac:dyDescent="0.2">
      <c r="A3888" s="101"/>
      <c r="D3888" s="97"/>
      <c r="N3888" s="97"/>
      <c r="BY3888" s="163"/>
    </row>
    <row r="3889" spans="1:77" x14ac:dyDescent="0.2">
      <c r="A3889" s="101"/>
      <c r="D3889" s="97"/>
      <c r="N3889" s="97"/>
      <c r="BY3889" s="163"/>
    </row>
    <row r="3890" spans="1:77" x14ac:dyDescent="0.2">
      <c r="A3890" s="101"/>
      <c r="D3890" s="97"/>
      <c r="N3890" s="97"/>
      <c r="BY3890" s="163"/>
    </row>
    <row r="3891" spans="1:77" x14ac:dyDescent="0.2">
      <c r="A3891" s="101"/>
      <c r="D3891" s="97"/>
      <c r="N3891" s="97"/>
      <c r="BY3891" s="163"/>
    </row>
    <row r="3892" spans="1:77" x14ac:dyDescent="0.2">
      <c r="A3892" s="101"/>
      <c r="D3892" s="97"/>
      <c r="N3892" s="97"/>
      <c r="BY3892" s="163"/>
    </row>
    <row r="3893" spans="1:77" x14ac:dyDescent="0.2">
      <c r="A3893" s="101"/>
      <c r="D3893" s="97"/>
      <c r="N3893" s="97"/>
      <c r="BY3893" s="163"/>
    </row>
    <row r="3894" spans="1:77" x14ac:dyDescent="0.2">
      <c r="A3894" s="101"/>
      <c r="D3894" s="97"/>
      <c r="N3894" s="97"/>
      <c r="BY3894" s="163"/>
    </row>
    <row r="3895" spans="1:77" x14ac:dyDescent="0.2">
      <c r="A3895" s="101"/>
      <c r="D3895" s="97"/>
      <c r="N3895" s="97"/>
      <c r="BY3895" s="163"/>
    </row>
    <row r="3896" spans="1:77" x14ac:dyDescent="0.2">
      <c r="A3896" s="101"/>
      <c r="D3896" s="97"/>
      <c r="N3896" s="97"/>
      <c r="BY3896" s="163"/>
    </row>
    <row r="3897" spans="1:77" x14ac:dyDescent="0.2">
      <c r="A3897" s="101"/>
      <c r="D3897" s="97"/>
      <c r="N3897" s="97"/>
      <c r="BY3897" s="163"/>
    </row>
    <row r="3898" spans="1:77" x14ac:dyDescent="0.2">
      <c r="A3898" s="101"/>
      <c r="D3898" s="97"/>
      <c r="N3898" s="97"/>
      <c r="BY3898" s="163"/>
    </row>
    <row r="3899" spans="1:77" x14ac:dyDescent="0.2">
      <c r="A3899" s="101"/>
      <c r="D3899" s="97"/>
      <c r="N3899" s="97"/>
      <c r="BY3899" s="163"/>
    </row>
    <row r="3900" spans="1:77" x14ac:dyDescent="0.2">
      <c r="A3900" s="101"/>
      <c r="D3900" s="97"/>
      <c r="N3900" s="97"/>
      <c r="BY3900" s="163"/>
    </row>
    <row r="3901" spans="1:77" x14ac:dyDescent="0.2">
      <c r="A3901" s="101"/>
      <c r="D3901" s="97"/>
      <c r="N3901" s="97"/>
      <c r="BY3901" s="163"/>
    </row>
    <row r="3902" spans="1:77" x14ac:dyDescent="0.2">
      <c r="A3902" s="101"/>
      <c r="D3902" s="97"/>
      <c r="N3902" s="97"/>
      <c r="BY3902" s="163"/>
    </row>
    <row r="3903" spans="1:77" x14ac:dyDescent="0.2">
      <c r="A3903" s="101"/>
      <c r="D3903" s="97"/>
      <c r="N3903" s="97"/>
      <c r="BY3903" s="163"/>
    </row>
    <row r="3904" spans="1:77" x14ac:dyDescent="0.2">
      <c r="A3904" s="101"/>
      <c r="D3904" s="97"/>
      <c r="N3904" s="97"/>
      <c r="BY3904" s="163"/>
    </row>
    <row r="3905" spans="1:77" x14ac:dyDescent="0.2">
      <c r="A3905" s="101"/>
      <c r="D3905" s="97"/>
      <c r="N3905" s="97"/>
      <c r="BY3905" s="163"/>
    </row>
    <row r="3906" spans="1:77" x14ac:dyDescent="0.2">
      <c r="A3906" s="101"/>
      <c r="D3906" s="97"/>
      <c r="N3906" s="97"/>
      <c r="BY3906" s="163"/>
    </row>
    <row r="3907" spans="1:77" x14ac:dyDescent="0.2">
      <c r="A3907" s="101"/>
      <c r="D3907" s="97"/>
      <c r="N3907" s="97"/>
      <c r="BY3907" s="163"/>
    </row>
    <row r="3908" spans="1:77" x14ac:dyDescent="0.2">
      <c r="A3908" s="101"/>
      <c r="D3908" s="97"/>
      <c r="N3908" s="97"/>
      <c r="BY3908" s="163"/>
    </row>
    <row r="3909" spans="1:77" x14ac:dyDescent="0.2">
      <c r="A3909" s="101"/>
      <c r="D3909" s="97"/>
      <c r="N3909" s="97"/>
      <c r="BY3909" s="163"/>
    </row>
    <row r="3910" spans="1:77" x14ac:dyDescent="0.2">
      <c r="A3910" s="101"/>
      <c r="D3910" s="97"/>
      <c r="N3910" s="97"/>
      <c r="BY3910" s="163"/>
    </row>
    <row r="3911" spans="1:77" x14ac:dyDescent="0.2">
      <c r="A3911" s="101"/>
      <c r="D3911" s="97"/>
      <c r="N3911" s="97"/>
      <c r="BY3911" s="163"/>
    </row>
    <row r="3912" spans="1:77" x14ac:dyDescent="0.2">
      <c r="A3912" s="101"/>
      <c r="D3912" s="97"/>
      <c r="N3912" s="97"/>
      <c r="BY3912" s="163"/>
    </row>
    <row r="3913" spans="1:77" x14ac:dyDescent="0.2">
      <c r="A3913" s="101"/>
      <c r="D3913" s="97"/>
      <c r="N3913" s="97"/>
      <c r="BY3913" s="163"/>
    </row>
    <row r="3914" spans="1:77" x14ac:dyDescent="0.2">
      <c r="A3914" s="101"/>
      <c r="D3914" s="97"/>
      <c r="N3914" s="97"/>
      <c r="BY3914" s="163"/>
    </row>
    <row r="3915" spans="1:77" x14ac:dyDescent="0.2">
      <c r="A3915" s="101"/>
      <c r="D3915" s="97"/>
      <c r="N3915" s="97"/>
      <c r="BY3915" s="163"/>
    </row>
    <row r="3916" spans="1:77" x14ac:dyDescent="0.2">
      <c r="A3916" s="101"/>
      <c r="D3916" s="97"/>
      <c r="N3916" s="97"/>
      <c r="BY3916" s="163"/>
    </row>
    <row r="3917" spans="1:77" x14ac:dyDescent="0.2">
      <c r="A3917" s="101"/>
      <c r="D3917" s="97"/>
      <c r="N3917" s="97"/>
      <c r="BY3917" s="163"/>
    </row>
    <row r="3918" spans="1:77" x14ac:dyDescent="0.2">
      <c r="A3918" s="101"/>
      <c r="D3918" s="97"/>
      <c r="N3918" s="97"/>
      <c r="BY3918" s="163"/>
    </row>
    <row r="3919" spans="1:77" x14ac:dyDescent="0.2">
      <c r="A3919" s="101"/>
      <c r="D3919" s="97"/>
      <c r="N3919" s="97"/>
      <c r="BY3919" s="163"/>
    </row>
    <row r="3920" spans="1:77" x14ac:dyDescent="0.2">
      <c r="A3920" s="101"/>
      <c r="D3920" s="97"/>
      <c r="N3920" s="97"/>
      <c r="BY3920" s="163"/>
    </row>
    <row r="3921" spans="1:77" x14ac:dyDescent="0.2">
      <c r="A3921" s="101"/>
      <c r="D3921" s="97"/>
      <c r="N3921" s="97"/>
      <c r="BY3921" s="163"/>
    </row>
    <row r="3922" spans="1:77" x14ac:dyDescent="0.2">
      <c r="A3922" s="101"/>
      <c r="D3922" s="97"/>
      <c r="N3922" s="97"/>
      <c r="BY3922" s="163"/>
    </row>
    <row r="3923" spans="1:77" x14ac:dyDescent="0.2">
      <c r="A3923" s="101"/>
      <c r="D3923" s="97"/>
      <c r="N3923" s="97"/>
      <c r="BY3923" s="163"/>
    </row>
    <row r="3924" spans="1:77" x14ac:dyDescent="0.2">
      <c r="A3924" s="101"/>
      <c r="D3924" s="97"/>
      <c r="N3924" s="97"/>
      <c r="BY3924" s="163"/>
    </row>
    <row r="3925" spans="1:77" x14ac:dyDescent="0.2">
      <c r="A3925" s="101"/>
      <c r="D3925" s="97"/>
      <c r="N3925" s="97"/>
      <c r="BY3925" s="163"/>
    </row>
    <row r="3926" spans="1:77" x14ac:dyDescent="0.2">
      <c r="A3926" s="101"/>
      <c r="D3926" s="97"/>
      <c r="N3926" s="97"/>
      <c r="BY3926" s="163"/>
    </row>
    <row r="3927" spans="1:77" x14ac:dyDescent="0.2">
      <c r="A3927" s="101"/>
      <c r="D3927" s="97"/>
      <c r="N3927" s="97"/>
      <c r="BY3927" s="163"/>
    </row>
    <row r="3928" spans="1:77" x14ac:dyDescent="0.2">
      <c r="A3928" s="101"/>
      <c r="D3928" s="97"/>
      <c r="N3928" s="97"/>
      <c r="BY3928" s="163"/>
    </row>
    <row r="3929" spans="1:77" x14ac:dyDescent="0.2">
      <c r="A3929" s="101"/>
      <c r="D3929" s="97"/>
      <c r="N3929" s="97"/>
      <c r="BY3929" s="163"/>
    </row>
    <row r="3930" spans="1:77" x14ac:dyDescent="0.2">
      <c r="A3930" s="101"/>
      <c r="D3930" s="97"/>
      <c r="N3930" s="97"/>
      <c r="BY3930" s="163"/>
    </row>
    <row r="3931" spans="1:77" x14ac:dyDescent="0.2">
      <c r="A3931" s="101"/>
      <c r="D3931" s="97"/>
      <c r="N3931" s="97"/>
      <c r="BY3931" s="163"/>
    </row>
    <row r="3932" spans="1:77" x14ac:dyDescent="0.2">
      <c r="A3932" s="101"/>
      <c r="D3932" s="97"/>
      <c r="N3932" s="97"/>
      <c r="BY3932" s="163"/>
    </row>
    <row r="3933" spans="1:77" x14ac:dyDescent="0.2">
      <c r="A3933" s="101"/>
      <c r="D3933" s="97"/>
      <c r="N3933" s="97"/>
      <c r="BY3933" s="163"/>
    </row>
    <row r="3934" spans="1:77" x14ac:dyDescent="0.2">
      <c r="A3934" s="101"/>
      <c r="D3934" s="97"/>
      <c r="N3934" s="97"/>
      <c r="BY3934" s="163"/>
    </row>
    <row r="3935" spans="1:77" x14ac:dyDescent="0.2">
      <c r="A3935" s="101"/>
      <c r="D3935" s="97"/>
      <c r="N3935" s="97"/>
      <c r="BY3935" s="163"/>
    </row>
    <row r="3936" spans="1:77" x14ac:dyDescent="0.2">
      <c r="A3936" s="101"/>
      <c r="D3936" s="97"/>
      <c r="N3936" s="97"/>
      <c r="BY3936" s="163"/>
    </row>
    <row r="3937" spans="1:77" x14ac:dyDescent="0.2">
      <c r="A3937" s="101"/>
      <c r="D3937" s="97"/>
      <c r="N3937" s="97"/>
      <c r="BY3937" s="163"/>
    </row>
    <row r="3938" spans="1:77" x14ac:dyDescent="0.2">
      <c r="A3938" s="101"/>
      <c r="D3938" s="97"/>
      <c r="N3938" s="97"/>
      <c r="BY3938" s="163"/>
    </row>
    <row r="3939" spans="1:77" x14ac:dyDescent="0.2">
      <c r="A3939" s="101"/>
      <c r="D3939" s="97"/>
      <c r="N3939" s="97"/>
      <c r="BY3939" s="163"/>
    </row>
    <row r="3940" spans="1:77" x14ac:dyDescent="0.2">
      <c r="A3940" s="101"/>
      <c r="D3940" s="97"/>
      <c r="N3940" s="97"/>
      <c r="BY3940" s="163"/>
    </row>
    <row r="3941" spans="1:77" x14ac:dyDescent="0.2">
      <c r="A3941" s="101"/>
      <c r="D3941" s="97"/>
      <c r="N3941" s="97"/>
      <c r="BY3941" s="163"/>
    </row>
    <row r="3942" spans="1:77" x14ac:dyDescent="0.2">
      <c r="A3942" s="101"/>
      <c r="D3942" s="97"/>
      <c r="N3942" s="97"/>
      <c r="BY3942" s="163"/>
    </row>
    <row r="3943" spans="1:77" x14ac:dyDescent="0.2">
      <c r="A3943" s="101"/>
      <c r="D3943" s="97"/>
      <c r="N3943" s="97"/>
      <c r="BY3943" s="163"/>
    </row>
    <row r="3944" spans="1:77" x14ac:dyDescent="0.2">
      <c r="A3944" s="101"/>
      <c r="D3944" s="97"/>
      <c r="N3944" s="97"/>
      <c r="BY3944" s="163"/>
    </row>
    <row r="3945" spans="1:77" x14ac:dyDescent="0.2">
      <c r="A3945" s="101"/>
      <c r="D3945" s="97"/>
      <c r="N3945" s="97"/>
      <c r="BY3945" s="163"/>
    </row>
    <row r="3946" spans="1:77" x14ac:dyDescent="0.2">
      <c r="A3946" s="101"/>
      <c r="D3946" s="97"/>
      <c r="N3946" s="97"/>
      <c r="BY3946" s="163"/>
    </row>
    <row r="3947" spans="1:77" x14ac:dyDescent="0.2">
      <c r="A3947" s="101"/>
      <c r="D3947" s="97"/>
      <c r="N3947" s="97"/>
      <c r="BY3947" s="163"/>
    </row>
    <row r="3948" spans="1:77" x14ac:dyDescent="0.2">
      <c r="A3948" s="101"/>
      <c r="D3948" s="97"/>
      <c r="N3948" s="97"/>
      <c r="BY3948" s="163"/>
    </row>
    <row r="3949" spans="1:77" x14ac:dyDescent="0.2">
      <c r="A3949" s="101"/>
      <c r="D3949" s="97"/>
      <c r="N3949" s="97"/>
      <c r="BY3949" s="163"/>
    </row>
    <row r="3950" spans="1:77" x14ac:dyDescent="0.2">
      <c r="A3950" s="101"/>
      <c r="D3950" s="97"/>
      <c r="N3950" s="97"/>
      <c r="BY3950" s="163"/>
    </row>
    <row r="3951" spans="1:77" x14ac:dyDescent="0.2">
      <c r="A3951" s="101"/>
      <c r="D3951" s="97"/>
      <c r="N3951" s="97"/>
      <c r="BY3951" s="163"/>
    </row>
    <row r="3952" spans="1:77" x14ac:dyDescent="0.2">
      <c r="A3952" s="101"/>
      <c r="D3952" s="97"/>
      <c r="N3952" s="97"/>
      <c r="BY3952" s="163"/>
    </row>
    <row r="3953" spans="1:77" x14ac:dyDescent="0.2">
      <c r="A3953" s="101"/>
      <c r="D3953" s="97"/>
      <c r="N3953" s="97"/>
      <c r="BY3953" s="163"/>
    </row>
    <row r="3954" spans="1:77" x14ac:dyDescent="0.2">
      <c r="A3954" s="101"/>
      <c r="D3954" s="97"/>
      <c r="N3954" s="97"/>
      <c r="BY3954" s="163"/>
    </row>
    <row r="3955" spans="1:77" x14ac:dyDescent="0.2">
      <c r="A3955" s="101"/>
      <c r="D3955" s="97"/>
      <c r="N3955" s="97"/>
      <c r="BY3955" s="163"/>
    </row>
    <row r="3956" spans="1:77" x14ac:dyDescent="0.2">
      <c r="A3956" s="101"/>
      <c r="D3956" s="97"/>
      <c r="N3956" s="97"/>
      <c r="BY3956" s="163"/>
    </row>
    <row r="3957" spans="1:77" x14ac:dyDescent="0.2">
      <c r="A3957" s="101"/>
      <c r="D3957" s="97"/>
      <c r="N3957" s="97"/>
      <c r="BY3957" s="163"/>
    </row>
    <row r="3958" spans="1:77" x14ac:dyDescent="0.2">
      <c r="A3958" s="101"/>
      <c r="D3958" s="97"/>
      <c r="N3958" s="97"/>
      <c r="BY3958" s="163"/>
    </row>
    <row r="3959" spans="1:77" x14ac:dyDescent="0.2">
      <c r="A3959" s="101"/>
      <c r="D3959" s="97"/>
      <c r="N3959" s="97"/>
      <c r="BY3959" s="163"/>
    </row>
    <row r="3960" spans="1:77" x14ac:dyDescent="0.2">
      <c r="A3960" s="101"/>
      <c r="D3960" s="97"/>
      <c r="N3960" s="97"/>
      <c r="BY3960" s="163"/>
    </row>
    <row r="3961" spans="1:77" x14ac:dyDescent="0.2">
      <c r="A3961" s="101"/>
      <c r="D3961" s="97"/>
      <c r="N3961" s="97"/>
      <c r="BY3961" s="163"/>
    </row>
    <row r="3962" spans="1:77" x14ac:dyDescent="0.2">
      <c r="A3962" s="101"/>
      <c r="D3962" s="97"/>
      <c r="N3962" s="97"/>
      <c r="BY3962" s="163"/>
    </row>
    <row r="3963" spans="1:77" x14ac:dyDescent="0.2">
      <c r="A3963" s="101"/>
      <c r="D3963" s="97"/>
      <c r="N3963" s="97"/>
      <c r="BY3963" s="163"/>
    </row>
    <row r="3964" spans="1:77" x14ac:dyDescent="0.2">
      <c r="A3964" s="101"/>
      <c r="D3964" s="97"/>
      <c r="N3964" s="97"/>
      <c r="BY3964" s="163"/>
    </row>
    <row r="3965" spans="1:77" x14ac:dyDescent="0.2">
      <c r="A3965" s="101"/>
      <c r="D3965" s="97"/>
      <c r="N3965" s="97"/>
      <c r="BY3965" s="163"/>
    </row>
    <row r="3966" spans="1:77" x14ac:dyDescent="0.2">
      <c r="A3966" s="101"/>
      <c r="D3966" s="97"/>
      <c r="N3966" s="97"/>
      <c r="BY3966" s="163"/>
    </row>
    <row r="3967" spans="1:77" x14ac:dyDescent="0.2">
      <c r="A3967" s="101"/>
      <c r="D3967" s="97"/>
      <c r="N3967" s="97"/>
      <c r="BY3967" s="163"/>
    </row>
    <row r="3968" spans="1:77" x14ac:dyDescent="0.2">
      <c r="A3968" s="101"/>
      <c r="D3968" s="97"/>
      <c r="N3968" s="97"/>
      <c r="BY3968" s="163"/>
    </row>
    <row r="3969" spans="1:77" x14ac:dyDescent="0.2">
      <c r="A3969" s="101"/>
      <c r="D3969" s="97"/>
      <c r="N3969" s="97"/>
      <c r="BY3969" s="163"/>
    </row>
    <row r="3970" spans="1:77" x14ac:dyDescent="0.2">
      <c r="A3970" s="101"/>
      <c r="D3970" s="97"/>
      <c r="N3970" s="97"/>
      <c r="BY3970" s="163"/>
    </row>
    <row r="3971" spans="1:77" x14ac:dyDescent="0.2">
      <c r="A3971" s="101"/>
      <c r="D3971" s="97"/>
      <c r="N3971" s="97"/>
      <c r="BY3971" s="163"/>
    </row>
    <row r="3972" spans="1:77" x14ac:dyDescent="0.2">
      <c r="A3972" s="101"/>
      <c r="D3972" s="97"/>
      <c r="N3972" s="97"/>
      <c r="BY3972" s="163"/>
    </row>
    <row r="3973" spans="1:77" x14ac:dyDescent="0.2">
      <c r="A3973" s="101"/>
      <c r="D3973" s="97"/>
      <c r="N3973" s="97"/>
      <c r="BY3973" s="163"/>
    </row>
    <row r="3974" spans="1:77" x14ac:dyDescent="0.2">
      <c r="A3974" s="101"/>
      <c r="D3974" s="97"/>
      <c r="N3974" s="97"/>
      <c r="BY3974" s="163"/>
    </row>
    <row r="3975" spans="1:77" x14ac:dyDescent="0.2">
      <c r="A3975" s="101"/>
      <c r="D3975" s="97"/>
      <c r="N3975" s="97"/>
      <c r="BY3975" s="163"/>
    </row>
    <row r="3976" spans="1:77" x14ac:dyDescent="0.2">
      <c r="A3976" s="101"/>
      <c r="D3976" s="97"/>
      <c r="N3976" s="97"/>
      <c r="BY3976" s="163"/>
    </row>
    <row r="3977" spans="1:77" x14ac:dyDescent="0.2">
      <c r="A3977" s="101"/>
      <c r="D3977" s="97"/>
      <c r="N3977" s="97"/>
      <c r="BY3977" s="163"/>
    </row>
    <row r="3978" spans="1:77" x14ac:dyDescent="0.2">
      <c r="A3978" s="101"/>
      <c r="D3978" s="97"/>
      <c r="N3978" s="97"/>
      <c r="BY3978" s="163"/>
    </row>
    <row r="3979" spans="1:77" x14ac:dyDescent="0.2">
      <c r="A3979" s="101"/>
      <c r="D3979" s="97"/>
      <c r="N3979" s="97"/>
      <c r="BY3979" s="163"/>
    </row>
    <row r="3980" spans="1:77" x14ac:dyDescent="0.2">
      <c r="A3980" s="101"/>
      <c r="D3980" s="97"/>
      <c r="N3980" s="97"/>
      <c r="BY3980" s="163"/>
    </row>
    <row r="3981" spans="1:77" x14ac:dyDescent="0.2">
      <c r="A3981" s="101"/>
      <c r="D3981" s="97"/>
      <c r="N3981" s="97"/>
      <c r="BY3981" s="163"/>
    </row>
    <row r="3982" spans="1:77" x14ac:dyDescent="0.2">
      <c r="A3982" s="101"/>
      <c r="D3982" s="97"/>
      <c r="N3982" s="97"/>
      <c r="BY3982" s="163"/>
    </row>
    <row r="3983" spans="1:77" x14ac:dyDescent="0.2">
      <c r="A3983" s="101"/>
      <c r="D3983" s="97"/>
      <c r="N3983" s="97"/>
      <c r="BY3983" s="163"/>
    </row>
    <row r="3984" spans="1:77" x14ac:dyDescent="0.2">
      <c r="A3984" s="101"/>
      <c r="D3984" s="97"/>
      <c r="N3984" s="97"/>
      <c r="BY3984" s="163"/>
    </row>
    <row r="3985" spans="1:77" x14ac:dyDescent="0.2">
      <c r="A3985" s="101"/>
      <c r="D3985" s="97"/>
      <c r="N3985" s="97"/>
      <c r="BY3985" s="163"/>
    </row>
    <row r="3986" spans="1:77" x14ac:dyDescent="0.2">
      <c r="A3986" s="101"/>
      <c r="D3986" s="97"/>
      <c r="N3986" s="97"/>
      <c r="BY3986" s="163"/>
    </row>
    <row r="3987" spans="1:77" x14ac:dyDescent="0.2">
      <c r="A3987" s="101"/>
      <c r="D3987" s="97"/>
      <c r="N3987" s="97"/>
      <c r="BY3987" s="163"/>
    </row>
    <row r="3988" spans="1:77" x14ac:dyDescent="0.2">
      <c r="A3988" s="101"/>
      <c r="D3988" s="97"/>
      <c r="N3988" s="97"/>
      <c r="BY3988" s="163"/>
    </row>
    <row r="3989" spans="1:77" x14ac:dyDescent="0.2">
      <c r="A3989" s="101"/>
      <c r="D3989" s="97"/>
      <c r="N3989" s="97"/>
      <c r="BY3989" s="163"/>
    </row>
    <row r="3990" spans="1:77" x14ac:dyDescent="0.2">
      <c r="A3990" s="101"/>
      <c r="D3990" s="97"/>
      <c r="N3990" s="97"/>
      <c r="BY3990" s="163"/>
    </row>
    <row r="3991" spans="1:77" x14ac:dyDescent="0.2">
      <c r="A3991" s="101"/>
      <c r="D3991" s="97"/>
      <c r="N3991" s="97"/>
      <c r="BY3991" s="163"/>
    </row>
    <row r="3992" spans="1:77" x14ac:dyDescent="0.2">
      <c r="A3992" s="101"/>
      <c r="D3992" s="97"/>
      <c r="N3992" s="97"/>
      <c r="BY3992" s="163"/>
    </row>
    <row r="3993" spans="1:77" x14ac:dyDescent="0.2">
      <c r="A3993" s="101"/>
      <c r="D3993" s="97"/>
      <c r="N3993" s="97"/>
      <c r="BY3993" s="163"/>
    </row>
    <row r="3994" spans="1:77" x14ac:dyDescent="0.2">
      <c r="A3994" s="101"/>
      <c r="D3994" s="97"/>
      <c r="N3994" s="97"/>
      <c r="BY3994" s="163"/>
    </row>
    <row r="3995" spans="1:77" x14ac:dyDescent="0.2">
      <c r="A3995" s="101"/>
      <c r="D3995" s="97"/>
      <c r="N3995" s="97"/>
      <c r="BY3995" s="163"/>
    </row>
    <row r="3996" spans="1:77" x14ac:dyDescent="0.2">
      <c r="A3996" s="101"/>
      <c r="D3996" s="97"/>
      <c r="N3996" s="97"/>
      <c r="BY3996" s="163"/>
    </row>
    <row r="3997" spans="1:77" x14ac:dyDescent="0.2">
      <c r="A3997" s="101"/>
      <c r="D3997" s="97"/>
      <c r="N3997" s="97"/>
      <c r="BY3997" s="163"/>
    </row>
    <row r="3998" spans="1:77" x14ac:dyDescent="0.2">
      <c r="A3998" s="101"/>
      <c r="D3998" s="97"/>
      <c r="N3998" s="97"/>
      <c r="BY3998" s="163"/>
    </row>
    <row r="3999" spans="1:77" x14ac:dyDescent="0.2">
      <c r="A3999" s="101"/>
      <c r="D3999" s="97"/>
      <c r="N3999" s="97"/>
      <c r="BY3999" s="163"/>
    </row>
    <row r="4000" spans="1:77" x14ac:dyDescent="0.2">
      <c r="A4000" s="101"/>
      <c r="D4000" s="97"/>
      <c r="N4000" s="97"/>
      <c r="BY4000" s="163"/>
    </row>
    <row r="4001" spans="1:77" x14ac:dyDescent="0.2">
      <c r="A4001" s="101"/>
      <c r="D4001" s="97"/>
      <c r="N4001" s="97"/>
      <c r="BY4001" s="163"/>
    </row>
    <row r="4002" spans="1:77" x14ac:dyDescent="0.2">
      <c r="A4002" s="101"/>
      <c r="D4002" s="97"/>
      <c r="N4002" s="97"/>
      <c r="BY4002" s="163"/>
    </row>
    <row r="4003" spans="1:77" x14ac:dyDescent="0.2">
      <c r="A4003" s="101"/>
      <c r="D4003" s="97"/>
      <c r="N4003" s="97"/>
      <c r="BY4003" s="163"/>
    </row>
    <row r="4004" spans="1:77" x14ac:dyDescent="0.2">
      <c r="A4004" s="101"/>
      <c r="D4004" s="97"/>
      <c r="N4004" s="97"/>
      <c r="BY4004" s="163"/>
    </row>
    <row r="4005" spans="1:77" x14ac:dyDescent="0.2">
      <c r="A4005" s="101"/>
      <c r="D4005" s="97"/>
      <c r="N4005" s="97"/>
      <c r="BY4005" s="163"/>
    </row>
    <row r="4006" spans="1:77" x14ac:dyDescent="0.2">
      <c r="A4006" s="101"/>
      <c r="D4006" s="97"/>
      <c r="N4006" s="97"/>
      <c r="BY4006" s="163"/>
    </row>
    <row r="4007" spans="1:77" x14ac:dyDescent="0.2">
      <c r="A4007" s="101"/>
      <c r="D4007" s="97"/>
      <c r="N4007" s="97"/>
      <c r="BY4007" s="163"/>
    </row>
    <row r="4008" spans="1:77" x14ac:dyDescent="0.2">
      <c r="A4008" s="101"/>
      <c r="D4008" s="97"/>
      <c r="N4008" s="97"/>
      <c r="BY4008" s="163"/>
    </row>
    <row r="4009" spans="1:77" x14ac:dyDescent="0.2">
      <c r="A4009" s="101"/>
      <c r="D4009" s="97"/>
      <c r="N4009" s="97"/>
      <c r="BY4009" s="163"/>
    </row>
    <row r="4010" spans="1:77" x14ac:dyDescent="0.2">
      <c r="A4010" s="101"/>
      <c r="D4010" s="97"/>
      <c r="N4010" s="97"/>
      <c r="BY4010" s="163"/>
    </row>
    <row r="4011" spans="1:77" x14ac:dyDescent="0.2">
      <c r="A4011" s="101"/>
      <c r="D4011" s="97"/>
      <c r="N4011" s="97"/>
      <c r="BY4011" s="163"/>
    </row>
    <row r="4012" spans="1:77" x14ac:dyDescent="0.2">
      <c r="A4012" s="101"/>
      <c r="D4012" s="97"/>
      <c r="N4012" s="97"/>
      <c r="BY4012" s="163"/>
    </row>
    <row r="4013" spans="1:77" x14ac:dyDescent="0.2">
      <c r="A4013" s="101"/>
      <c r="D4013" s="97"/>
      <c r="N4013" s="97"/>
      <c r="BY4013" s="163"/>
    </row>
    <row r="4014" spans="1:77" x14ac:dyDescent="0.2">
      <c r="A4014" s="101"/>
      <c r="D4014" s="97"/>
      <c r="N4014" s="97"/>
      <c r="BY4014" s="163"/>
    </row>
    <row r="4015" spans="1:77" x14ac:dyDescent="0.2">
      <c r="A4015" s="101"/>
      <c r="D4015" s="97"/>
      <c r="N4015" s="97"/>
      <c r="BY4015" s="163"/>
    </row>
    <row r="4016" spans="1:77" x14ac:dyDescent="0.2">
      <c r="A4016" s="101"/>
      <c r="D4016" s="97"/>
      <c r="N4016" s="97"/>
      <c r="BY4016" s="163"/>
    </row>
    <row r="4017" spans="1:77" x14ac:dyDescent="0.2">
      <c r="A4017" s="101"/>
      <c r="D4017" s="97"/>
      <c r="N4017" s="97"/>
      <c r="BY4017" s="163"/>
    </row>
    <row r="4018" spans="1:77" x14ac:dyDescent="0.2">
      <c r="A4018" s="101"/>
      <c r="D4018" s="97"/>
      <c r="N4018" s="97"/>
      <c r="BY4018" s="163"/>
    </row>
    <row r="4019" spans="1:77" x14ac:dyDescent="0.2">
      <c r="A4019" s="101"/>
      <c r="D4019" s="97"/>
      <c r="N4019" s="97"/>
      <c r="BY4019" s="163"/>
    </row>
    <row r="4020" spans="1:77" x14ac:dyDescent="0.2">
      <c r="A4020" s="101"/>
      <c r="D4020" s="97"/>
      <c r="N4020" s="97"/>
      <c r="BY4020" s="163"/>
    </row>
    <row r="4021" spans="1:77" x14ac:dyDescent="0.2">
      <c r="A4021" s="101"/>
      <c r="D4021" s="97"/>
      <c r="N4021" s="97"/>
      <c r="BY4021" s="163"/>
    </row>
    <row r="4022" spans="1:77" x14ac:dyDescent="0.2">
      <c r="A4022" s="101"/>
      <c r="D4022" s="97"/>
      <c r="N4022" s="97"/>
      <c r="BY4022" s="163"/>
    </row>
    <row r="4023" spans="1:77" x14ac:dyDescent="0.2">
      <c r="A4023" s="101"/>
      <c r="D4023" s="97"/>
      <c r="N4023" s="97"/>
      <c r="BY4023" s="163"/>
    </row>
    <row r="4024" spans="1:77" x14ac:dyDescent="0.2">
      <c r="A4024" s="101"/>
      <c r="D4024" s="97"/>
      <c r="N4024" s="97"/>
      <c r="BY4024" s="163"/>
    </row>
    <row r="4025" spans="1:77" x14ac:dyDescent="0.2">
      <c r="A4025" s="101"/>
      <c r="D4025" s="97"/>
      <c r="N4025" s="97"/>
      <c r="BY4025" s="163"/>
    </row>
    <row r="4026" spans="1:77" x14ac:dyDescent="0.2">
      <c r="A4026" s="101"/>
      <c r="D4026" s="97"/>
      <c r="N4026" s="97"/>
      <c r="BY4026" s="163"/>
    </row>
    <row r="4027" spans="1:77" x14ac:dyDescent="0.2">
      <c r="A4027" s="101"/>
      <c r="D4027" s="97"/>
      <c r="N4027" s="97"/>
      <c r="BY4027" s="163"/>
    </row>
    <row r="4028" spans="1:77" x14ac:dyDescent="0.2">
      <c r="A4028" s="101"/>
      <c r="D4028" s="97"/>
      <c r="N4028" s="97"/>
      <c r="BY4028" s="163"/>
    </row>
    <row r="4029" spans="1:77" x14ac:dyDescent="0.2">
      <c r="A4029" s="101"/>
      <c r="D4029" s="97"/>
      <c r="N4029" s="97"/>
      <c r="BY4029" s="163"/>
    </row>
    <row r="4030" spans="1:77" x14ac:dyDescent="0.2">
      <c r="A4030" s="101"/>
      <c r="D4030" s="97"/>
      <c r="N4030" s="97"/>
      <c r="BY4030" s="163"/>
    </row>
    <row r="4031" spans="1:77" x14ac:dyDescent="0.2">
      <c r="A4031" s="101"/>
      <c r="D4031" s="97"/>
      <c r="N4031" s="97"/>
      <c r="BY4031" s="163"/>
    </row>
    <row r="4032" spans="1:77" x14ac:dyDescent="0.2">
      <c r="A4032" s="101"/>
      <c r="D4032" s="97"/>
      <c r="N4032" s="97"/>
      <c r="BY4032" s="163"/>
    </row>
    <row r="4033" spans="1:77" x14ac:dyDescent="0.2">
      <c r="A4033" s="101"/>
      <c r="D4033" s="97"/>
      <c r="N4033" s="97"/>
      <c r="BY4033" s="163"/>
    </row>
    <row r="4034" spans="1:77" x14ac:dyDescent="0.2">
      <c r="A4034" s="101"/>
      <c r="D4034" s="97"/>
      <c r="N4034" s="97"/>
      <c r="BY4034" s="163"/>
    </row>
    <row r="4035" spans="1:77" x14ac:dyDescent="0.2">
      <c r="A4035" s="101"/>
      <c r="D4035" s="97"/>
      <c r="N4035" s="97"/>
      <c r="BY4035" s="163"/>
    </row>
    <row r="4036" spans="1:77" x14ac:dyDescent="0.2">
      <c r="A4036" s="101"/>
      <c r="D4036" s="97"/>
      <c r="N4036" s="97"/>
      <c r="BY4036" s="163"/>
    </row>
    <row r="4037" spans="1:77" x14ac:dyDescent="0.2">
      <c r="A4037" s="101"/>
      <c r="D4037" s="97"/>
      <c r="N4037" s="97"/>
      <c r="BY4037" s="163"/>
    </row>
    <row r="4038" spans="1:77" x14ac:dyDescent="0.2">
      <c r="A4038" s="101"/>
      <c r="D4038" s="97"/>
      <c r="N4038" s="97"/>
      <c r="BY4038" s="163"/>
    </row>
    <row r="4039" spans="1:77" x14ac:dyDescent="0.2">
      <c r="A4039" s="101"/>
      <c r="D4039" s="97"/>
      <c r="N4039" s="97"/>
      <c r="BY4039" s="163"/>
    </row>
    <row r="4040" spans="1:77" x14ac:dyDescent="0.2">
      <c r="A4040" s="101"/>
      <c r="D4040" s="97"/>
      <c r="N4040" s="97"/>
      <c r="BY4040" s="163"/>
    </row>
    <row r="4041" spans="1:77" x14ac:dyDescent="0.2">
      <c r="A4041" s="101"/>
      <c r="D4041" s="97"/>
      <c r="N4041" s="97"/>
      <c r="BY4041" s="163"/>
    </row>
    <row r="4042" spans="1:77" x14ac:dyDescent="0.2">
      <c r="A4042" s="101"/>
      <c r="D4042" s="97"/>
      <c r="N4042" s="97"/>
      <c r="BY4042" s="163"/>
    </row>
    <row r="4043" spans="1:77" x14ac:dyDescent="0.2">
      <c r="A4043" s="101"/>
      <c r="D4043" s="97"/>
      <c r="N4043" s="97"/>
      <c r="BY4043" s="163"/>
    </row>
    <row r="4044" spans="1:77" x14ac:dyDescent="0.2">
      <c r="A4044" s="101"/>
      <c r="D4044" s="97"/>
      <c r="N4044" s="97"/>
      <c r="BY4044" s="163"/>
    </row>
    <row r="4045" spans="1:77" x14ac:dyDescent="0.2">
      <c r="A4045" s="101"/>
      <c r="D4045" s="97"/>
      <c r="N4045" s="97"/>
      <c r="BY4045" s="163"/>
    </row>
    <row r="4046" spans="1:77" x14ac:dyDescent="0.2">
      <c r="A4046" s="101"/>
      <c r="D4046" s="97"/>
      <c r="N4046" s="97"/>
      <c r="BY4046" s="163"/>
    </row>
    <row r="4047" spans="1:77" x14ac:dyDescent="0.2">
      <c r="A4047" s="101"/>
      <c r="D4047" s="97"/>
      <c r="N4047" s="97"/>
      <c r="BY4047" s="163"/>
    </row>
    <row r="4048" spans="1:77" x14ac:dyDescent="0.2">
      <c r="A4048" s="101"/>
      <c r="D4048" s="97"/>
      <c r="N4048" s="97"/>
      <c r="BY4048" s="163"/>
    </row>
    <row r="4049" spans="1:77" x14ac:dyDescent="0.2">
      <c r="A4049" s="101"/>
      <c r="D4049" s="97"/>
      <c r="N4049" s="97"/>
      <c r="BY4049" s="163"/>
    </row>
    <row r="4050" spans="1:77" x14ac:dyDescent="0.2">
      <c r="A4050" s="101"/>
      <c r="D4050" s="97"/>
      <c r="N4050" s="97"/>
      <c r="BY4050" s="163"/>
    </row>
    <row r="4051" spans="1:77" x14ac:dyDescent="0.2">
      <c r="A4051" s="101"/>
      <c r="D4051" s="97"/>
      <c r="N4051" s="97"/>
      <c r="BY4051" s="163"/>
    </row>
    <row r="4052" spans="1:77" x14ac:dyDescent="0.2">
      <c r="A4052" s="101"/>
      <c r="D4052" s="97"/>
      <c r="N4052" s="97"/>
      <c r="BY4052" s="163"/>
    </row>
    <row r="4053" spans="1:77" x14ac:dyDescent="0.2">
      <c r="A4053" s="101"/>
      <c r="D4053" s="97"/>
      <c r="N4053" s="97"/>
      <c r="BY4053" s="163"/>
    </row>
    <row r="4054" spans="1:77" x14ac:dyDescent="0.2">
      <c r="A4054" s="101"/>
      <c r="D4054" s="97"/>
      <c r="N4054" s="97"/>
      <c r="BY4054" s="163"/>
    </row>
    <row r="4055" spans="1:77" x14ac:dyDescent="0.2">
      <c r="A4055" s="101"/>
      <c r="D4055" s="97"/>
      <c r="N4055" s="97"/>
      <c r="BY4055" s="163"/>
    </row>
    <row r="4056" spans="1:77" x14ac:dyDescent="0.2">
      <c r="A4056" s="101"/>
      <c r="D4056" s="97"/>
      <c r="N4056" s="97"/>
      <c r="BY4056" s="163"/>
    </row>
    <row r="4057" spans="1:77" x14ac:dyDescent="0.2">
      <c r="A4057" s="101"/>
      <c r="D4057" s="97"/>
      <c r="N4057" s="97"/>
      <c r="BY4057" s="163"/>
    </row>
    <row r="4058" spans="1:77" x14ac:dyDescent="0.2">
      <c r="A4058" s="101"/>
      <c r="D4058" s="97"/>
      <c r="N4058" s="97"/>
      <c r="BY4058" s="163"/>
    </row>
    <row r="4059" spans="1:77" x14ac:dyDescent="0.2">
      <c r="A4059" s="101"/>
      <c r="D4059" s="97"/>
      <c r="N4059" s="97"/>
      <c r="BY4059" s="163"/>
    </row>
    <row r="4060" spans="1:77" x14ac:dyDescent="0.2">
      <c r="A4060" s="101"/>
      <c r="D4060" s="97"/>
      <c r="N4060" s="97"/>
      <c r="BY4060" s="163"/>
    </row>
    <row r="4061" spans="1:77" x14ac:dyDescent="0.2">
      <c r="A4061" s="101"/>
      <c r="D4061" s="97"/>
      <c r="N4061" s="97"/>
      <c r="BY4061" s="163"/>
    </row>
    <row r="4062" spans="1:77" x14ac:dyDescent="0.2">
      <c r="A4062" s="101"/>
      <c r="D4062" s="97"/>
      <c r="N4062" s="97"/>
      <c r="BY4062" s="163"/>
    </row>
    <row r="4063" spans="1:77" x14ac:dyDescent="0.2">
      <c r="A4063" s="101"/>
      <c r="D4063" s="97"/>
      <c r="N4063" s="97"/>
      <c r="BY4063" s="163"/>
    </row>
    <row r="4064" spans="1:77" x14ac:dyDescent="0.2">
      <c r="A4064" s="101"/>
      <c r="D4064" s="97"/>
      <c r="N4064" s="97"/>
      <c r="BY4064" s="163"/>
    </row>
    <row r="4065" spans="1:77" x14ac:dyDescent="0.2">
      <c r="A4065" s="101"/>
      <c r="D4065" s="97"/>
      <c r="N4065" s="97"/>
      <c r="BY4065" s="163"/>
    </row>
    <row r="4066" spans="1:77" x14ac:dyDescent="0.2">
      <c r="A4066" s="101"/>
      <c r="D4066" s="97"/>
      <c r="N4066" s="97"/>
      <c r="BY4066" s="163"/>
    </row>
    <row r="4067" spans="1:77" x14ac:dyDescent="0.2">
      <c r="A4067" s="101"/>
      <c r="D4067" s="97"/>
      <c r="N4067" s="97"/>
      <c r="BY4067" s="163"/>
    </row>
    <row r="4068" spans="1:77" x14ac:dyDescent="0.2">
      <c r="A4068" s="101"/>
      <c r="D4068" s="97"/>
      <c r="N4068" s="97"/>
      <c r="BY4068" s="163"/>
    </row>
    <row r="4069" spans="1:77" x14ac:dyDescent="0.2">
      <c r="A4069" s="101"/>
      <c r="D4069" s="97"/>
      <c r="N4069" s="97"/>
      <c r="BY4069" s="163"/>
    </row>
    <row r="4070" spans="1:77" x14ac:dyDescent="0.2">
      <c r="A4070" s="101"/>
      <c r="D4070" s="97"/>
      <c r="N4070" s="97"/>
      <c r="BY4070" s="163"/>
    </row>
    <row r="4071" spans="1:77" x14ac:dyDescent="0.2">
      <c r="A4071" s="101"/>
      <c r="D4071" s="97"/>
      <c r="N4071" s="97"/>
      <c r="BY4071" s="163"/>
    </row>
    <row r="4072" spans="1:77" x14ac:dyDescent="0.2">
      <c r="A4072" s="101"/>
      <c r="D4072" s="97"/>
      <c r="N4072" s="97"/>
      <c r="BY4072" s="163"/>
    </row>
    <row r="4073" spans="1:77" x14ac:dyDescent="0.2">
      <c r="A4073" s="101"/>
      <c r="D4073" s="97"/>
      <c r="N4073" s="97"/>
      <c r="BY4073" s="163"/>
    </row>
    <row r="4074" spans="1:77" x14ac:dyDescent="0.2">
      <c r="A4074" s="101"/>
      <c r="D4074" s="97"/>
      <c r="N4074" s="97"/>
      <c r="BY4074" s="163"/>
    </row>
    <row r="4075" spans="1:77" x14ac:dyDescent="0.2">
      <c r="A4075" s="101"/>
      <c r="D4075" s="97"/>
      <c r="N4075" s="97"/>
      <c r="BY4075" s="163"/>
    </row>
    <row r="4076" spans="1:77" x14ac:dyDescent="0.2">
      <c r="A4076" s="101"/>
      <c r="D4076" s="97"/>
      <c r="N4076" s="97"/>
      <c r="BY4076" s="163"/>
    </row>
    <row r="4077" spans="1:77" x14ac:dyDescent="0.2">
      <c r="A4077" s="101"/>
      <c r="D4077" s="97"/>
      <c r="N4077" s="97"/>
      <c r="BY4077" s="163"/>
    </row>
    <row r="4078" spans="1:77" x14ac:dyDescent="0.2">
      <c r="A4078" s="101"/>
      <c r="D4078" s="97"/>
      <c r="N4078" s="97"/>
      <c r="BY4078" s="163"/>
    </row>
    <row r="4079" spans="1:77" x14ac:dyDescent="0.2">
      <c r="A4079" s="101"/>
      <c r="D4079" s="97"/>
      <c r="N4079" s="97"/>
      <c r="BY4079" s="163"/>
    </row>
    <row r="4080" spans="1:77" x14ac:dyDescent="0.2">
      <c r="A4080" s="101"/>
      <c r="D4080" s="97"/>
      <c r="N4080" s="97"/>
      <c r="BY4080" s="163"/>
    </row>
    <row r="4081" spans="1:77" x14ac:dyDescent="0.2">
      <c r="A4081" s="101"/>
      <c r="D4081" s="97"/>
      <c r="N4081" s="97"/>
      <c r="BY4081" s="163"/>
    </row>
    <row r="4082" spans="1:77" x14ac:dyDescent="0.2">
      <c r="A4082" s="101"/>
      <c r="D4082" s="97"/>
      <c r="N4082" s="97"/>
      <c r="BY4082" s="163"/>
    </row>
    <row r="4083" spans="1:77" x14ac:dyDescent="0.2">
      <c r="A4083" s="101"/>
      <c r="D4083" s="97"/>
      <c r="N4083" s="97"/>
      <c r="BY4083" s="163"/>
    </row>
    <row r="4084" spans="1:77" x14ac:dyDescent="0.2">
      <c r="A4084" s="101"/>
      <c r="D4084" s="97"/>
      <c r="N4084" s="97"/>
      <c r="BY4084" s="163"/>
    </row>
    <row r="4085" spans="1:77" x14ac:dyDescent="0.2">
      <c r="A4085" s="101"/>
      <c r="D4085" s="97"/>
      <c r="N4085" s="97"/>
      <c r="BY4085" s="163"/>
    </row>
    <row r="4086" spans="1:77" x14ac:dyDescent="0.2">
      <c r="A4086" s="101"/>
      <c r="D4086" s="97"/>
      <c r="N4086" s="97"/>
      <c r="BY4086" s="163"/>
    </row>
    <row r="4087" spans="1:77" x14ac:dyDescent="0.2">
      <c r="A4087" s="101"/>
      <c r="D4087" s="97"/>
      <c r="N4087" s="97"/>
      <c r="BY4087" s="163"/>
    </row>
    <row r="4088" spans="1:77" x14ac:dyDescent="0.2">
      <c r="A4088" s="101"/>
      <c r="D4088" s="97"/>
      <c r="N4088" s="97"/>
      <c r="BY4088" s="163"/>
    </row>
    <row r="4089" spans="1:77" x14ac:dyDescent="0.2">
      <c r="A4089" s="101"/>
      <c r="D4089" s="97"/>
      <c r="N4089" s="97"/>
      <c r="BY4089" s="163"/>
    </row>
    <row r="4090" spans="1:77" x14ac:dyDescent="0.2">
      <c r="A4090" s="101"/>
      <c r="D4090" s="97"/>
      <c r="N4090" s="97"/>
      <c r="BY4090" s="163"/>
    </row>
    <row r="4091" spans="1:77" x14ac:dyDescent="0.2">
      <c r="A4091" s="101"/>
      <c r="D4091" s="97"/>
      <c r="N4091" s="97"/>
      <c r="BY4091" s="163"/>
    </row>
    <row r="4092" spans="1:77" x14ac:dyDescent="0.2">
      <c r="A4092" s="101"/>
      <c r="D4092" s="97"/>
      <c r="N4092" s="97"/>
      <c r="BY4092" s="163"/>
    </row>
    <row r="4093" spans="1:77" x14ac:dyDescent="0.2">
      <c r="A4093" s="101"/>
      <c r="D4093" s="97"/>
      <c r="N4093" s="97"/>
      <c r="BY4093" s="163"/>
    </row>
    <row r="4094" spans="1:77" x14ac:dyDescent="0.2">
      <c r="A4094" s="101"/>
      <c r="D4094" s="97"/>
      <c r="N4094" s="97"/>
      <c r="BY4094" s="163"/>
    </row>
    <row r="4095" spans="1:77" x14ac:dyDescent="0.2">
      <c r="A4095" s="101"/>
      <c r="D4095" s="97"/>
      <c r="N4095" s="97"/>
      <c r="BY4095" s="163"/>
    </row>
    <row r="4096" spans="1:77" x14ac:dyDescent="0.2">
      <c r="A4096" s="101"/>
      <c r="D4096" s="97"/>
      <c r="N4096" s="97"/>
      <c r="BY4096" s="163"/>
    </row>
    <row r="4097" spans="1:77" x14ac:dyDescent="0.2">
      <c r="A4097" s="101"/>
      <c r="D4097" s="97"/>
      <c r="N4097" s="97"/>
      <c r="BY4097" s="163"/>
    </row>
    <row r="4098" spans="1:77" x14ac:dyDescent="0.2">
      <c r="A4098" s="101"/>
      <c r="D4098" s="97"/>
      <c r="N4098" s="97"/>
      <c r="BY4098" s="163"/>
    </row>
    <row r="4099" spans="1:77" x14ac:dyDescent="0.2">
      <c r="A4099" s="101"/>
      <c r="D4099" s="97"/>
      <c r="N4099" s="97"/>
      <c r="BY4099" s="163"/>
    </row>
    <row r="4100" spans="1:77" x14ac:dyDescent="0.2">
      <c r="A4100" s="101"/>
      <c r="D4100" s="97"/>
      <c r="N4100" s="97"/>
      <c r="BY4100" s="163"/>
    </row>
    <row r="4101" spans="1:77" x14ac:dyDescent="0.2">
      <c r="A4101" s="101"/>
      <c r="D4101" s="97"/>
      <c r="N4101" s="97"/>
      <c r="BY4101" s="163"/>
    </row>
    <row r="4102" spans="1:77" x14ac:dyDescent="0.2">
      <c r="A4102" s="101"/>
      <c r="D4102" s="97"/>
      <c r="N4102" s="97"/>
      <c r="BY4102" s="163"/>
    </row>
    <row r="4103" spans="1:77" x14ac:dyDescent="0.2">
      <c r="A4103" s="101"/>
      <c r="D4103" s="97"/>
      <c r="N4103" s="97"/>
      <c r="BY4103" s="163"/>
    </row>
    <row r="4104" spans="1:77" x14ac:dyDescent="0.2">
      <c r="A4104" s="101"/>
      <c r="D4104" s="97"/>
      <c r="N4104" s="97"/>
      <c r="BY4104" s="163"/>
    </row>
    <row r="4105" spans="1:77" x14ac:dyDescent="0.2">
      <c r="A4105" s="101"/>
      <c r="D4105" s="97"/>
      <c r="N4105" s="97"/>
      <c r="BY4105" s="163"/>
    </row>
    <row r="4106" spans="1:77" x14ac:dyDescent="0.2">
      <c r="A4106" s="101"/>
      <c r="D4106" s="97"/>
      <c r="N4106" s="97"/>
      <c r="BY4106" s="163"/>
    </row>
    <row r="4107" spans="1:77" x14ac:dyDescent="0.2">
      <c r="A4107" s="101"/>
      <c r="D4107" s="97"/>
      <c r="N4107" s="97"/>
      <c r="BY4107" s="163"/>
    </row>
    <row r="4108" spans="1:77" x14ac:dyDescent="0.2">
      <c r="A4108" s="101"/>
      <c r="D4108" s="97"/>
      <c r="N4108" s="97"/>
      <c r="BY4108" s="163"/>
    </row>
    <row r="4109" spans="1:77" x14ac:dyDescent="0.2">
      <c r="A4109" s="101"/>
      <c r="D4109" s="97"/>
      <c r="N4109" s="97"/>
      <c r="BY4109" s="163"/>
    </row>
    <row r="4110" spans="1:77" x14ac:dyDescent="0.2">
      <c r="A4110" s="101"/>
      <c r="D4110" s="97"/>
      <c r="N4110" s="97"/>
      <c r="BY4110" s="163"/>
    </row>
    <row r="4111" spans="1:77" x14ac:dyDescent="0.2">
      <c r="A4111" s="101"/>
      <c r="D4111" s="97"/>
      <c r="N4111" s="97"/>
      <c r="BY4111" s="163"/>
    </row>
    <row r="4112" spans="1:77" x14ac:dyDescent="0.2">
      <c r="A4112" s="101"/>
      <c r="D4112" s="97"/>
      <c r="N4112" s="97"/>
      <c r="BY4112" s="163"/>
    </row>
    <row r="4113" spans="1:77" x14ac:dyDescent="0.2">
      <c r="A4113" s="101"/>
      <c r="D4113" s="97"/>
      <c r="N4113" s="97"/>
      <c r="BY4113" s="163"/>
    </row>
    <row r="4114" spans="1:77" x14ac:dyDescent="0.2">
      <c r="A4114" s="101"/>
      <c r="D4114" s="97"/>
      <c r="N4114" s="97"/>
      <c r="BY4114" s="163"/>
    </row>
    <row r="4115" spans="1:77" x14ac:dyDescent="0.2">
      <c r="A4115" s="101"/>
      <c r="D4115" s="97"/>
      <c r="N4115" s="97"/>
      <c r="BY4115" s="163"/>
    </row>
    <row r="4116" spans="1:77" x14ac:dyDescent="0.2">
      <c r="A4116" s="101"/>
      <c r="D4116" s="97"/>
      <c r="N4116" s="97"/>
      <c r="BY4116" s="163"/>
    </row>
    <row r="4117" spans="1:77" x14ac:dyDescent="0.2">
      <c r="A4117" s="101"/>
      <c r="D4117" s="97"/>
      <c r="N4117" s="97"/>
      <c r="BY4117" s="163"/>
    </row>
    <row r="4118" spans="1:77" x14ac:dyDescent="0.2">
      <c r="A4118" s="101"/>
      <c r="D4118" s="97"/>
      <c r="N4118" s="97"/>
      <c r="BY4118" s="163"/>
    </row>
    <row r="4119" spans="1:77" x14ac:dyDescent="0.2">
      <c r="A4119" s="101"/>
      <c r="D4119" s="97"/>
      <c r="N4119" s="97"/>
      <c r="BY4119" s="163"/>
    </row>
    <row r="4120" spans="1:77" x14ac:dyDescent="0.2">
      <c r="A4120" s="101"/>
      <c r="D4120" s="97"/>
      <c r="N4120" s="97"/>
      <c r="BY4120" s="163"/>
    </row>
    <row r="4121" spans="1:77" x14ac:dyDescent="0.2">
      <c r="A4121" s="101"/>
      <c r="D4121" s="97"/>
      <c r="N4121" s="97"/>
      <c r="BY4121" s="163"/>
    </row>
    <row r="4122" spans="1:77" x14ac:dyDescent="0.2">
      <c r="A4122" s="101"/>
      <c r="D4122" s="97"/>
      <c r="N4122" s="97"/>
      <c r="BY4122" s="163"/>
    </row>
    <row r="4123" spans="1:77" x14ac:dyDescent="0.2">
      <c r="A4123" s="101"/>
      <c r="D4123" s="97"/>
      <c r="N4123" s="97"/>
      <c r="BY4123" s="163"/>
    </row>
    <row r="4124" spans="1:77" x14ac:dyDescent="0.2">
      <c r="A4124" s="101"/>
      <c r="D4124" s="97"/>
      <c r="N4124" s="97"/>
      <c r="BY4124" s="163"/>
    </row>
    <row r="4125" spans="1:77" x14ac:dyDescent="0.2">
      <c r="A4125" s="101"/>
      <c r="D4125" s="97"/>
      <c r="N4125" s="97"/>
      <c r="BY4125" s="163"/>
    </row>
    <row r="4126" spans="1:77" x14ac:dyDescent="0.2">
      <c r="A4126" s="101"/>
      <c r="D4126" s="97"/>
      <c r="N4126" s="97"/>
      <c r="BY4126" s="163"/>
    </row>
    <row r="4127" spans="1:77" x14ac:dyDescent="0.2">
      <c r="A4127" s="101"/>
      <c r="D4127" s="97"/>
      <c r="N4127" s="97"/>
      <c r="BY4127" s="163"/>
    </row>
    <row r="4128" spans="1:77" x14ac:dyDescent="0.2">
      <c r="A4128" s="101"/>
      <c r="D4128" s="97"/>
      <c r="N4128" s="97"/>
      <c r="BY4128" s="163"/>
    </row>
    <row r="4129" spans="1:77" x14ac:dyDescent="0.2">
      <c r="A4129" s="101"/>
      <c r="D4129" s="97"/>
      <c r="N4129" s="97"/>
      <c r="BY4129" s="163"/>
    </row>
    <row r="4130" spans="1:77" x14ac:dyDescent="0.2">
      <c r="A4130" s="101"/>
      <c r="D4130" s="97"/>
      <c r="N4130" s="97"/>
      <c r="BY4130" s="163"/>
    </row>
    <row r="4131" spans="1:77" x14ac:dyDescent="0.2">
      <c r="A4131" s="101"/>
      <c r="D4131" s="97"/>
      <c r="N4131" s="97"/>
      <c r="BY4131" s="163"/>
    </row>
    <row r="4132" spans="1:77" x14ac:dyDescent="0.2">
      <c r="A4132" s="101"/>
      <c r="D4132" s="97"/>
      <c r="N4132" s="97"/>
      <c r="BY4132" s="163"/>
    </row>
    <row r="4133" spans="1:77" x14ac:dyDescent="0.2">
      <c r="A4133" s="101"/>
      <c r="D4133" s="97"/>
      <c r="N4133" s="97"/>
      <c r="BY4133" s="163"/>
    </row>
    <row r="4134" spans="1:77" x14ac:dyDescent="0.2">
      <c r="A4134" s="101"/>
      <c r="D4134" s="97"/>
      <c r="N4134" s="97"/>
      <c r="BY4134" s="163"/>
    </row>
    <row r="4135" spans="1:77" x14ac:dyDescent="0.2">
      <c r="A4135" s="101"/>
      <c r="D4135" s="97"/>
      <c r="N4135" s="97"/>
      <c r="BY4135" s="163"/>
    </row>
    <row r="4136" spans="1:77" x14ac:dyDescent="0.2">
      <c r="A4136" s="101"/>
      <c r="D4136" s="97"/>
      <c r="N4136" s="97"/>
      <c r="BY4136" s="163"/>
    </row>
    <row r="4137" spans="1:77" x14ac:dyDescent="0.2">
      <c r="A4137" s="101"/>
      <c r="D4137" s="97"/>
      <c r="N4137" s="97"/>
      <c r="BY4137" s="163"/>
    </row>
    <row r="4138" spans="1:77" x14ac:dyDescent="0.2">
      <c r="A4138" s="101"/>
      <c r="D4138" s="97"/>
      <c r="N4138" s="97"/>
      <c r="BY4138" s="163"/>
    </row>
    <row r="4139" spans="1:77" x14ac:dyDescent="0.2">
      <c r="A4139" s="101"/>
      <c r="D4139" s="97"/>
      <c r="N4139" s="97"/>
      <c r="BY4139" s="163"/>
    </row>
    <row r="4140" spans="1:77" x14ac:dyDescent="0.2">
      <c r="A4140" s="101"/>
      <c r="D4140" s="97"/>
      <c r="N4140" s="97"/>
      <c r="BY4140" s="163"/>
    </row>
    <row r="4141" spans="1:77" x14ac:dyDescent="0.2">
      <c r="A4141" s="101"/>
      <c r="D4141" s="97"/>
      <c r="N4141" s="97"/>
      <c r="BY4141" s="163"/>
    </row>
    <row r="4142" spans="1:77" x14ac:dyDescent="0.2">
      <c r="A4142" s="101"/>
      <c r="D4142" s="97"/>
      <c r="N4142" s="97"/>
      <c r="BY4142" s="163"/>
    </row>
    <row r="4143" spans="1:77" x14ac:dyDescent="0.2">
      <c r="A4143" s="101"/>
      <c r="D4143" s="97"/>
      <c r="N4143" s="97"/>
      <c r="BY4143" s="163"/>
    </row>
    <row r="4144" spans="1:77" x14ac:dyDescent="0.2">
      <c r="A4144" s="101"/>
      <c r="D4144" s="97"/>
      <c r="N4144" s="97"/>
      <c r="BY4144" s="163"/>
    </row>
    <row r="4145" spans="1:77" x14ac:dyDescent="0.2">
      <c r="A4145" s="101"/>
      <c r="D4145" s="97"/>
      <c r="N4145" s="97"/>
      <c r="BY4145" s="163"/>
    </row>
    <row r="4146" spans="1:77" x14ac:dyDescent="0.2">
      <c r="A4146" s="101"/>
      <c r="D4146" s="97"/>
      <c r="N4146" s="97"/>
      <c r="BY4146" s="163"/>
    </row>
    <row r="4147" spans="1:77" x14ac:dyDescent="0.2">
      <c r="A4147" s="101"/>
      <c r="D4147" s="97"/>
      <c r="N4147" s="97"/>
      <c r="BY4147" s="163"/>
    </row>
    <row r="4148" spans="1:77" x14ac:dyDescent="0.2">
      <c r="A4148" s="101"/>
      <c r="D4148" s="97"/>
      <c r="N4148" s="97"/>
      <c r="BY4148" s="163"/>
    </row>
    <row r="4149" spans="1:77" x14ac:dyDescent="0.2">
      <c r="A4149" s="101"/>
      <c r="D4149" s="97"/>
      <c r="N4149" s="97"/>
      <c r="BY4149" s="163"/>
    </row>
    <row r="4150" spans="1:77" x14ac:dyDescent="0.2">
      <c r="A4150" s="101"/>
      <c r="D4150" s="97"/>
      <c r="N4150" s="97"/>
      <c r="BY4150" s="163"/>
    </row>
    <row r="4151" spans="1:77" x14ac:dyDescent="0.2">
      <c r="A4151" s="101"/>
      <c r="D4151" s="97"/>
      <c r="N4151" s="97"/>
      <c r="BY4151" s="163"/>
    </row>
    <row r="4152" spans="1:77" x14ac:dyDescent="0.2">
      <c r="A4152" s="101"/>
      <c r="D4152" s="97"/>
      <c r="N4152" s="97"/>
      <c r="BY4152" s="163"/>
    </row>
    <row r="4153" spans="1:77" x14ac:dyDescent="0.2">
      <c r="A4153" s="101"/>
      <c r="D4153" s="97"/>
      <c r="N4153" s="97"/>
      <c r="BY4153" s="163"/>
    </row>
    <row r="4154" spans="1:77" x14ac:dyDescent="0.2">
      <c r="A4154" s="101"/>
      <c r="D4154" s="97"/>
      <c r="N4154" s="97"/>
      <c r="BY4154" s="163"/>
    </row>
    <row r="4155" spans="1:77" x14ac:dyDescent="0.2">
      <c r="A4155" s="101"/>
      <c r="D4155" s="97"/>
      <c r="N4155" s="97"/>
      <c r="BY4155" s="163"/>
    </row>
    <row r="4156" spans="1:77" x14ac:dyDescent="0.2">
      <c r="A4156" s="101"/>
      <c r="D4156" s="97"/>
      <c r="N4156" s="97"/>
      <c r="BY4156" s="163"/>
    </row>
    <row r="4157" spans="1:77" x14ac:dyDescent="0.2">
      <c r="A4157" s="101"/>
      <c r="D4157" s="97"/>
      <c r="N4157" s="97"/>
      <c r="BY4157" s="163"/>
    </row>
    <row r="4158" spans="1:77" x14ac:dyDescent="0.2">
      <c r="A4158" s="101"/>
      <c r="D4158" s="97"/>
      <c r="N4158" s="97"/>
      <c r="BY4158" s="163"/>
    </row>
    <row r="4159" spans="1:77" x14ac:dyDescent="0.2">
      <c r="A4159" s="101"/>
      <c r="D4159" s="97"/>
      <c r="N4159" s="97"/>
      <c r="BY4159" s="163"/>
    </row>
    <row r="4160" spans="1:77" x14ac:dyDescent="0.2">
      <c r="A4160" s="101"/>
      <c r="D4160" s="97"/>
      <c r="N4160" s="97"/>
      <c r="BY4160" s="163"/>
    </row>
    <row r="4161" spans="1:77" x14ac:dyDescent="0.2">
      <c r="A4161" s="101"/>
      <c r="D4161" s="97"/>
      <c r="N4161" s="97"/>
      <c r="BY4161" s="163"/>
    </row>
    <row r="4162" spans="1:77" x14ac:dyDescent="0.2">
      <c r="A4162" s="101"/>
      <c r="D4162" s="97"/>
      <c r="N4162" s="97"/>
      <c r="BY4162" s="163"/>
    </row>
    <row r="4163" spans="1:77" x14ac:dyDescent="0.2">
      <c r="A4163" s="101"/>
      <c r="D4163" s="97"/>
      <c r="N4163" s="97"/>
      <c r="BY4163" s="163"/>
    </row>
    <row r="4164" spans="1:77" x14ac:dyDescent="0.2">
      <c r="A4164" s="101"/>
      <c r="D4164" s="97"/>
      <c r="N4164" s="97"/>
      <c r="BY4164" s="163"/>
    </row>
    <row r="4165" spans="1:77" x14ac:dyDescent="0.2">
      <c r="A4165" s="101"/>
      <c r="D4165" s="97"/>
      <c r="N4165" s="97"/>
      <c r="BY4165" s="163"/>
    </row>
    <row r="4166" spans="1:77" x14ac:dyDescent="0.2">
      <c r="A4166" s="101"/>
      <c r="D4166" s="97"/>
      <c r="N4166" s="97"/>
      <c r="BY4166" s="163"/>
    </row>
    <row r="4167" spans="1:77" x14ac:dyDescent="0.2">
      <c r="A4167" s="101"/>
      <c r="D4167" s="97"/>
      <c r="N4167" s="97"/>
      <c r="BY4167" s="163"/>
    </row>
    <row r="4168" spans="1:77" x14ac:dyDescent="0.2">
      <c r="A4168" s="101"/>
      <c r="D4168" s="97"/>
      <c r="N4168" s="97"/>
      <c r="BY4168" s="163"/>
    </row>
    <row r="4169" spans="1:77" x14ac:dyDescent="0.2">
      <c r="A4169" s="101"/>
      <c r="D4169" s="97"/>
      <c r="N4169" s="97"/>
      <c r="BY4169" s="163"/>
    </row>
    <row r="4170" spans="1:77" x14ac:dyDescent="0.2">
      <c r="A4170" s="101"/>
      <c r="D4170" s="97"/>
      <c r="N4170" s="97"/>
      <c r="BY4170" s="163"/>
    </row>
    <row r="4171" spans="1:77" x14ac:dyDescent="0.2">
      <c r="A4171" s="101"/>
      <c r="D4171" s="97"/>
      <c r="N4171" s="97"/>
      <c r="BY4171" s="163"/>
    </row>
    <row r="4172" spans="1:77" x14ac:dyDescent="0.2">
      <c r="A4172" s="101"/>
      <c r="D4172" s="97"/>
      <c r="N4172" s="97"/>
      <c r="BY4172" s="163"/>
    </row>
    <row r="4173" spans="1:77" x14ac:dyDescent="0.2">
      <c r="A4173" s="101"/>
      <c r="D4173" s="97"/>
      <c r="N4173" s="97"/>
      <c r="BY4173" s="163"/>
    </row>
    <row r="4174" spans="1:77" x14ac:dyDescent="0.2">
      <c r="A4174" s="101"/>
      <c r="D4174" s="97"/>
      <c r="N4174" s="97"/>
      <c r="BY4174" s="163"/>
    </row>
    <row r="4175" spans="1:77" x14ac:dyDescent="0.2">
      <c r="A4175" s="101"/>
      <c r="D4175" s="97"/>
      <c r="N4175" s="97"/>
      <c r="BY4175" s="163"/>
    </row>
    <row r="4176" spans="1:77" x14ac:dyDescent="0.2">
      <c r="A4176" s="101"/>
      <c r="D4176" s="97"/>
      <c r="N4176" s="97"/>
      <c r="BY4176" s="163"/>
    </row>
    <row r="4177" spans="1:77" x14ac:dyDescent="0.2">
      <c r="A4177" s="101"/>
      <c r="D4177" s="97"/>
      <c r="N4177" s="97"/>
      <c r="BY4177" s="163"/>
    </row>
    <row r="4178" spans="1:77" x14ac:dyDescent="0.2">
      <c r="A4178" s="101"/>
      <c r="D4178" s="97"/>
      <c r="N4178" s="97"/>
      <c r="BY4178" s="163"/>
    </row>
    <row r="4179" spans="1:77" x14ac:dyDescent="0.2">
      <c r="A4179" s="101"/>
      <c r="D4179" s="97"/>
      <c r="N4179" s="97"/>
      <c r="BY4179" s="163"/>
    </row>
    <row r="4180" spans="1:77" x14ac:dyDescent="0.2">
      <c r="A4180" s="101"/>
      <c r="D4180" s="97"/>
      <c r="N4180" s="97"/>
      <c r="BY4180" s="163"/>
    </row>
    <row r="4181" spans="1:77" x14ac:dyDescent="0.2">
      <c r="A4181" s="101"/>
      <c r="D4181" s="97"/>
      <c r="N4181" s="97"/>
      <c r="BY4181" s="163"/>
    </row>
    <row r="4182" spans="1:77" x14ac:dyDescent="0.2">
      <c r="A4182" s="101"/>
      <c r="D4182" s="97"/>
      <c r="N4182" s="97"/>
      <c r="BY4182" s="163"/>
    </row>
    <row r="4183" spans="1:77" x14ac:dyDescent="0.2">
      <c r="A4183" s="101"/>
      <c r="D4183" s="97"/>
      <c r="N4183" s="97"/>
      <c r="BY4183" s="163"/>
    </row>
    <row r="4184" spans="1:77" x14ac:dyDescent="0.2">
      <c r="A4184" s="101"/>
      <c r="D4184" s="97"/>
      <c r="N4184" s="97"/>
      <c r="BY4184" s="163"/>
    </row>
    <row r="4185" spans="1:77" x14ac:dyDescent="0.2">
      <c r="A4185" s="101"/>
      <c r="D4185" s="97"/>
      <c r="N4185" s="97"/>
      <c r="BY4185" s="163"/>
    </row>
    <row r="4186" spans="1:77" x14ac:dyDescent="0.2">
      <c r="A4186" s="101"/>
      <c r="D4186" s="97"/>
      <c r="N4186" s="97"/>
      <c r="BY4186" s="163"/>
    </row>
    <row r="4187" spans="1:77" x14ac:dyDescent="0.2">
      <c r="A4187" s="101"/>
      <c r="D4187" s="97"/>
      <c r="N4187" s="97"/>
      <c r="BY4187" s="163"/>
    </row>
    <row r="4188" spans="1:77" x14ac:dyDescent="0.2">
      <c r="A4188" s="101"/>
      <c r="D4188" s="97"/>
      <c r="N4188" s="97"/>
      <c r="BY4188" s="163"/>
    </row>
    <row r="4189" spans="1:77" x14ac:dyDescent="0.2">
      <c r="A4189" s="101"/>
      <c r="D4189" s="97"/>
      <c r="N4189" s="97"/>
      <c r="BY4189" s="163"/>
    </row>
    <row r="4190" spans="1:77" x14ac:dyDescent="0.2">
      <c r="A4190" s="101"/>
      <c r="D4190" s="97"/>
      <c r="N4190" s="97"/>
      <c r="BY4190" s="163"/>
    </row>
    <row r="4191" spans="1:77" x14ac:dyDescent="0.2">
      <c r="A4191" s="101"/>
      <c r="D4191" s="97"/>
      <c r="N4191" s="97"/>
      <c r="BY4191" s="163"/>
    </row>
    <row r="4192" spans="1:77" x14ac:dyDescent="0.2">
      <c r="A4192" s="101"/>
      <c r="D4192" s="97"/>
      <c r="N4192" s="97"/>
      <c r="BY4192" s="163"/>
    </row>
    <row r="4193" spans="1:77" x14ac:dyDescent="0.2">
      <c r="A4193" s="101"/>
      <c r="D4193" s="97"/>
      <c r="N4193" s="97"/>
      <c r="BY4193" s="163"/>
    </row>
    <row r="4194" spans="1:77" x14ac:dyDescent="0.2">
      <c r="A4194" s="101"/>
      <c r="D4194" s="97"/>
      <c r="N4194" s="97"/>
      <c r="BY4194" s="163"/>
    </row>
    <row r="4195" spans="1:77" x14ac:dyDescent="0.2">
      <c r="A4195" s="101"/>
      <c r="D4195" s="97"/>
      <c r="N4195" s="97"/>
      <c r="BY4195" s="163"/>
    </row>
    <row r="4196" spans="1:77" x14ac:dyDescent="0.2">
      <c r="A4196" s="101"/>
      <c r="D4196" s="97"/>
      <c r="N4196" s="97"/>
      <c r="BY4196" s="163"/>
    </row>
    <row r="4197" spans="1:77" x14ac:dyDescent="0.2">
      <c r="A4197" s="101"/>
      <c r="D4197" s="97"/>
      <c r="N4197" s="97"/>
      <c r="BY4197" s="163"/>
    </row>
    <row r="4198" spans="1:77" x14ac:dyDescent="0.2">
      <c r="A4198" s="101"/>
      <c r="D4198" s="97"/>
      <c r="N4198" s="97"/>
      <c r="BY4198" s="163"/>
    </row>
    <row r="4199" spans="1:77" x14ac:dyDescent="0.2">
      <c r="A4199" s="101"/>
      <c r="D4199" s="97"/>
      <c r="N4199" s="97"/>
      <c r="BY4199" s="163"/>
    </row>
    <row r="4200" spans="1:77" x14ac:dyDescent="0.2">
      <c r="A4200" s="101"/>
      <c r="D4200" s="97"/>
      <c r="N4200" s="97"/>
      <c r="BY4200" s="163"/>
    </row>
    <row r="4201" spans="1:77" x14ac:dyDescent="0.2">
      <c r="A4201" s="101"/>
      <c r="D4201" s="97"/>
      <c r="N4201" s="97"/>
      <c r="BY4201" s="163"/>
    </row>
    <row r="4202" spans="1:77" x14ac:dyDescent="0.2">
      <c r="A4202" s="101"/>
      <c r="D4202" s="97"/>
      <c r="N4202" s="97"/>
      <c r="BY4202" s="163"/>
    </row>
    <row r="4203" spans="1:77" x14ac:dyDescent="0.2">
      <c r="A4203" s="101"/>
      <c r="D4203" s="97"/>
      <c r="N4203" s="97"/>
      <c r="BY4203" s="163"/>
    </row>
    <row r="4204" spans="1:77" x14ac:dyDescent="0.2">
      <c r="A4204" s="101"/>
      <c r="D4204" s="97"/>
      <c r="N4204" s="97"/>
      <c r="BY4204" s="163"/>
    </row>
    <row r="4205" spans="1:77" x14ac:dyDescent="0.2">
      <c r="A4205" s="101"/>
      <c r="D4205" s="97"/>
      <c r="N4205" s="97"/>
      <c r="BY4205" s="163"/>
    </row>
    <row r="4206" spans="1:77" x14ac:dyDescent="0.2">
      <c r="A4206" s="101"/>
      <c r="D4206" s="97"/>
      <c r="N4206" s="97"/>
      <c r="BY4206" s="163"/>
    </row>
    <row r="4207" spans="1:77" x14ac:dyDescent="0.2">
      <c r="A4207" s="101"/>
      <c r="D4207" s="97"/>
      <c r="N4207" s="97"/>
      <c r="BY4207" s="163"/>
    </row>
    <row r="4208" spans="1:77" x14ac:dyDescent="0.2">
      <c r="A4208" s="101"/>
      <c r="D4208" s="97"/>
      <c r="N4208" s="97"/>
      <c r="BY4208" s="163"/>
    </row>
    <row r="4209" spans="1:77" x14ac:dyDescent="0.2">
      <c r="A4209" s="101"/>
      <c r="D4209" s="97"/>
      <c r="N4209" s="97"/>
      <c r="BY4209" s="163"/>
    </row>
    <row r="4210" spans="1:77" x14ac:dyDescent="0.2">
      <c r="A4210" s="101"/>
      <c r="D4210" s="97"/>
      <c r="N4210" s="97"/>
      <c r="BY4210" s="163"/>
    </row>
    <row r="4211" spans="1:77" x14ac:dyDescent="0.2">
      <c r="A4211" s="101"/>
      <c r="D4211" s="97"/>
      <c r="N4211" s="97"/>
      <c r="BY4211" s="163"/>
    </row>
    <row r="4212" spans="1:77" x14ac:dyDescent="0.2">
      <c r="A4212" s="101"/>
      <c r="D4212" s="97"/>
      <c r="N4212" s="97"/>
      <c r="BY4212" s="163"/>
    </row>
    <row r="4213" spans="1:77" x14ac:dyDescent="0.2">
      <c r="A4213" s="101"/>
      <c r="D4213" s="97"/>
      <c r="N4213" s="97"/>
      <c r="BY4213" s="163"/>
    </row>
    <row r="4214" spans="1:77" x14ac:dyDescent="0.2">
      <c r="A4214" s="101"/>
      <c r="D4214" s="97"/>
      <c r="N4214" s="97"/>
      <c r="BY4214" s="163"/>
    </row>
    <row r="4215" spans="1:77" x14ac:dyDescent="0.2">
      <c r="A4215" s="101"/>
      <c r="D4215" s="97"/>
      <c r="N4215" s="97"/>
      <c r="BY4215" s="163"/>
    </row>
    <row r="4216" spans="1:77" x14ac:dyDescent="0.2">
      <c r="A4216" s="101"/>
      <c r="D4216" s="97"/>
      <c r="N4216" s="97"/>
      <c r="BY4216" s="163"/>
    </row>
    <row r="4217" spans="1:77" x14ac:dyDescent="0.2">
      <c r="A4217" s="101"/>
      <c r="D4217" s="97"/>
      <c r="N4217" s="97"/>
      <c r="BY4217" s="163"/>
    </row>
    <row r="4218" spans="1:77" x14ac:dyDescent="0.2">
      <c r="A4218" s="101"/>
      <c r="D4218" s="97"/>
      <c r="N4218" s="97"/>
      <c r="BY4218" s="163"/>
    </row>
    <row r="4219" spans="1:77" x14ac:dyDescent="0.2">
      <c r="A4219" s="101"/>
      <c r="D4219" s="97"/>
      <c r="N4219" s="97"/>
      <c r="BY4219" s="163"/>
    </row>
    <row r="4220" spans="1:77" x14ac:dyDescent="0.2">
      <c r="A4220" s="101"/>
      <c r="D4220" s="97"/>
      <c r="N4220" s="97"/>
      <c r="BY4220" s="163"/>
    </row>
    <row r="4221" spans="1:77" x14ac:dyDescent="0.2">
      <c r="A4221" s="101"/>
      <c r="D4221" s="97"/>
      <c r="N4221" s="97"/>
      <c r="BY4221" s="163"/>
    </row>
    <row r="4222" spans="1:77" x14ac:dyDescent="0.2">
      <c r="A4222" s="101"/>
      <c r="D4222" s="97"/>
      <c r="N4222" s="97"/>
      <c r="BY4222" s="163"/>
    </row>
    <row r="4223" spans="1:77" x14ac:dyDescent="0.2">
      <c r="A4223" s="101"/>
      <c r="D4223" s="97"/>
      <c r="N4223" s="97"/>
      <c r="BY4223" s="163"/>
    </row>
    <row r="4224" spans="1:77" x14ac:dyDescent="0.2">
      <c r="A4224" s="101"/>
      <c r="D4224" s="97"/>
      <c r="N4224" s="97"/>
      <c r="BY4224" s="163"/>
    </row>
    <row r="4225" spans="1:77" x14ac:dyDescent="0.2">
      <c r="A4225" s="101"/>
      <c r="D4225" s="97"/>
      <c r="N4225" s="97"/>
      <c r="BY4225" s="163"/>
    </row>
    <row r="4226" spans="1:77" x14ac:dyDescent="0.2">
      <c r="A4226" s="101"/>
      <c r="D4226" s="97"/>
      <c r="N4226" s="97"/>
      <c r="BY4226" s="163"/>
    </row>
    <row r="4227" spans="1:77" x14ac:dyDescent="0.2">
      <c r="A4227" s="101"/>
      <c r="D4227" s="97"/>
      <c r="N4227" s="97"/>
      <c r="BY4227" s="163"/>
    </row>
    <row r="4228" spans="1:77" x14ac:dyDescent="0.2">
      <c r="A4228" s="101"/>
      <c r="D4228" s="97"/>
      <c r="N4228" s="97"/>
      <c r="BY4228" s="163"/>
    </row>
    <row r="4229" spans="1:77" x14ac:dyDescent="0.2">
      <c r="A4229" s="101"/>
      <c r="D4229" s="97"/>
      <c r="N4229" s="97"/>
      <c r="BY4229" s="163"/>
    </row>
    <row r="4230" spans="1:77" x14ac:dyDescent="0.2">
      <c r="A4230" s="101"/>
      <c r="D4230" s="97"/>
      <c r="N4230" s="97"/>
      <c r="BY4230" s="163"/>
    </row>
    <row r="4231" spans="1:77" x14ac:dyDescent="0.2">
      <c r="A4231" s="101"/>
      <c r="D4231" s="97"/>
      <c r="N4231" s="97"/>
      <c r="BY4231" s="163"/>
    </row>
    <row r="4232" spans="1:77" x14ac:dyDescent="0.2">
      <c r="A4232" s="101"/>
      <c r="D4232" s="97"/>
      <c r="N4232" s="97"/>
      <c r="BY4232" s="163"/>
    </row>
    <row r="4233" spans="1:77" x14ac:dyDescent="0.2">
      <c r="A4233" s="101"/>
      <c r="D4233" s="97"/>
      <c r="N4233" s="97"/>
      <c r="BY4233" s="163"/>
    </row>
    <row r="4234" spans="1:77" x14ac:dyDescent="0.2">
      <c r="A4234" s="101"/>
      <c r="D4234" s="97"/>
      <c r="N4234" s="97"/>
      <c r="BY4234" s="163"/>
    </row>
    <row r="4235" spans="1:77" x14ac:dyDescent="0.2">
      <c r="A4235" s="101"/>
      <c r="D4235" s="97"/>
      <c r="N4235" s="97"/>
      <c r="BY4235" s="163"/>
    </row>
    <row r="4236" spans="1:77" x14ac:dyDescent="0.2">
      <c r="A4236" s="101"/>
      <c r="D4236" s="97"/>
      <c r="N4236" s="97"/>
      <c r="BY4236" s="163"/>
    </row>
    <row r="4237" spans="1:77" x14ac:dyDescent="0.2">
      <c r="A4237" s="101"/>
      <c r="D4237" s="97"/>
      <c r="N4237" s="97"/>
      <c r="BY4237" s="163"/>
    </row>
    <row r="4238" spans="1:77" x14ac:dyDescent="0.2">
      <c r="A4238" s="101"/>
      <c r="D4238" s="97"/>
      <c r="N4238" s="97"/>
      <c r="BY4238" s="163"/>
    </row>
    <row r="4239" spans="1:77" x14ac:dyDescent="0.2">
      <c r="A4239" s="101"/>
      <c r="D4239" s="97"/>
      <c r="N4239" s="97"/>
      <c r="BY4239" s="163"/>
    </row>
    <row r="4240" spans="1:77" x14ac:dyDescent="0.2">
      <c r="A4240" s="101"/>
      <c r="D4240" s="97"/>
      <c r="N4240" s="97"/>
      <c r="BY4240" s="163"/>
    </row>
    <row r="4241" spans="1:77" x14ac:dyDescent="0.2">
      <c r="A4241" s="101"/>
      <c r="D4241" s="97"/>
      <c r="N4241" s="97"/>
      <c r="BY4241" s="163"/>
    </row>
    <row r="4242" spans="1:77" x14ac:dyDescent="0.2">
      <c r="A4242" s="101"/>
      <c r="D4242" s="97"/>
      <c r="N4242" s="97"/>
      <c r="BY4242" s="163"/>
    </row>
    <row r="4243" spans="1:77" x14ac:dyDescent="0.2">
      <c r="A4243" s="101"/>
      <c r="D4243" s="97"/>
      <c r="N4243" s="97"/>
      <c r="BY4243" s="163"/>
    </row>
    <row r="4244" spans="1:77" x14ac:dyDescent="0.2">
      <c r="A4244" s="101"/>
      <c r="D4244" s="97"/>
      <c r="N4244" s="97"/>
      <c r="BY4244" s="163"/>
    </row>
    <row r="4245" spans="1:77" x14ac:dyDescent="0.2">
      <c r="A4245" s="101"/>
      <c r="D4245" s="97"/>
      <c r="N4245" s="97"/>
      <c r="BY4245" s="163"/>
    </row>
    <row r="4246" spans="1:77" x14ac:dyDescent="0.2">
      <c r="A4246" s="101"/>
      <c r="D4246" s="97"/>
      <c r="N4246" s="97"/>
      <c r="BY4246" s="163"/>
    </row>
    <row r="4247" spans="1:77" x14ac:dyDescent="0.2">
      <c r="A4247" s="101"/>
      <c r="D4247" s="97"/>
      <c r="N4247" s="97"/>
      <c r="BY4247" s="163"/>
    </row>
    <row r="4248" spans="1:77" x14ac:dyDescent="0.2">
      <c r="A4248" s="101"/>
      <c r="D4248" s="97"/>
      <c r="N4248" s="97"/>
      <c r="BY4248" s="163"/>
    </row>
    <row r="4249" spans="1:77" x14ac:dyDescent="0.2">
      <c r="A4249" s="101"/>
      <c r="D4249" s="97"/>
      <c r="N4249" s="97"/>
      <c r="BY4249" s="163"/>
    </row>
    <row r="4250" spans="1:77" x14ac:dyDescent="0.2">
      <c r="A4250" s="101"/>
      <c r="D4250" s="97"/>
      <c r="N4250" s="97"/>
      <c r="BY4250" s="163"/>
    </row>
    <row r="4251" spans="1:77" x14ac:dyDescent="0.2">
      <c r="A4251" s="101"/>
      <c r="D4251" s="97"/>
      <c r="N4251" s="97"/>
      <c r="BY4251" s="163"/>
    </row>
    <row r="4252" spans="1:77" x14ac:dyDescent="0.2">
      <c r="A4252" s="101"/>
      <c r="D4252" s="97"/>
      <c r="N4252" s="97"/>
      <c r="BY4252" s="163"/>
    </row>
    <row r="4253" spans="1:77" x14ac:dyDescent="0.2">
      <c r="A4253" s="101"/>
      <c r="D4253" s="97"/>
      <c r="N4253" s="97"/>
      <c r="BY4253" s="163"/>
    </row>
    <row r="4254" spans="1:77" x14ac:dyDescent="0.2">
      <c r="A4254" s="101"/>
      <c r="D4254" s="97"/>
      <c r="N4254" s="97"/>
      <c r="BY4254" s="163"/>
    </row>
    <row r="4255" spans="1:77" x14ac:dyDescent="0.2">
      <c r="A4255" s="101"/>
      <c r="D4255" s="97"/>
      <c r="N4255" s="97"/>
      <c r="BY4255" s="163"/>
    </row>
    <row r="4256" spans="1:77" x14ac:dyDescent="0.2">
      <c r="A4256" s="101"/>
      <c r="D4256" s="97"/>
      <c r="N4256" s="97"/>
      <c r="BY4256" s="163"/>
    </row>
    <row r="4257" spans="1:77" x14ac:dyDescent="0.2">
      <c r="A4257" s="101"/>
      <c r="D4257" s="97"/>
      <c r="N4257" s="97"/>
      <c r="BY4257" s="163"/>
    </row>
    <row r="4258" spans="1:77" x14ac:dyDescent="0.2">
      <c r="A4258" s="101"/>
      <c r="D4258" s="97"/>
      <c r="N4258" s="97"/>
      <c r="BY4258" s="163"/>
    </row>
    <row r="4259" spans="1:77" x14ac:dyDescent="0.2">
      <c r="A4259" s="101"/>
      <c r="D4259" s="97"/>
      <c r="N4259" s="97"/>
      <c r="BY4259" s="163"/>
    </row>
    <row r="4260" spans="1:77" x14ac:dyDescent="0.2">
      <c r="A4260" s="101"/>
      <c r="D4260" s="97"/>
      <c r="N4260" s="97"/>
      <c r="BY4260" s="163"/>
    </row>
    <row r="4261" spans="1:77" x14ac:dyDescent="0.2">
      <c r="A4261" s="101"/>
      <c r="D4261" s="97"/>
      <c r="N4261" s="97"/>
      <c r="BY4261" s="163"/>
    </row>
    <row r="4262" spans="1:77" x14ac:dyDescent="0.2">
      <c r="A4262" s="101"/>
      <c r="D4262" s="97"/>
      <c r="N4262" s="97"/>
      <c r="BY4262" s="163"/>
    </row>
    <row r="4263" spans="1:77" x14ac:dyDescent="0.2">
      <c r="A4263" s="101"/>
      <c r="D4263" s="97"/>
      <c r="N4263" s="97"/>
      <c r="BY4263" s="163"/>
    </row>
    <row r="4264" spans="1:77" x14ac:dyDescent="0.2">
      <c r="A4264" s="101"/>
      <c r="D4264" s="97"/>
      <c r="N4264" s="97"/>
      <c r="BY4264" s="163"/>
    </row>
    <row r="4265" spans="1:77" x14ac:dyDescent="0.2">
      <c r="A4265" s="101"/>
      <c r="D4265" s="97"/>
      <c r="N4265" s="97"/>
      <c r="BY4265" s="163"/>
    </row>
    <row r="4266" spans="1:77" x14ac:dyDescent="0.2">
      <c r="A4266" s="101"/>
      <c r="D4266" s="97"/>
      <c r="N4266" s="97"/>
      <c r="BY4266" s="163"/>
    </row>
    <row r="4267" spans="1:77" x14ac:dyDescent="0.2">
      <c r="A4267" s="101"/>
      <c r="D4267" s="97"/>
      <c r="N4267" s="97"/>
      <c r="BY4267" s="163"/>
    </row>
    <row r="4268" spans="1:77" x14ac:dyDescent="0.2">
      <c r="A4268" s="101"/>
      <c r="D4268" s="97"/>
      <c r="N4268" s="97"/>
      <c r="BY4268" s="163"/>
    </row>
    <row r="4269" spans="1:77" x14ac:dyDescent="0.2">
      <c r="A4269" s="101"/>
      <c r="D4269" s="97"/>
      <c r="N4269" s="97"/>
      <c r="BY4269" s="163"/>
    </row>
    <row r="4270" spans="1:77" x14ac:dyDescent="0.2">
      <c r="A4270" s="101"/>
      <c r="D4270" s="97"/>
      <c r="N4270" s="97"/>
      <c r="BY4270" s="163"/>
    </row>
    <row r="4271" spans="1:77" x14ac:dyDescent="0.2">
      <c r="A4271" s="101"/>
      <c r="D4271" s="97"/>
      <c r="N4271" s="97"/>
      <c r="BY4271" s="163"/>
    </row>
    <row r="4272" spans="1:77" x14ac:dyDescent="0.2">
      <c r="A4272" s="101"/>
      <c r="D4272" s="97"/>
      <c r="N4272" s="97"/>
      <c r="BY4272" s="163"/>
    </row>
    <row r="4273" spans="1:77" x14ac:dyDescent="0.2">
      <c r="A4273" s="101"/>
      <c r="D4273" s="97"/>
      <c r="N4273" s="97"/>
      <c r="BY4273" s="163"/>
    </row>
    <row r="4274" spans="1:77" x14ac:dyDescent="0.2">
      <c r="A4274" s="101"/>
      <c r="D4274" s="97"/>
      <c r="N4274" s="97"/>
      <c r="BY4274" s="163"/>
    </row>
    <row r="4275" spans="1:77" x14ac:dyDescent="0.2">
      <c r="A4275" s="101"/>
      <c r="D4275" s="97"/>
      <c r="N4275" s="97"/>
      <c r="BY4275" s="163"/>
    </row>
    <row r="4276" spans="1:77" x14ac:dyDescent="0.2">
      <c r="A4276" s="101"/>
      <c r="D4276" s="97"/>
      <c r="N4276" s="97"/>
      <c r="BY4276" s="163"/>
    </row>
    <row r="4277" spans="1:77" x14ac:dyDescent="0.2">
      <c r="A4277" s="101"/>
      <c r="D4277" s="97"/>
      <c r="N4277" s="97"/>
      <c r="BY4277" s="163"/>
    </row>
    <row r="4278" spans="1:77" x14ac:dyDescent="0.2">
      <c r="A4278" s="101"/>
      <c r="D4278" s="97"/>
      <c r="N4278" s="97"/>
      <c r="BY4278" s="163"/>
    </row>
    <row r="4279" spans="1:77" x14ac:dyDescent="0.2">
      <c r="A4279" s="101"/>
      <c r="D4279" s="97"/>
      <c r="N4279" s="97"/>
      <c r="BY4279" s="163"/>
    </row>
    <row r="4280" spans="1:77" x14ac:dyDescent="0.2">
      <c r="A4280" s="101"/>
      <c r="D4280" s="97"/>
      <c r="N4280" s="97"/>
      <c r="BY4280" s="163"/>
    </row>
    <row r="4281" spans="1:77" x14ac:dyDescent="0.2">
      <c r="A4281" s="101"/>
      <c r="D4281" s="97"/>
      <c r="N4281" s="97"/>
      <c r="BY4281" s="163"/>
    </row>
    <row r="4282" spans="1:77" x14ac:dyDescent="0.2">
      <c r="A4282" s="101"/>
      <c r="D4282" s="97"/>
      <c r="N4282" s="97"/>
      <c r="BY4282" s="163"/>
    </row>
    <row r="4283" spans="1:77" x14ac:dyDescent="0.2">
      <c r="A4283" s="101"/>
      <c r="D4283" s="97"/>
      <c r="N4283" s="97"/>
      <c r="BY4283" s="163"/>
    </row>
    <row r="4284" spans="1:77" x14ac:dyDescent="0.2">
      <c r="A4284" s="101"/>
      <c r="D4284" s="97"/>
      <c r="N4284" s="97"/>
      <c r="BY4284" s="163"/>
    </row>
    <row r="4285" spans="1:77" x14ac:dyDescent="0.2">
      <c r="A4285" s="101"/>
      <c r="D4285" s="97"/>
      <c r="N4285" s="97"/>
      <c r="BY4285" s="163"/>
    </row>
    <row r="4286" spans="1:77" x14ac:dyDescent="0.2">
      <c r="A4286" s="101"/>
      <c r="D4286" s="97"/>
      <c r="N4286" s="97"/>
      <c r="BY4286" s="163"/>
    </row>
    <row r="4287" spans="1:77" x14ac:dyDescent="0.2">
      <c r="A4287" s="101"/>
      <c r="D4287" s="97"/>
      <c r="N4287" s="97"/>
      <c r="BY4287" s="163"/>
    </row>
    <row r="4288" spans="1:77" x14ac:dyDescent="0.2">
      <c r="A4288" s="101"/>
      <c r="D4288" s="97"/>
      <c r="N4288" s="97"/>
      <c r="BY4288" s="163"/>
    </row>
    <row r="4289" spans="1:77" x14ac:dyDescent="0.2">
      <c r="A4289" s="101"/>
      <c r="D4289" s="97"/>
      <c r="N4289" s="97"/>
      <c r="BY4289" s="163"/>
    </row>
    <row r="4290" spans="1:77" x14ac:dyDescent="0.2">
      <c r="A4290" s="101"/>
      <c r="D4290" s="97"/>
      <c r="N4290" s="97"/>
      <c r="BY4290" s="163"/>
    </row>
    <row r="4291" spans="1:77" x14ac:dyDescent="0.2">
      <c r="A4291" s="101"/>
      <c r="D4291" s="97"/>
      <c r="N4291" s="97"/>
      <c r="BY4291" s="163"/>
    </row>
    <row r="4292" spans="1:77" x14ac:dyDescent="0.2">
      <c r="A4292" s="101"/>
      <c r="D4292" s="97"/>
      <c r="N4292" s="97"/>
      <c r="BY4292" s="163"/>
    </row>
    <row r="4293" spans="1:77" x14ac:dyDescent="0.2">
      <c r="A4293" s="101"/>
      <c r="D4293" s="97"/>
      <c r="N4293" s="97"/>
      <c r="BY4293" s="163"/>
    </row>
    <row r="4294" spans="1:77" x14ac:dyDescent="0.2">
      <c r="A4294" s="101"/>
      <c r="D4294" s="97"/>
      <c r="N4294" s="97"/>
      <c r="BY4294" s="163"/>
    </row>
    <row r="4295" spans="1:77" x14ac:dyDescent="0.2">
      <c r="A4295" s="101"/>
      <c r="D4295" s="97"/>
      <c r="N4295" s="97"/>
      <c r="BY4295" s="163"/>
    </row>
    <row r="4296" spans="1:77" x14ac:dyDescent="0.2">
      <c r="A4296" s="101"/>
      <c r="D4296" s="97"/>
      <c r="N4296" s="97"/>
      <c r="BY4296" s="163"/>
    </row>
    <row r="4297" spans="1:77" x14ac:dyDescent="0.2">
      <c r="A4297" s="101"/>
      <c r="D4297" s="97"/>
      <c r="N4297" s="97"/>
      <c r="BY4297" s="163"/>
    </row>
    <row r="4298" spans="1:77" x14ac:dyDescent="0.2">
      <c r="A4298" s="101"/>
      <c r="D4298" s="97"/>
      <c r="N4298" s="97"/>
      <c r="BY4298" s="163"/>
    </row>
    <row r="4299" spans="1:77" x14ac:dyDescent="0.2">
      <c r="A4299" s="101"/>
      <c r="D4299" s="97"/>
      <c r="N4299" s="97"/>
      <c r="BY4299" s="163"/>
    </row>
    <row r="4300" spans="1:77" x14ac:dyDescent="0.2">
      <c r="A4300" s="101"/>
      <c r="D4300" s="97"/>
      <c r="N4300" s="97"/>
      <c r="BY4300" s="163"/>
    </row>
    <row r="4301" spans="1:77" x14ac:dyDescent="0.2">
      <c r="A4301" s="101"/>
      <c r="D4301" s="97"/>
      <c r="N4301" s="97"/>
      <c r="BY4301" s="163"/>
    </row>
    <row r="4302" spans="1:77" x14ac:dyDescent="0.2">
      <c r="A4302" s="101"/>
      <c r="D4302" s="97"/>
      <c r="N4302" s="97"/>
      <c r="BY4302" s="163"/>
    </row>
    <row r="4303" spans="1:77" x14ac:dyDescent="0.2">
      <c r="A4303" s="101"/>
      <c r="D4303" s="97"/>
      <c r="N4303" s="97"/>
      <c r="BY4303" s="163"/>
    </row>
    <row r="4304" spans="1:77" x14ac:dyDescent="0.2">
      <c r="A4304" s="101"/>
      <c r="D4304" s="97"/>
      <c r="N4304" s="97"/>
      <c r="BY4304" s="163"/>
    </row>
    <row r="4305" spans="1:77" x14ac:dyDescent="0.2">
      <c r="A4305" s="101"/>
      <c r="D4305" s="97"/>
      <c r="N4305" s="97"/>
      <c r="BY4305" s="163"/>
    </row>
    <row r="4306" spans="1:77" x14ac:dyDescent="0.2">
      <c r="A4306" s="101"/>
      <c r="D4306" s="97"/>
      <c r="N4306" s="97"/>
      <c r="BY4306" s="163"/>
    </row>
    <row r="4307" spans="1:77" x14ac:dyDescent="0.2">
      <c r="A4307" s="101"/>
      <c r="D4307" s="97"/>
      <c r="N4307" s="97"/>
      <c r="BY4307" s="163"/>
    </row>
    <row r="4308" spans="1:77" x14ac:dyDescent="0.2">
      <c r="A4308" s="101"/>
      <c r="D4308" s="97"/>
      <c r="N4308" s="97"/>
      <c r="BY4308" s="163"/>
    </row>
    <row r="4309" spans="1:77" x14ac:dyDescent="0.2">
      <c r="A4309" s="101"/>
      <c r="D4309" s="97"/>
      <c r="N4309" s="97"/>
      <c r="BY4309" s="163"/>
    </row>
    <row r="4310" spans="1:77" x14ac:dyDescent="0.2">
      <c r="A4310" s="101"/>
      <c r="D4310" s="97"/>
      <c r="N4310" s="97"/>
      <c r="BY4310" s="163"/>
    </row>
    <row r="4311" spans="1:77" x14ac:dyDescent="0.2">
      <c r="A4311" s="101"/>
      <c r="D4311" s="97"/>
      <c r="N4311" s="97"/>
      <c r="BY4311" s="163"/>
    </row>
    <row r="4312" spans="1:77" x14ac:dyDescent="0.2">
      <c r="A4312" s="101"/>
      <c r="D4312" s="97"/>
      <c r="N4312" s="97"/>
      <c r="BY4312" s="163"/>
    </row>
    <row r="4313" spans="1:77" x14ac:dyDescent="0.2">
      <c r="A4313" s="101"/>
      <c r="D4313" s="97"/>
      <c r="N4313" s="97"/>
      <c r="BY4313" s="163"/>
    </row>
    <row r="4314" spans="1:77" x14ac:dyDescent="0.2">
      <c r="A4314" s="101"/>
      <c r="D4314" s="97"/>
      <c r="N4314" s="97"/>
      <c r="BY4314" s="163"/>
    </row>
    <row r="4315" spans="1:77" x14ac:dyDescent="0.2">
      <c r="A4315" s="101"/>
      <c r="D4315" s="97"/>
      <c r="N4315" s="97"/>
      <c r="BY4315" s="163"/>
    </row>
    <row r="4316" spans="1:77" x14ac:dyDescent="0.2">
      <c r="A4316" s="101"/>
      <c r="D4316" s="97"/>
      <c r="N4316" s="97"/>
      <c r="BY4316" s="163"/>
    </row>
    <row r="4317" spans="1:77" x14ac:dyDescent="0.2">
      <c r="A4317" s="101"/>
      <c r="D4317" s="97"/>
      <c r="N4317" s="97"/>
      <c r="BY4317" s="163"/>
    </row>
    <row r="4318" spans="1:77" x14ac:dyDescent="0.2">
      <c r="A4318" s="101"/>
      <c r="D4318" s="97"/>
      <c r="N4318" s="97"/>
      <c r="BY4318" s="163"/>
    </row>
    <row r="4319" spans="1:77" x14ac:dyDescent="0.2">
      <c r="A4319" s="101"/>
      <c r="D4319" s="97"/>
      <c r="N4319" s="97"/>
      <c r="BY4319" s="163"/>
    </row>
    <row r="4320" spans="1:77" x14ac:dyDescent="0.2">
      <c r="A4320" s="101"/>
      <c r="D4320" s="97"/>
      <c r="N4320" s="97"/>
      <c r="BY4320" s="163"/>
    </row>
    <row r="4321" spans="1:77" x14ac:dyDescent="0.2">
      <c r="A4321" s="101"/>
      <c r="D4321" s="97"/>
      <c r="N4321" s="97"/>
      <c r="BY4321" s="163"/>
    </row>
    <row r="4322" spans="1:77" x14ac:dyDescent="0.2">
      <c r="A4322" s="101"/>
      <c r="D4322" s="97"/>
      <c r="N4322" s="97"/>
      <c r="BY4322" s="163"/>
    </row>
    <row r="4323" spans="1:77" x14ac:dyDescent="0.2">
      <c r="A4323" s="101"/>
      <c r="D4323" s="97"/>
      <c r="N4323" s="97"/>
      <c r="BY4323" s="163"/>
    </row>
    <row r="4324" spans="1:77" x14ac:dyDescent="0.2">
      <c r="A4324" s="101"/>
      <c r="D4324" s="97"/>
      <c r="N4324" s="97"/>
      <c r="BY4324" s="163"/>
    </row>
    <row r="4325" spans="1:77" x14ac:dyDescent="0.2">
      <c r="A4325" s="101"/>
      <c r="D4325" s="97"/>
      <c r="N4325" s="97"/>
      <c r="BY4325" s="163"/>
    </row>
    <row r="4326" spans="1:77" x14ac:dyDescent="0.2">
      <c r="A4326" s="101"/>
      <c r="D4326" s="97"/>
      <c r="N4326" s="97"/>
      <c r="BY4326" s="163"/>
    </row>
    <row r="4327" spans="1:77" x14ac:dyDescent="0.2">
      <c r="A4327" s="101"/>
      <c r="D4327" s="97"/>
      <c r="N4327" s="97"/>
      <c r="BY4327" s="163"/>
    </row>
    <row r="4328" spans="1:77" x14ac:dyDescent="0.2">
      <c r="A4328" s="101"/>
      <c r="D4328" s="97"/>
      <c r="N4328" s="97"/>
      <c r="BY4328" s="163"/>
    </row>
    <row r="4329" spans="1:77" x14ac:dyDescent="0.2">
      <c r="A4329" s="101"/>
      <c r="D4329" s="97"/>
      <c r="N4329" s="97"/>
      <c r="BY4329" s="163"/>
    </row>
    <row r="4330" spans="1:77" x14ac:dyDescent="0.2">
      <c r="A4330" s="101"/>
      <c r="D4330" s="97"/>
      <c r="N4330" s="97"/>
      <c r="BY4330" s="163"/>
    </row>
    <row r="4331" spans="1:77" x14ac:dyDescent="0.2">
      <c r="A4331" s="101"/>
      <c r="D4331" s="97"/>
      <c r="N4331" s="97"/>
      <c r="BY4331" s="163"/>
    </row>
    <row r="4332" spans="1:77" x14ac:dyDescent="0.2">
      <c r="A4332" s="101"/>
      <c r="D4332" s="97"/>
      <c r="N4332" s="97"/>
      <c r="BY4332" s="163"/>
    </row>
    <row r="4333" spans="1:77" x14ac:dyDescent="0.2">
      <c r="A4333" s="101"/>
      <c r="D4333" s="97"/>
      <c r="N4333" s="97"/>
      <c r="BY4333" s="163"/>
    </row>
    <row r="4334" spans="1:77" x14ac:dyDescent="0.2">
      <c r="A4334" s="101"/>
      <c r="D4334" s="97"/>
      <c r="N4334" s="97"/>
      <c r="BY4334" s="163"/>
    </row>
    <row r="4335" spans="1:77" x14ac:dyDescent="0.2">
      <c r="A4335" s="101"/>
      <c r="D4335" s="97"/>
      <c r="N4335" s="97"/>
      <c r="BY4335" s="163"/>
    </row>
    <row r="4336" spans="1:77" x14ac:dyDescent="0.2">
      <c r="A4336" s="101"/>
      <c r="D4336" s="97"/>
      <c r="N4336" s="97"/>
      <c r="BY4336" s="163"/>
    </row>
    <row r="4337" spans="1:77" x14ac:dyDescent="0.2">
      <c r="A4337" s="101"/>
      <c r="D4337" s="97"/>
      <c r="N4337" s="97"/>
      <c r="BY4337" s="163"/>
    </row>
    <row r="4338" spans="1:77" x14ac:dyDescent="0.2">
      <c r="A4338" s="101"/>
      <c r="D4338" s="97"/>
      <c r="N4338" s="97"/>
      <c r="BY4338" s="163"/>
    </row>
    <row r="4339" spans="1:77" x14ac:dyDescent="0.2">
      <c r="A4339" s="101"/>
      <c r="D4339" s="97"/>
      <c r="N4339" s="97"/>
      <c r="BY4339" s="163"/>
    </row>
    <row r="4340" spans="1:77" x14ac:dyDescent="0.2">
      <c r="A4340" s="101"/>
      <c r="D4340" s="97"/>
      <c r="N4340" s="97"/>
      <c r="BY4340" s="163"/>
    </row>
    <row r="4341" spans="1:77" x14ac:dyDescent="0.2">
      <c r="A4341" s="101"/>
      <c r="D4341" s="97"/>
      <c r="N4341" s="97"/>
      <c r="BY4341" s="163"/>
    </row>
    <row r="4342" spans="1:77" x14ac:dyDescent="0.2">
      <c r="A4342" s="101"/>
      <c r="D4342" s="97"/>
      <c r="N4342" s="97"/>
      <c r="BY4342" s="163"/>
    </row>
    <row r="4343" spans="1:77" x14ac:dyDescent="0.2">
      <c r="A4343" s="101"/>
      <c r="D4343" s="97"/>
      <c r="N4343" s="97"/>
      <c r="BY4343" s="163"/>
    </row>
    <row r="4344" spans="1:77" x14ac:dyDescent="0.2">
      <c r="A4344" s="101"/>
      <c r="D4344" s="97"/>
      <c r="N4344" s="97"/>
      <c r="BY4344" s="163"/>
    </row>
    <row r="4345" spans="1:77" x14ac:dyDescent="0.2">
      <c r="A4345" s="101"/>
      <c r="D4345" s="97"/>
      <c r="N4345" s="97"/>
      <c r="BY4345" s="163"/>
    </row>
    <row r="4346" spans="1:77" x14ac:dyDescent="0.2">
      <c r="A4346" s="101"/>
      <c r="D4346" s="97"/>
      <c r="N4346" s="97"/>
      <c r="BY4346" s="163"/>
    </row>
    <row r="4347" spans="1:77" x14ac:dyDescent="0.2">
      <c r="A4347" s="101"/>
      <c r="D4347" s="97"/>
      <c r="N4347" s="97"/>
      <c r="BY4347" s="163"/>
    </row>
    <row r="4348" spans="1:77" x14ac:dyDescent="0.2">
      <c r="A4348" s="101"/>
      <c r="D4348" s="97"/>
      <c r="N4348" s="97"/>
      <c r="BY4348" s="163"/>
    </row>
    <row r="4349" spans="1:77" x14ac:dyDescent="0.2">
      <c r="A4349" s="101"/>
      <c r="D4349" s="97"/>
      <c r="N4349" s="97"/>
      <c r="BY4349" s="163"/>
    </row>
    <row r="4350" spans="1:77" x14ac:dyDescent="0.2">
      <c r="A4350" s="101"/>
      <c r="D4350" s="97"/>
      <c r="N4350" s="97"/>
      <c r="BY4350" s="163"/>
    </row>
    <row r="4351" spans="1:77" x14ac:dyDescent="0.2">
      <c r="A4351" s="101"/>
      <c r="D4351" s="97"/>
      <c r="N4351" s="97"/>
      <c r="BY4351" s="163"/>
    </row>
    <row r="4352" spans="1:77" x14ac:dyDescent="0.2">
      <c r="A4352" s="101"/>
      <c r="D4352" s="97"/>
      <c r="N4352" s="97"/>
      <c r="BY4352" s="163"/>
    </row>
    <row r="4353" spans="1:77" x14ac:dyDescent="0.2">
      <c r="A4353" s="101"/>
      <c r="D4353" s="97"/>
      <c r="N4353" s="97"/>
      <c r="BY4353" s="163"/>
    </row>
    <row r="4354" spans="1:77" x14ac:dyDescent="0.2">
      <c r="A4354" s="101"/>
      <c r="D4354" s="97"/>
      <c r="N4354" s="97"/>
      <c r="BY4354" s="163"/>
    </row>
    <row r="4355" spans="1:77" x14ac:dyDescent="0.2">
      <c r="A4355" s="101"/>
      <c r="D4355" s="97"/>
      <c r="N4355" s="97"/>
      <c r="BY4355" s="163"/>
    </row>
    <row r="4356" spans="1:77" x14ac:dyDescent="0.2">
      <c r="A4356" s="101"/>
      <c r="D4356" s="97"/>
      <c r="N4356" s="97"/>
      <c r="BY4356" s="163"/>
    </row>
    <row r="4357" spans="1:77" x14ac:dyDescent="0.2">
      <c r="A4357" s="101"/>
      <c r="D4357" s="97"/>
      <c r="N4357" s="97"/>
      <c r="BY4357" s="163"/>
    </row>
    <row r="4358" spans="1:77" x14ac:dyDescent="0.2">
      <c r="A4358" s="101"/>
      <c r="D4358" s="97"/>
      <c r="N4358" s="97"/>
      <c r="BY4358" s="163"/>
    </row>
    <row r="4359" spans="1:77" x14ac:dyDescent="0.2">
      <c r="A4359" s="101"/>
      <c r="D4359" s="97"/>
      <c r="N4359" s="97"/>
      <c r="BY4359" s="163"/>
    </row>
    <row r="4360" spans="1:77" x14ac:dyDescent="0.2">
      <c r="A4360" s="101"/>
      <c r="D4360" s="97"/>
      <c r="N4360" s="97"/>
      <c r="BY4360" s="163"/>
    </row>
    <row r="4361" spans="1:77" x14ac:dyDescent="0.2">
      <c r="A4361" s="101"/>
      <c r="D4361" s="97"/>
      <c r="N4361" s="97"/>
      <c r="BY4361" s="163"/>
    </row>
    <row r="4362" spans="1:77" x14ac:dyDescent="0.2">
      <c r="A4362" s="101"/>
      <c r="D4362" s="97"/>
      <c r="N4362" s="97"/>
      <c r="BY4362" s="163"/>
    </row>
    <row r="4363" spans="1:77" x14ac:dyDescent="0.2">
      <c r="A4363" s="101"/>
      <c r="D4363" s="97"/>
      <c r="N4363" s="97"/>
      <c r="BY4363" s="163"/>
    </row>
    <row r="4364" spans="1:77" x14ac:dyDescent="0.2">
      <c r="A4364" s="101"/>
      <c r="D4364" s="97"/>
      <c r="N4364" s="97"/>
      <c r="BY4364" s="163"/>
    </row>
    <row r="4365" spans="1:77" x14ac:dyDescent="0.2">
      <c r="A4365" s="101"/>
      <c r="D4365" s="97"/>
      <c r="N4365" s="97"/>
      <c r="BY4365" s="163"/>
    </row>
    <row r="4366" spans="1:77" x14ac:dyDescent="0.2">
      <c r="A4366" s="101"/>
      <c r="D4366" s="97"/>
      <c r="N4366" s="97"/>
      <c r="BY4366" s="163"/>
    </row>
    <row r="4367" spans="1:77" x14ac:dyDescent="0.2">
      <c r="A4367" s="101"/>
      <c r="D4367" s="97"/>
      <c r="N4367" s="97"/>
      <c r="BY4367" s="163"/>
    </row>
    <row r="4368" spans="1:77" x14ac:dyDescent="0.2">
      <c r="A4368" s="101"/>
      <c r="D4368" s="97"/>
      <c r="N4368" s="97"/>
      <c r="BY4368" s="163"/>
    </row>
    <row r="4369" spans="1:77" x14ac:dyDescent="0.2">
      <c r="A4369" s="101"/>
      <c r="D4369" s="97"/>
      <c r="N4369" s="97"/>
      <c r="BY4369" s="163"/>
    </row>
    <row r="4370" spans="1:77" x14ac:dyDescent="0.2">
      <c r="A4370" s="101"/>
      <c r="D4370" s="97"/>
      <c r="N4370" s="97"/>
      <c r="BY4370" s="163"/>
    </row>
    <row r="4371" spans="1:77" x14ac:dyDescent="0.2">
      <c r="A4371" s="101"/>
      <c r="D4371" s="97"/>
      <c r="N4371" s="97"/>
      <c r="BY4371" s="163"/>
    </row>
    <row r="4372" spans="1:77" x14ac:dyDescent="0.2">
      <c r="A4372" s="101"/>
      <c r="D4372" s="97"/>
      <c r="N4372" s="97"/>
      <c r="BY4372" s="163"/>
    </row>
    <row r="4373" spans="1:77" x14ac:dyDescent="0.2">
      <c r="A4373" s="101"/>
      <c r="D4373" s="97"/>
      <c r="N4373" s="97"/>
      <c r="BY4373" s="163"/>
    </row>
    <row r="4374" spans="1:77" x14ac:dyDescent="0.2">
      <c r="A4374" s="101"/>
      <c r="D4374" s="97"/>
      <c r="N4374" s="97"/>
      <c r="BY4374" s="163"/>
    </row>
    <row r="4375" spans="1:77" x14ac:dyDescent="0.2">
      <c r="A4375" s="101"/>
      <c r="D4375" s="97"/>
      <c r="N4375" s="97"/>
      <c r="BY4375" s="163"/>
    </row>
    <row r="4376" spans="1:77" x14ac:dyDescent="0.2">
      <c r="A4376" s="101"/>
      <c r="D4376" s="97"/>
      <c r="N4376" s="97"/>
      <c r="BY4376" s="163"/>
    </row>
    <row r="4377" spans="1:77" x14ac:dyDescent="0.2">
      <c r="A4377" s="101"/>
      <c r="D4377" s="97"/>
      <c r="N4377" s="97"/>
      <c r="BY4377" s="163"/>
    </row>
    <row r="4378" spans="1:77" x14ac:dyDescent="0.2">
      <c r="A4378" s="101"/>
      <c r="D4378" s="97"/>
      <c r="N4378" s="97"/>
      <c r="BY4378" s="163"/>
    </row>
    <row r="4379" spans="1:77" x14ac:dyDescent="0.2">
      <c r="A4379" s="101"/>
      <c r="D4379" s="97"/>
      <c r="N4379" s="97"/>
      <c r="BY4379" s="163"/>
    </row>
    <row r="4380" spans="1:77" x14ac:dyDescent="0.2">
      <c r="A4380" s="101"/>
      <c r="D4380" s="97"/>
      <c r="N4380" s="97"/>
      <c r="BY4380" s="163"/>
    </row>
    <row r="4381" spans="1:77" x14ac:dyDescent="0.2">
      <c r="A4381" s="101"/>
      <c r="D4381" s="97"/>
      <c r="N4381" s="97"/>
      <c r="BY4381" s="163"/>
    </row>
    <row r="4382" spans="1:77" x14ac:dyDescent="0.2">
      <c r="A4382" s="101"/>
      <c r="D4382" s="97"/>
      <c r="N4382" s="97"/>
      <c r="BY4382" s="163"/>
    </row>
    <row r="4383" spans="1:77" x14ac:dyDescent="0.2">
      <c r="A4383" s="101"/>
      <c r="D4383" s="97"/>
      <c r="N4383" s="97"/>
      <c r="BY4383" s="163"/>
    </row>
    <row r="4384" spans="1:77" x14ac:dyDescent="0.2">
      <c r="A4384" s="101"/>
      <c r="D4384" s="97"/>
      <c r="N4384" s="97"/>
      <c r="BY4384" s="163"/>
    </row>
    <row r="4385" spans="1:77" x14ac:dyDescent="0.2">
      <c r="A4385" s="101"/>
      <c r="D4385" s="97"/>
      <c r="N4385" s="97"/>
      <c r="BY4385" s="163"/>
    </row>
    <row r="4386" spans="1:77" x14ac:dyDescent="0.2">
      <c r="A4386" s="101"/>
      <c r="D4386" s="97"/>
      <c r="N4386" s="97"/>
      <c r="BY4386" s="163"/>
    </row>
    <row r="4387" spans="1:77" x14ac:dyDescent="0.2">
      <c r="A4387" s="101"/>
      <c r="D4387" s="97"/>
      <c r="N4387" s="97"/>
      <c r="BY4387" s="163"/>
    </row>
    <row r="4388" spans="1:77" x14ac:dyDescent="0.2">
      <c r="A4388" s="101"/>
      <c r="D4388" s="97"/>
      <c r="N4388" s="97"/>
      <c r="BY4388" s="163"/>
    </row>
    <row r="4389" spans="1:77" x14ac:dyDescent="0.2">
      <c r="A4389" s="101"/>
      <c r="D4389" s="97"/>
      <c r="N4389" s="97"/>
      <c r="BY4389" s="163"/>
    </row>
    <row r="4390" spans="1:77" x14ac:dyDescent="0.2">
      <c r="A4390" s="101"/>
      <c r="D4390" s="97"/>
      <c r="N4390" s="97"/>
      <c r="BY4390" s="163"/>
    </row>
    <row r="4391" spans="1:77" x14ac:dyDescent="0.2">
      <c r="A4391" s="101"/>
      <c r="D4391" s="97"/>
      <c r="N4391" s="97"/>
      <c r="BY4391" s="163"/>
    </row>
    <row r="4392" spans="1:77" x14ac:dyDescent="0.2">
      <c r="A4392" s="101"/>
      <c r="D4392" s="97"/>
      <c r="N4392" s="97"/>
      <c r="BY4392" s="163"/>
    </row>
    <row r="4393" spans="1:77" x14ac:dyDescent="0.2">
      <c r="A4393" s="101"/>
      <c r="D4393" s="97"/>
      <c r="N4393" s="97"/>
      <c r="BY4393" s="163"/>
    </row>
    <row r="4394" spans="1:77" x14ac:dyDescent="0.2">
      <c r="A4394" s="101"/>
      <c r="D4394" s="97"/>
      <c r="N4394" s="97"/>
      <c r="BY4394" s="163"/>
    </row>
    <row r="4395" spans="1:77" x14ac:dyDescent="0.2">
      <c r="A4395" s="101"/>
      <c r="D4395" s="97"/>
      <c r="N4395" s="97"/>
      <c r="BY4395" s="163"/>
    </row>
    <row r="4396" spans="1:77" x14ac:dyDescent="0.2">
      <c r="A4396" s="101"/>
      <c r="D4396" s="97"/>
      <c r="N4396" s="97"/>
      <c r="BY4396" s="163"/>
    </row>
    <row r="4397" spans="1:77" x14ac:dyDescent="0.2">
      <c r="A4397" s="101"/>
      <c r="D4397" s="97"/>
      <c r="N4397" s="97"/>
      <c r="BY4397" s="163"/>
    </row>
    <row r="4398" spans="1:77" x14ac:dyDescent="0.2">
      <c r="A4398" s="101"/>
      <c r="D4398" s="97"/>
      <c r="N4398" s="97"/>
      <c r="BY4398" s="163"/>
    </row>
    <row r="4399" spans="1:77" x14ac:dyDescent="0.2">
      <c r="A4399" s="101"/>
      <c r="D4399" s="97"/>
      <c r="N4399" s="97"/>
      <c r="BY4399" s="163"/>
    </row>
    <row r="4400" spans="1:77" x14ac:dyDescent="0.2">
      <c r="A4400" s="101"/>
      <c r="D4400" s="97"/>
      <c r="N4400" s="97"/>
      <c r="BY4400" s="163"/>
    </row>
    <row r="4401" spans="1:77" x14ac:dyDescent="0.2">
      <c r="A4401" s="101"/>
      <c r="D4401" s="97"/>
      <c r="N4401" s="97"/>
      <c r="BY4401" s="163"/>
    </row>
    <row r="4402" spans="1:77" x14ac:dyDescent="0.2">
      <c r="A4402" s="101"/>
      <c r="D4402" s="97"/>
      <c r="N4402" s="97"/>
      <c r="BY4402" s="163"/>
    </row>
    <row r="4403" spans="1:77" x14ac:dyDescent="0.2">
      <c r="A4403" s="101"/>
      <c r="D4403" s="97"/>
      <c r="N4403" s="97"/>
      <c r="BY4403" s="163"/>
    </row>
    <row r="4404" spans="1:77" x14ac:dyDescent="0.2">
      <c r="A4404" s="101"/>
      <c r="D4404" s="97"/>
      <c r="N4404" s="97"/>
      <c r="BY4404" s="163"/>
    </row>
    <row r="4405" spans="1:77" x14ac:dyDescent="0.2">
      <c r="A4405" s="101"/>
      <c r="D4405" s="97"/>
      <c r="N4405" s="97"/>
      <c r="BY4405" s="163"/>
    </row>
    <row r="4406" spans="1:77" x14ac:dyDescent="0.2">
      <c r="A4406" s="101"/>
      <c r="D4406" s="97"/>
      <c r="N4406" s="97"/>
      <c r="BY4406" s="163"/>
    </row>
    <row r="4407" spans="1:77" x14ac:dyDescent="0.2">
      <c r="A4407" s="101"/>
      <c r="D4407" s="97"/>
      <c r="N4407" s="97"/>
      <c r="BY4407" s="163"/>
    </row>
    <row r="4408" spans="1:77" x14ac:dyDescent="0.2">
      <c r="A4408" s="101"/>
      <c r="D4408" s="97"/>
      <c r="N4408" s="97"/>
      <c r="BY4408" s="163"/>
    </row>
    <row r="4409" spans="1:77" x14ac:dyDescent="0.2">
      <c r="A4409" s="101"/>
      <c r="D4409" s="97"/>
      <c r="N4409" s="97"/>
      <c r="BY4409" s="163"/>
    </row>
    <row r="4410" spans="1:77" x14ac:dyDescent="0.2">
      <c r="A4410" s="101"/>
      <c r="D4410" s="97"/>
      <c r="N4410" s="97"/>
      <c r="BY4410" s="163"/>
    </row>
    <row r="4411" spans="1:77" x14ac:dyDescent="0.2">
      <c r="A4411" s="101"/>
      <c r="D4411" s="97"/>
      <c r="N4411" s="97"/>
      <c r="BY4411" s="163"/>
    </row>
    <row r="4412" spans="1:77" x14ac:dyDescent="0.2">
      <c r="A4412" s="101"/>
      <c r="D4412" s="97"/>
      <c r="N4412" s="97"/>
      <c r="BY4412" s="163"/>
    </row>
    <row r="4413" spans="1:77" x14ac:dyDescent="0.2">
      <c r="A4413" s="101"/>
      <c r="D4413" s="97"/>
      <c r="N4413" s="97"/>
      <c r="BY4413" s="163"/>
    </row>
    <row r="4414" spans="1:77" x14ac:dyDescent="0.2">
      <c r="A4414" s="101"/>
      <c r="D4414" s="97"/>
      <c r="N4414" s="97"/>
      <c r="BY4414" s="163"/>
    </row>
    <row r="4415" spans="1:77" x14ac:dyDescent="0.2">
      <c r="A4415" s="101"/>
      <c r="D4415" s="97"/>
      <c r="N4415" s="97"/>
      <c r="BY4415" s="163"/>
    </row>
    <row r="4416" spans="1:77" x14ac:dyDescent="0.2">
      <c r="A4416" s="101"/>
      <c r="D4416" s="97"/>
      <c r="N4416" s="97"/>
      <c r="BY4416" s="163"/>
    </row>
    <row r="4417" spans="1:77" x14ac:dyDescent="0.2">
      <c r="A4417" s="101"/>
      <c r="D4417" s="97"/>
      <c r="N4417" s="97"/>
      <c r="BY4417" s="163"/>
    </row>
    <row r="4418" spans="1:77" x14ac:dyDescent="0.2">
      <c r="A4418" s="101"/>
      <c r="D4418" s="97"/>
      <c r="N4418" s="97"/>
      <c r="BY4418" s="163"/>
    </row>
    <row r="4419" spans="1:77" x14ac:dyDescent="0.2">
      <c r="A4419" s="101"/>
      <c r="D4419" s="97"/>
      <c r="N4419" s="97"/>
      <c r="BY4419" s="163"/>
    </row>
    <row r="4420" spans="1:77" x14ac:dyDescent="0.2">
      <c r="A4420" s="101"/>
      <c r="D4420" s="97"/>
      <c r="N4420" s="97"/>
      <c r="BY4420" s="163"/>
    </row>
    <row r="4421" spans="1:77" x14ac:dyDescent="0.2">
      <c r="A4421" s="101"/>
      <c r="D4421" s="97"/>
      <c r="N4421" s="97"/>
      <c r="BY4421" s="163"/>
    </row>
    <row r="4422" spans="1:77" x14ac:dyDescent="0.2">
      <c r="A4422" s="101"/>
      <c r="D4422" s="97"/>
      <c r="N4422" s="97"/>
      <c r="BY4422" s="163"/>
    </row>
    <row r="4423" spans="1:77" x14ac:dyDescent="0.2">
      <c r="A4423" s="101"/>
      <c r="D4423" s="97"/>
      <c r="N4423" s="97"/>
      <c r="BY4423" s="163"/>
    </row>
    <row r="4424" spans="1:77" x14ac:dyDescent="0.2">
      <c r="A4424" s="101"/>
      <c r="D4424" s="97"/>
      <c r="N4424" s="97"/>
      <c r="BY4424" s="163"/>
    </row>
    <row r="4425" spans="1:77" x14ac:dyDescent="0.2">
      <c r="A4425" s="101"/>
      <c r="D4425" s="97"/>
      <c r="N4425" s="97"/>
      <c r="BY4425" s="163"/>
    </row>
    <row r="4426" spans="1:77" x14ac:dyDescent="0.2">
      <c r="A4426" s="101"/>
      <c r="D4426" s="97"/>
      <c r="N4426" s="97"/>
      <c r="BY4426" s="163"/>
    </row>
    <row r="4427" spans="1:77" x14ac:dyDescent="0.2">
      <c r="A4427" s="101"/>
      <c r="D4427" s="97"/>
      <c r="N4427" s="97"/>
      <c r="BY4427" s="163"/>
    </row>
    <row r="4428" spans="1:77" x14ac:dyDescent="0.2">
      <c r="A4428" s="101"/>
      <c r="D4428" s="97"/>
      <c r="N4428" s="97"/>
      <c r="BY4428" s="163"/>
    </row>
    <row r="4429" spans="1:77" x14ac:dyDescent="0.2">
      <c r="A4429" s="101"/>
      <c r="D4429" s="97"/>
      <c r="N4429" s="97"/>
      <c r="BY4429" s="163"/>
    </row>
    <row r="4430" spans="1:77" x14ac:dyDescent="0.2">
      <c r="A4430" s="101"/>
      <c r="D4430" s="97"/>
      <c r="N4430" s="97"/>
      <c r="BY4430" s="163"/>
    </row>
    <row r="4431" spans="1:77" x14ac:dyDescent="0.2">
      <c r="A4431" s="101"/>
      <c r="D4431" s="97"/>
      <c r="N4431" s="97"/>
      <c r="BY4431" s="163"/>
    </row>
    <row r="4432" spans="1:77" x14ac:dyDescent="0.2">
      <c r="A4432" s="101"/>
      <c r="D4432" s="97"/>
      <c r="N4432" s="97"/>
      <c r="BY4432" s="163"/>
    </row>
    <row r="4433" spans="1:77" x14ac:dyDescent="0.2">
      <c r="A4433" s="101"/>
      <c r="D4433" s="97"/>
      <c r="N4433" s="97"/>
      <c r="BY4433" s="163"/>
    </row>
    <row r="4434" spans="1:77" x14ac:dyDescent="0.2">
      <c r="A4434" s="101"/>
      <c r="D4434" s="97"/>
      <c r="N4434" s="97"/>
      <c r="BY4434" s="163"/>
    </row>
    <row r="4435" spans="1:77" x14ac:dyDescent="0.2">
      <c r="A4435" s="101"/>
      <c r="D4435" s="97"/>
      <c r="N4435" s="97"/>
      <c r="BY4435" s="163"/>
    </row>
    <row r="4436" spans="1:77" x14ac:dyDescent="0.2">
      <c r="A4436" s="101"/>
      <c r="D4436" s="97"/>
      <c r="N4436" s="97"/>
      <c r="BY4436" s="163"/>
    </row>
    <row r="4437" spans="1:77" x14ac:dyDescent="0.2">
      <c r="A4437" s="101"/>
      <c r="D4437" s="97"/>
      <c r="N4437" s="97"/>
      <c r="BY4437" s="163"/>
    </row>
    <row r="4438" spans="1:77" x14ac:dyDescent="0.2">
      <c r="A4438" s="101"/>
      <c r="D4438" s="97"/>
      <c r="N4438" s="97"/>
      <c r="BY4438" s="163"/>
    </row>
    <row r="4439" spans="1:77" x14ac:dyDescent="0.2">
      <c r="A4439" s="101"/>
      <c r="D4439" s="97"/>
      <c r="N4439" s="97"/>
      <c r="BY4439" s="163"/>
    </row>
    <row r="4440" spans="1:77" x14ac:dyDescent="0.2">
      <c r="A4440" s="101"/>
      <c r="D4440" s="97"/>
      <c r="N4440" s="97"/>
      <c r="BY4440" s="163"/>
    </row>
    <row r="4441" spans="1:77" x14ac:dyDescent="0.2">
      <c r="A4441" s="101"/>
      <c r="D4441" s="97"/>
      <c r="N4441" s="97"/>
      <c r="BY4441" s="163"/>
    </row>
    <row r="4442" spans="1:77" x14ac:dyDescent="0.2">
      <c r="A4442" s="101"/>
      <c r="D4442" s="97"/>
      <c r="N4442" s="97"/>
      <c r="BY4442" s="163"/>
    </row>
    <row r="4443" spans="1:77" x14ac:dyDescent="0.2">
      <c r="A4443" s="101"/>
      <c r="D4443" s="97"/>
      <c r="N4443" s="97"/>
      <c r="BY4443" s="163"/>
    </row>
    <row r="4444" spans="1:77" x14ac:dyDescent="0.2">
      <c r="A4444" s="101"/>
      <c r="D4444" s="97"/>
      <c r="N4444" s="97"/>
      <c r="BY4444" s="163"/>
    </row>
    <row r="4445" spans="1:77" x14ac:dyDescent="0.2">
      <c r="A4445" s="101"/>
      <c r="D4445" s="97"/>
      <c r="N4445" s="97"/>
      <c r="BY4445" s="163"/>
    </row>
    <row r="4446" spans="1:77" x14ac:dyDescent="0.2">
      <c r="A4446" s="101"/>
      <c r="D4446" s="97"/>
      <c r="N4446" s="97"/>
      <c r="BY4446" s="163"/>
    </row>
    <row r="4447" spans="1:77" x14ac:dyDescent="0.2">
      <c r="A4447" s="101"/>
      <c r="D4447" s="97"/>
      <c r="N4447" s="97"/>
      <c r="BY4447" s="163"/>
    </row>
    <row r="4448" spans="1:77" x14ac:dyDescent="0.2">
      <c r="A4448" s="101"/>
      <c r="D4448" s="97"/>
      <c r="N4448" s="97"/>
      <c r="BY4448" s="163"/>
    </row>
    <row r="4449" spans="1:77" x14ac:dyDescent="0.2">
      <c r="A4449" s="101"/>
      <c r="D4449" s="97"/>
      <c r="N4449" s="97"/>
      <c r="BY4449" s="163"/>
    </row>
    <row r="4450" spans="1:77" x14ac:dyDescent="0.2">
      <c r="A4450" s="101"/>
      <c r="D4450" s="97"/>
      <c r="N4450" s="97"/>
      <c r="BY4450" s="163"/>
    </row>
    <row r="4451" spans="1:77" x14ac:dyDescent="0.2">
      <c r="A4451" s="101"/>
      <c r="D4451" s="97"/>
      <c r="N4451" s="97"/>
      <c r="BY4451" s="163"/>
    </row>
    <row r="4452" spans="1:77" x14ac:dyDescent="0.2">
      <c r="A4452" s="101"/>
      <c r="D4452" s="97"/>
      <c r="N4452" s="97"/>
      <c r="BY4452" s="163"/>
    </row>
    <row r="4453" spans="1:77" x14ac:dyDescent="0.2">
      <c r="A4453" s="101"/>
      <c r="D4453" s="97"/>
      <c r="N4453" s="97"/>
      <c r="BY4453" s="163"/>
    </row>
    <row r="4454" spans="1:77" x14ac:dyDescent="0.2">
      <c r="A4454" s="101"/>
      <c r="D4454" s="97"/>
      <c r="N4454" s="97"/>
      <c r="BY4454" s="163"/>
    </row>
    <row r="4455" spans="1:77" x14ac:dyDescent="0.2">
      <c r="A4455" s="101"/>
      <c r="D4455" s="97"/>
      <c r="N4455" s="97"/>
      <c r="BY4455" s="163"/>
    </row>
    <row r="4456" spans="1:77" x14ac:dyDescent="0.2">
      <c r="A4456" s="101"/>
      <c r="D4456" s="97"/>
      <c r="N4456" s="97"/>
      <c r="BY4456" s="163"/>
    </row>
    <row r="4457" spans="1:77" x14ac:dyDescent="0.2">
      <c r="A4457" s="101"/>
      <c r="D4457" s="97"/>
      <c r="N4457" s="97"/>
      <c r="BY4457" s="163"/>
    </row>
    <row r="4458" spans="1:77" x14ac:dyDescent="0.2">
      <c r="A4458" s="101"/>
      <c r="D4458" s="97"/>
      <c r="N4458" s="97"/>
      <c r="BY4458" s="163"/>
    </row>
    <row r="4459" spans="1:77" x14ac:dyDescent="0.2">
      <c r="A4459" s="101"/>
      <c r="D4459" s="97"/>
      <c r="N4459" s="97"/>
      <c r="BY4459" s="163"/>
    </row>
    <row r="4460" spans="1:77" x14ac:dyDescent="0.2">
      <c r="A4460" s="101"/>
      <c r="D4460" s="97"/>
      <c r="N4460" s="97"/>
      <c r="BY4460" s="163"/>
    </row>
    <row r="4461" spans="1:77" x14ac:dyDescent="0.2">
      <c r="A4461" s="101"/>
      <c r="D4461" s="97"/>
      <c r="N4461" s="97"/>
      <c r="BY4461" s="163"/>
    </row>
    <row r="4462" spans="1:77" x14ac:dyDescent="0.2">
      <c r="A4462" s="101"/>
      <c r="D4462" s="97"/>
      <c r="N4462" s="97"/>
      <c r="BY4462" s="163"/>
    </row>
    <row r="4463" spans="1:77" x14ac:dyDescent="0.2">
      <c r="A4463" s="101"/>
      <c r="D4463" s="97"/>
      <c r="N4463" s="97"/>
      <c r="BY4463" s="163"/>
    </row>
    <row r="4464" spans="1:77" x14ac:dyDescent="0.2">
      <c r="A4464" s="101"/>
      <c r="D4464" s="97"/>
      <c r="N4464" s="97"/>
      <c r="BY4464" s="163"/>
    </row>
    <row r="4465" spans="1:77" x14ac:dyDescent="0.2">
      <c r="A4465" s="101"/>
      <c r="D4465" s="97"/>
      <c r="N4465" s="97"/>
      <c r="BY4465" s="163"/>
    </row>
    <row r="4466" spans="1:77" x14ac:dyDescent="0.2">
      <c r="A4466" s="101"/>
      <c r="D4466" s="97"/>
      <c r="N4466" s="97"/>
      <c r="BY4466" s="163"/>
    </row>
    <row r="4467" spans="1:77" x14ac:dyDescent="0.2">
      <c r="A4467" s="101"/>
      <c r="D4467" s="97"/>
      <c r="N4467" s="97"/>
      <c r="BY4467" s="163"/>
    </row>
    <row r="4468" spans="1:77" x14ac:dyDescent="0.2">
      <c r="A4468" s="101"/>
      <c r="D4468" s="97"/>
      <c r="N4468" s="97"/>
      <c r="BY4468" s="163"/>
    </row>
    <row r="4469" spans="1:77" x14ac:dyDescent="0.2">
      <c r="A4469" s="101"/>
      <c r="D4469" s="97"/>
      <c r="N4469" s="97"/>
      <c r="BY4469" s="163"/>
    </row>
    <row r="4470" spans="1:77" x14ac:dyDescent="0.2">
      <c r="A4470" s="101"/>
      <c r="D4470" s="97"/>
      <c r="N4470" s="97"/>
      <c r="BY4470" s="163"/>
    </row>
    <row r="4471" spans="1:77" x14ac:dyDescent="0.2">
      <c r="A4471" s="101"/>
      <c r="D4471" s="97"/>
      <c r="N4471" s="97"/>
      <c r="BY4471" s="163"/>
    </row>
    <row r="4472" spans="1:77" x14ac:dyDescent="0.2">
      <c r="A4472" s="101"/>
      <c r="D4472" s="97"/>
      <c r="N4472" s="97"/>
      <c r="BY4472" s="163"/>
    </row>
    <row r="4473" spans="1:77" x14ac:dyDescent="0.2">
      <c r="A4473" s="101"/>
      <c r="D4473" s="97"/>
      <c r="N4473" s="97"/>
      <c r="BY4473" s="163"/>
    </row>
    <row r="4474" spans="1:77" x14ac:dyDescent="0.2">
      <c r="A4474" s="101"/>
      <c r="D4474" s="97"/>
      <c r="N4474" s="97"/>
      <c r="BY4474" s="163"/>
    </row>
    <row r="4475" spans="1:77" x14ac:dyDescent="0.2">
      <c r="A4475" s="101"/>
      <c r="D4475" s="97"/>
      <c r="N4475" s="97"/>
      <c r="BY4475" s="163"/>
    </row>
    <row r="4476" spans="1:77" x14ac:dyDescent="0.2">
      <c r="A4476" s="101"/>
      <c r="D4476" s="97"/>
      <c r="N4476" s="97"/>
      <c r="BY4476" s="163"/>
    </row>
    <row r="4477" spans="1:77" x14ac:dyDescent="0.2">
      <c r="A4477" s="101"/>
      <c r="D4477" s="97"/>
      <c r="N4477" s="97"/>
      <c r="BY4477" s="163"/>
    </row>
    <row r="4478" spans="1:77" x14ac:dyDescent="0.2">
      <c r="A4478" s="101"/>
      <c r="D4478" s="97"/>
      <c r="N4478" s="97"/>
      <c r="BY4478" s="163"/>
    </row>
    <row r="4479" spans="1:77" x14ac:dyDescent="0.2">
      <c r="A4479" s="101"/>
      <c r="D4479" s="97"/>
      <c r="N4479" s="97"/>
      <c r="BY4479" s="163"/>
    </row>
    <row r="4480" spans="1:77" x14ac:dyDescent="0.2">
      <c r="A4480" s="101"/>
      <c r="D4480" s="97"/>
      <c r="N4480" s="97"/>
      <c r="BY4480" s="163"/>
    </row>
    <row r="4481" spans="1:77" x14ac:dyDescent="0.2">
      <c r="A4481" s="101"/>
      <c r="D4481" s="97"/>
      <c r="N4481" s="97"/>
      <c r="BY4481" s="163"/>
    </row>
    <row r="4482" spans="1:77" x14ac:dyDescent="0.2">
      <c r="A4482" s="101"/>
      <c r="D4482" s="97"/>
      <c r="N4482" s="97"/>
      <c r="BY4482" s="163"/>
    </row>
    <row r="4483" spans="1:77" x14ac:dyDescent="0.2">
      <c r="A4483" s="101"/>
      <c r="D4483" s="97"/>
      <c r="N4483" s="97"/>
      <c r="BY4483" s="163"/>
    </row>
    <row r="4484" spans="1:77" x14ac:dyDescent="0.2">
      <c r="A4484" s="101"/>
      <c r="D4484" s="97"/>
      <c r="N4484" s="97"/>
      <c r="BY4484" s="163"/>
    </row>
    <row r="4485" spans="1:77" x14ac:dyDescent="0.2">
      <c r="A4485" s="101"/>
      <c r="D4485" s="97"/>
      <c r="N4485" s="97"/>
      <c r="BY4485" s="163"/>
    </row>
    <row r="4486" spans="1:77" x14ac:dyDescent="0.2">
      <c r="A4486" s="101"/>
      <c r="D4486" s="97"/>
      <c r="N4486" s="97"/>
      <c r="BY4486" s="163"/>
    </row>
    <row r="4487" spans="1:77" x14ac:dyDescent="0.2">
      <c r="A4487" s="101"/>
      <c r="D4487" s="97"/>
      <c r="N4487" s="97"/>
      <c r="BY4487" s="163"/>
    </row>
    <row r="4488" spans="1:77" x14ac:dyDescent="0.2">
      <c r="A4488" s="101"/>
      <c r="D4488" s="97"/>
      <c r="N4488" s="97"/>
      <c r="BY4488" s="163"/>
    </row>
    <row r="4489" spans="1:77" x14ac:dyDescent="0.2">
      <c r="A4489" s="101"/>
      <c r="D4489" s="97"/>
      <c r="N4489" s="97"/>
      <c r="BY4489" s="163"/>
    </row>
    <row r="4490" spans="1:77" x14ac:dyDescent="0.2">
      <c r="A4490" s="101"/>
      <c r="D4490" s="97"/>
      <c r="N4490" s="97"/>
      <c r="BY4490" s="163"/>
    </row>
    <row r="4491" spans="1:77" x14ac:dyDescent="0.2">
      <c r="A4491" s="101"/>
      <c r="D4491" s="97"/>
      <c r="N4491" s="97"/>
      <c r="BY4491" s="163"/>
    </row>
    <row r="4492" spans="1:77" x14ac:dyDescent="0.2">
      <c r="A4492" s="101"/>
      <c r="D4492" s="97"/>
      <c r="N4492" s="97"/>
      <c r="BY4492" s="163"/>
    </row>
    <row r="4493" spans="1:77" x14ac:dyDescent="0.2">
      <c r="A4493" s="101"/>
      <c r="D4493" s="97"/>
      <c r="N4493" s="97"/>
      <c r="BY4493" s="163"/>
    </row>
    <row r="4494" spans="1:77" x14ac:dyDescent="0.2">
      <c r="A4494" s="101"/>
      <c r="D4494" s="97"/>
      <c r="N4494" s="97"/>
      <c r="BY4494" s="163"/>
    </row>
    <row r="4495" spans="1:77" x14ac:dyDescent="0.2">
      <c r="A4495" s="101"/>
      <c r="D4495" s="97"/>
      <c r="N4495" s="97"/>
      <c r="BY4495" s="163"/>
    </row>
    <row r="4496" spans="1:77" x14ac:dyDescent="0.2">
      <c r="A4496" s="101"/>
      <c r="D4496" s="97"/>
      <c r="N4496" s="97"/>
      <c r="BY4496" s="163"/>
    </row>
    <row r="4497" spans="1:77" x14ac:dyDescent="0.2">
      <c r="A4497" s="101"/>
      <c r="D4497" s="97"/>
      <c r="N4497" s="97"/>
      <c r="BY4497" s="163"/>
    </row>
    <row r="4498" spans="1:77" x14ac:dyDescent="0.2">
      <c r="A4498" s="101"/>
      <c r="D4498" s="97"/>
      <c r="N4498" s="97"/>
      <c r="BY4498" s="163"/>
    </row>
    <row r="4499" spans="1:77" x14ac:dyDescent="0.2">
      <c r="A4499" s="101"/>
      <c r="D4499" s="97"/>
      <c r="N4499" s="97"/>
      <c r="BY4499" s="163"/>
    </row>
    <row r="4500" spans="1:77" x14ac:dyDescent="0.2">
      <c r="A4500" s="101"/>
      <c r="D4500" s="97"/>
      <c r="N4500" s="97"/>
      <c r="BY4500" s="163"/>
    </row>
    <row r="4501" spans="1:77" x14ac:dyDescent="0.2">
      <c r="A4501" s="101"/>
      <c r="D4501" s="97"/>
      <c r="N4501" s="97"/>
      <c r="BY4501" s="163"/>
    </row>
    <row r="4502" spans="1:77" x14ac:dyDescent="0.2">
      <c r="A4502" s="101"/>
      <c r="D4502" s="97"/>
      <c r="N4502" s="97"/>
      <c r="BY4502" s="163"/>
    </row>
    <row r="4503" spans="1:77" x14ac:dyDescent="0.2">
      <c r="A4503" s="101"/>
      <c r="D4503" s="97"/>
      <c r="N4503" s="97"/>
      <c r="BY4503" s="163"/>
    </row>
    <row r="4504" spans="1:77" x14ac:dyDescent="0.2">
      <c r="A4504" s="101"/>
      <c r="D4504" s="97"/>
      <c r="N4504" s="97"/>
      <c r="BY4504" s="163"/>
    </row>
    <row r="4505" spans="1:77" x14ac:dyDescent="0.2">
      <c r="A4505" s="101"/>
      <c r="D4505" s="97"/>
      <c r="N4505" s="97"/>
      <c r="BY4505" s="163"/>
    </row>
    <row r="4506" spans="1:77" x14ac:dyDescent="0.2">
      <c r="A4506" s="101"/>
      <c r="D4506" s="97"/>
      <c r="N4506" s="97"/>
      <c r="BY4506" s="163"/>
    </row>
    <row r="4507" spans="1:77" x14ac:dyDescent="0.2">
      <c r="A4507" s="101"/>
      <c r="D4507" s="97"/>
      <c r="N4507" s="97"/>
      <c r="BY4507" s="163"/>
    </row>
    <row r="4508" spans="1:77" x14ac:dyDescent="0.2">
      <c r="A4508" s="101"/>
      <c r="D4508" s="97"/>
      <c r="N4508" s="97"/>
      <c r="BY4508" s="163"/>
    </row>
    <row r="4509" spans="1:77" x14ac:dyDescent="0.2">
      <c r="A4509" s="101"/>
      <c r="D4509" s="97"/>
      <c r="N4509" s="97"/>
      <c r="BY4509" s="163"/>
    </row>
    <row r="4510" spans="1:77" x14ac:dyDescent="0.2">
      <c r="A4510" s="101"/>
      <c r="D4510" s="97"/>
      <c r="N4510" s="97"/>
      <c r="BY4510" s="163"/>
    </row>
    <row r="4511" spans="1:77" x14ac:dyDescent="0.2">
      <c r="A4511" s="101"/>
      <c r="D4511" s="97"/>
      <c r="N4511" s="97"/>
      <c r="BY4511" s="163"/>
    </row>
    <row r="4512" spans="1:77" x14ac:dyDescent="0.2">
      <c r="A4512" s="101"/>
      <c r="D4512" s="97"/>
      <c r="N4512" s="97"/>
      <c r="BY4512" s="163"/>
    </row>
    <row r="4513" spans="1:77" x14ac:dyDescent="0.2">
      <c r="A4513" s="101"/>
      <c r="D4513" s="97"/>
      <c r="N4513" s="97"/>
      <c r="BY4513" s="163"/>
    </row>
    <row r="4514" spans="1:77" x14ac:dyDescent="0.2">
      <c r="A4514" s="101"/>
      <c r="D4514" s="97"/>
      <c r="N4514" s="97"/>
      <c r="BY4514" s="163"/>
    </row>
    <row r="4515" spans="1:77" x14ac:dyDescent="0.2">
      <c r="A4515" s="101"/>
      <c r="D4515" s="97"/>
      <c r="N4515" s="97"/>
      <c r="BY4515" s="163"/>
    </row>
    <row r="4516" spans="1:77" x14ac:dyDescent="0.2">
      <c r="A4516" s="101"/>
      <c r="D4516" s="97"/>
      <c r="N4516" s="97"/>
      <c r="BY4516" s="163"/>
    </row>
    <row r="4517" spans="1:77" x14ac:dyDescent="0.2">
      <c r="A4517" s="101"/>
      <c r="D4517" s="97"/>
      <c r="N4517" s="97"/>
      <c r="BY4517" s="163"/>
    </row>
    <row r="4518" spans="1:77" x14ac:dyDescent="0.2">
      <c r="A4518" s="101"/>
      <c r="D4518" s="97"/>
      <c r="N4518" s="97"/>
      <c r="BY4518" s="163"/>
    </row>
    <row r="4519" spans="1:77" x14ac:dyDescent="0.2">
      <c r="A4519" s="101"/>
      <c r="D4519" s="97"/>
      <c r="N4519" s="97"/>
      <c r="BY4519" s="163"/>
    </row>
    <row r="4520" spans="1:77" x14ac:dyDescent="0.2">
      <c r="A4520" s="101"/>
      <c r="D4520" s="97"/>
      <c r="N4520" s="97"/>
      <c r="BY4520" s="163"/>
    </row>
    <row r="4521" spans="1:77" x14ac:dyDescent="0.2">
      <c r="A4521" s="101"/>
      <c r="D4521" s="97"/>
      <c r="N4521" s="97"/>
      <c r="BY4521" s="163"/>
    </row>
    <row r="4522" spans="1:77" x14ac:dyDescent="0.2">
      <c r="A4522" s="101"/>
      <c r="D4522" s="97"/>
      <c r="N4522" s="97"/>
      <c r="BY4522" s="163"/>
    </row>
    <row r="4523" spans="1:77" x14ac:dyDescent="0.2">
      <c r="A4523" s="101"/>
      <c r="D4523" s="97"/>
      <c r="N4523" s="97"/>
      <c r="BY4523" s="163"/>
    </row>
    <row r="4524" spans="1:77" x14ac:dyDescent="0.2">
      <c r="A4524" s="101"/>
      <c r="D4524" s="97"/>
      <c r="N4524" s="97"/>
      <c r="BY4524" s="163"/>
    </row>
    <row r="4525" spans="1:77" x14ac:dyDescent="0.2">
      <c r="A4525" s="101"/>
      <c r="D4525" s="97"/>
      <c r="N4525" s="97"/>
      <c r="BY4525" s="163"/>
    </row>
    <row r="4526" spans="1:77" x14ac:dyDescent="0.2">
      <c r="A4526" s="101"/>
      <c r="D4526" s="97"/>
      <c r="N4526" s="97"/>
      <c r="BY4526" s="163"/>
    </row>
    <row r="4527" spans="1:77" x14ac:dyDescent="0.2">
      <c r="A4527" s="101"/>
      <c r="D4527" s="97"/>
      <c r="N4527" s="97"/>
      <c r="BY4527" s="163"/>
    </row>
    <row r="4528" spans="1:77" x14ac:dyDescent="0.2">
      <c r="A4528" s="101"/>
      <c r="D4528" s="97"/>
      <c r="N4528" s="97"/>
      <c r="BY4528" s="163"/>
    </row>
    <row r="4529" spans="1:77" x14ac:dyDescent="0.2">
      <c r="A4529" s="101"/>
      <c r="D4529" s="97"/>
      <c r="N4529" s="97"/>
      <c r="BY4529" s="163"/>
    </row>
    <row r="4530" spans="1:77" x14ac:dyDescent="0.2">
      <c r="A4530" s="101"/>
      <c r="D4530" s="97"/>
      <c r="N4530" s="97"/>
      <c r="BY4530" s="163"/>
    </row>
    <row r="4531" spans="1:77" x14ac:dyDescent="0.2">
      <c r="A4531" s="101"/>
      <c r="D4531" s="97"/>
      <c r="N4531" s="97"/>
      <c r="BY4531" s="163"/>
    </row>
    <row r="4532" spans="1:77" x14ac:dyDescent="0.2">
      <c r="A4532" s="101"/>
      <c r="D4532" s="97"/>
      <c r="N4532" s="97"/>
      <c r="BY4532" s="163"/>
    </row>
    <row r="4533" spans="1:77" x14ac:dyDescent="0.2">
      <c r="A4533" s="101"/>
      <c r="D4533" s="97"/>
      <c r="N4533" s="97"/>
      <c r="BY4533" s="163"/>
    </row>
    <row r="4534" spans="1:77" x14ac:dyDescent="0.2">
      <c r="A4534" s="101"/>
      <c r="D4534" s="97"/>
      <c r="N4534" s="97"/>
      <c r="BY4534" s="163"/>
    </row>
    <row r="4535" spans="1:77" x14ac:dyDescent="0.2">
      <c r="A4535" s="101"/>
      <c r="D4535" s="97"/>
      <c r="N4535" s="97"/>
      <c r="BY4535" s="163"/>
    </row>
    <row r="4536" spans="1:77" x14ac:dyDescent="0.2">
      <c r="A4536" s="101"/>
      <c r="D4536" s="97"/>
      <c r="N4536" s="97"/>
      <c r="BY4536" s="163"/>
    </row>
    <row r="4537" spans="1:77" x14ac:dyDescent="0.2">
      <c r="A4537" s="101"/>
      <c r="D4537" s="97"/>
      <c r="N4537" s="97"/>
      <c r="BY4537" s="163"/>
    </row>
    <row r="4538" spans="1:77" x14ac:dyDescent="0.2">
      <c r="A4538" s="101"/>
      <c r="D4538" s="97"/>
      <c r="N4538" s="97"/>
      <c r="BY4538" s="163"/>
    </row>
    <row r="4539" spans="1:77" x14ac:dyDescent="0.2">
      <c r="A4539" s="101"/>
      <c r="D4539" s="97"/>
      <c r="N4539" s="97"/>
      <c r="BY4539" s="163"/>
    </row>
    <row r="4540" spans="1:77" x14ac:dyDescent="0.2">
      <c r="A4540" s="101"/>
      <c r="D4540" s="97"/>
      <c r="N4540" s="97"/>
      <c r="BY4540" s="163"/>
    </row>
    <row r="4541" spans="1:77" x14ac:dyDescent="0.2">
      <c r="A4541" s="101"/>
      <c r="D4541" s="97"/>
      <c r="N4541" s="97"/>
      <c r="BY4541" s="163"/>
    </row>
    <row r="4542" spans="1:77" x14ac:dyDescent="0.2">
      <c r="A4542" s="101"/>
      <c r="D4542" s="97"/>
      <c r="N4542" s="97"/>
      <c r="BY4542" s="163"/>
    </row>
    <row r="4543" spans="1:77" x14ac:dyDescent="0.2">
      <c r="A4543" s="101"/>
      <c r="D4543" s="97"/>
      <c r="N4543" s="97"/>
      <c r="BY4543" s="163"/>
    </row>
    <row r="4544" spans="1:77" x14ac:dyDescent="0.2">
      <c r="A4544" s="101"/>
      <c r="D4544" s="97"/>
      <c r="N4544" s="97"/>
      <c r="BY4544" s="163"/>
    </row>
    <row r="4545" spans="1:77" x14ac:dyDescent="0.2">
      <c r="A4545" s="101"/>
      <c r="D4545" s="97"/>
      <c r="N4545" s="97"/>
      <c r="BY4545" s="163"/>
    </row>
    <row r="4546" spans="1:77" x14ac:dyDescent="0.2">
      <c r="A4546" s="101"/>
      <c r="D4546" s="97"/>
      <c r="N4546" s="97"/>
      <c r="BY4546" s="163"/>
    </row>
    <row r="4547" spans="1:77" x14ac:dyDescent="0.2">
      <c r="A4547" s="101"/>
      <c r="D4547" s="97"/>
      <c r="N4547" s="97"/>
      <c r="BY4547" s="163"/>
    </row>
    <row r="4548" spans="1:77" x14ac:dyDescent="0.2">
      <c r="A4548" s="101"/>
      <c r="D4548" s="97"/>
      <c r="N4548" s="97"/>
      <c r="BY4548" s="163"/>
    </row>
    <row r="4549" spans="1:77" x14ac:dyDescent="0.2">
      <c r="A4549" s="101"/>
      <c r="D4549" s="97"/>
      <c r="N4549" s="97"/>
      <c r="BY4549" s="163"/>
    </row>
    <row r="4550" spans="1:77" x14ac:dyDescent="0.2">
      <c r="A4550" s="101"/>
      <c r="D4550" s="97"/>
      <c r="N4550" s="97"/>
      <c r="BY4550" s="163"/>
    </row>
    <row r="4551" spans="1:77" x14ac:dyDescent="0.2">
      <c r="A4551" s="101"/>
      <c r="D4551" s="97"/>
      <c r="N4551" s="97"/>
      <c r="BY4551" s="163"/>
    </row>
    <row r="4552" spans="1:77" x14ac:dyDescent="0.2">
      <c r="A4552" s="101"/>
      <c r="D4552" s="97"/>
      <c r="N4552" s="97"/>
      <c r="BY4552" s="163"/>
    </row>
    <row r="4553" spans="1:77" x14ac:dyDescent="0.2">
      <c r="A4553" s="101"/>
      <c r="D4553" s="97"/>
      <c r="N4553" s="97"/>
      <c r="BY4553" s="163"/>
    </row>
    <row r="4554" spans="1:77" x14ac:dyDescent="0.2">
      <c r="A4554" s="101"/>
      <c r="D4554" s="97"/>
      <c r="N4554" s="97"/>
      <c r="BY4554" s="163"/>
    </row>
    <row r="4555" spans="1:77" x14ac:dyDescent="0.2">
      <c r="A4555" s="101"/>
      <c r="D4555" s="97"/>
      <c r="N4555" s="97"/>
      <c r="BY4555" s="163"/>
    </row>
    <row r="4556" spans="1:77" x14ac:dyDescent="0.2">
      <c r="A4556" s="101"/>
      <c r="D4556" s="97"/>
      <c r="N4556" s="97"/>
      <c r="BY4556" s="163"/>
    </row>
    <row r="4557" spans="1:77" x14ac:dyDescent="0.2">
      <c r="A4557" s="101"/>
      <c r="D4557" s="97"/>
      <c r="N4557" s="97"/>
      <c r="BY4557" s="163"/>
    </row>
    <row r="4558" spans="1:77" x14ac:dyDescent="0.2">
      <c r="A4558" s="101"/>
      <c r="D4558" s="97"/>
      <c r="N4558" s="97"/>
      <c r="BY4558" s="163"/>
    </row>
    <row r="4559" spans="1:77" x14ac:dyDescent="0.2">
      <c r="A4559" s="101"/>
      <c r="D4559" s="97"/>
      <c r="N4559" s="97"/>
      <c r="BY4559" s="163"/>
    </row>
    <row r="4560" spans="1:77" x14ac:dyDescent="0.2">
      <c r="A4560" s="101"/>
      <c r="D4560" s="97"/>
      <c r="N4560" s="97"/>
      <c r="BY4560" s="163"/>
    </row>
    <row r="4561" spans="1:77" x14ac:dyDescent="0.2">
      <c r="A4561" s="101"/>
      <c r="D4561" s="97"/>
      <c r="N4561" s="97"/>
      <c r="BY4561" s="163"/>
    </row>
    <row r="4562" spans="1:77" x14ac:dyDescent="0.2">
      <c r="A4562" s="101"/>
      <c r="D4562" s="97"/>
      <c r="N4562" s="97"/>
      <c r="BY4562" s="163"/>
    </row>
    <row r="4563" spans="1:77" x14ac:dyDescent="0.2">
      <c r="A4563" s="101"/>
      <c r="D4563" s="97"/>
      <c r="N4563" s="97"/>
      <c r="BY4563" s="163"/>
    </row>
    <row r="4564" spans="1:77" x14ac:dyDescent="0.2">
      <c r="A4564" s="101"/>
      <c r="D4564" s="97"/>
      <c r="N4564" s="97"/>
      <c r="BY4564" s="163"/>
    </row>
    <row r="4565" spans="1:77" x14ac:dyDescent="0.2">
      <c r="A4565" s="101"/>
      <c r="D4565" s="97"/>
      <c r="N4565" s="97"/>
      <c r="BY4565" s="163"/>
    </row>
    <row r="4566" spans="1:77" x14ac:dyDescent="0.2">
      <c r="A4566" s="101"/>
      <c r="D4566" s="97"/>
      <c r="N4566" s="97"/>
      <c r="BY4566" s="163"/>
    </row>
    <row r="4567" spans="1:77" x14ac:dyDescent="0.2">
      <c r="A4567" s="101"/>
      <c r="D4567" s="97"/>
      <c r="N4567" s="97"/>
      <c r="BY4567" s="163"/>
    </row>
    <row r="4568" spans="1:77" x14ac:dyDescent="0.2">
      <c r="A4568" s="101"/>
      <c r="D4568" s="97"/>
      <c r="N4568" s="97"/>
      <c r="BY4568" s="163"/>
    </row>
    <row r="4569" spans="1:77" x14ac:dyDescent="0.2">
      <c r="A4569" s="101"/>
      <c r="D4569" s="97"/>
      <c r="N4569" s="97"/>
      <c r="BY4569" s="163"/>
    </row>
    <row r="4570" spans="1:77" x14ac:dyDescent="0.2">
      <c r="A4570" s="101"/>
      <c r="D4570" s="97"/>
      <c r="N4570" s="97"/>
      <c r="BY4570" s="163"/>
    </row>
    <row r="4571" spans="1:77" x14ac:dyDescent="0.2">
      <c r="A4571" s="101"/>
      <c r="D4571" s="97"/>
      <c r="N4571" s="97"/>
      <c r="BY4571" s="163"/>
    </row>
    <row r="4572" spans="1:77" x14ac:dyDescent="0.2">
      <c r="A4572" s="101"/>
      <c r="D4572" s="97"/>
      <c r="N4572" s="97"/>
      <c r="BY4572" s="163"/>
    </row>
    <row r="4573" spans="1:77" x14ac:dyDescent="0.2">
      <c r="A4573" s="101"/>
      <c r="D4573" s="97"/>
      <c r="N4573" s="97"/>
      <c r="BY4573" s="163"/>
    </row>
    <row r="4574" spans="1:77" x14ac:dyDescent="0.2">
      <c r="A4574" s="101"/>
      <c r="D4574" s="97"/>
      <c r="N4574" s="97"/>
      <c r="BY4574" s="163"/>
    </row>
    <row r="4575" spans="1:77" x14ac:dyDescent="0.2">
      <c r="A4575" s="101"/>
      <c r="D4575" s="97"/>
      <c r="N4575" s="97"/>
      <c r="BY4575" s="163"/>
    </row>
    <row r="4576" spans="1:77" x14ac:dyDescent="0.2">
      <c r="A4576" s="101"/>
      <c r="D4576" s="97"/>
      <c r="N4576" s="97"/>
      <c r="BY4576" s="163"/>
    </row>
    <row r="4577" spans="1:77" x14ac:dyDescent="0.2">
      <c r="A4577" s="101"/>
      <c r="D4577" s="97"/>
      <c r="N4577" s="97"/>
      <c r="BY4577" s="163"/>
    </row>
    <row r="4578" spans="1:77" x14ac:dyDescent="0.2">
      <c r="A4578" s="101"/>
      <c r="D4578" s="97"/>
      <c r="N4578" s="97"/>
      <c r="BY4578" s="163"/>
    </row>
    <row r="4579" spans="1:77" x14ac:dyDescent="0.2">
      <c r="A4579" s="101"/>
      <c r="D4579" s="97"/>
      <c r="N4579" s="97"/>
      <c r="BY4579" s="163"/>
    </row>
    <row r="4580" spans="1:77" x14ac:dyDescent="0.2">
      <c r="A4580" s="101"/>
      <c r="D4580" s="97"/>
      <c r="N4580" s="97"/>
      <c r="BY4580" s="163"/>
    </row>
    <row r="4581" spans="1:77" x14ac:dyDescent="0.2">
      <c r="A4581" s="101"/>
      <c r="D4581" s="97"/>
      <c r="N4581" s="97"/>
      <c r="BY4581" s="163"/>
    </row>
    <row r="4582" spans="1:77" x14ac:dyDescent="0.2">
      <c r="A4582" s="101"/>
      <c r="D4582" s="97"/>
      <c r="N4582" s="97"/>
      <c r="BY4582" s="163"/>
    </row>
    <row r="4583" spans="1:77" x14ac:dyDescent="0.2">
      <c r="A4583" s="101"/>
      <c r="D4583" s="97"/>
      <c r="N4583" s="97"/>
      <c r="BY4583" s="163"/>
    </row>
    <row r="4584" spans="1:77" x14ac:dyDescent="0.2">
      <c r="A4584" s="101"/>
      <c r="D4584" s="97"/>
      <c r="N4584" s="97"/>
      <c r="BY4584" s="163"/>
    </row>
    <row r="4585" spans="1:77" x14ac:dyDescent="0.2">
      <c r="A4585" s="101"/>
      <c r="D4585" s="97"/>
      <c r="N4585" s="97"/>
      <c r="BY4585" s="163"/>
    </row>
    <row r="4586" spans="1:77" x14ac:dyDescent="0.2">
      <c r="A4586" s="101"/>
      <c r="D4586" s="97"/>
      <c r="N4586" s="97"/>
      <c r="BY4586" s="163"/>
    </row>
    <row r="4587" spans="1:77" x14ac:dyDescent="0.2">
      <c r="A4587" s="101"/>
      <c r="D4587" s="97"/>
      <c r="N4587" s="97"/>
      <c r="BY4587" s="163"/>
    </row>
    <row r="4588" spans="1:77" x14ac:dyDescent="0.2">
      <c r="A4588" s="101"/>
      <c r="D4588" s="97"/>
      <c r="N4588" s="97"/>
      <c r="BY4588" s="163"/>
    </row>
    <row r="4589" spans="1:77" x14ac:dyDescent="0.2">
      <c r="A4589" s="101"/>
      <c r="D4589" s="97"/>
      <c r="N4589" s="97"/>
      <c r="BY4589" s="163"/>
    </row>
    <row r="4590" spans="1:77" x14ac:dyDescent="0.2">
      <c r="A4590" s="101"/>
      <c r="D4590" s="97"/>
      <c r="N4590" s="97"/>
      <c r="BY4590" s="163"/>
    </row>
    <row r="4591" spans="1:77" x14ac:dyDescent="0.2">
      <c r="A4591" s="101"/>
      <c r="D4591" s="97"/>
      <c r="N4591" s="97"/>
      <c r="BY4591" s="163"/>
    </row>
    <row r="4592" spans="1:77" x14ac:dyDescent="0.2">
      <c r="A4592" s="101"/>
      <c r="D4592" s="97"/>
      <c r="N4592" s="97"/>
      <c r="BY4592" s="163"/>
    </row>
    <row r="4593" spans="1:77" x14ac:dyDescent="0.2">
      <c r="A4593" s="101"/>
      <c r="D4593" s="97"/>
      <c r="N4593" s="97"/>
      <c r="BY4593" s="163"/>
    </row>
    <row r="4594" spans="1:77" x14ac:dyDescent="0.2">
      <c r="A4594" s="101"/>
      <c r="D4594" s="97"/>
      <c r="N4594" s="97"/>
      <c r="BY4594" s="163"/>
    </row>
    <row r="4595" spans="1:77" x14ac:dyDescent="0.2">
      <c r="A4595" s="101"/>
      <c r="D4595" s="97"/>
      <c r="N4595" s="97"/>
      <c r="BY4595" s="163"/>
    </row>
    <row r="4596" spans="1:77" x14ac:dyDescent="0.2">
      <c r="A4596" s="101"/>
      <c r="D4596" s="97"/>
      <c r="N4596" s="97"/>
      <c r="BY4596" s="163"/>
    </row>
    <row r="4597" spans="1:77" x14ac:dyDescent="0.2">
      <c r="A4597" s="101"/>
      <c r="D4597" s="97"/>
      <c r="N4597" s="97"/>
      <c r="BY4597" s="163"/>
    </row>
    <row r="4598" spans="1:77" x14ac:dyDescent="0.2">
      <c r="A4598" s="101"/>
      <c r="D4598" s="97"/>
      <c r="N4598" s="97"/>
      <c r="BY4598" s="163"/>
    </row>
    <row r="4599" spans="1:77" x14ac:dyDescent="0.2">
      <c r="A4599" s="101"/>
      <c r="D4599" s="97"/>
      <c r="N4599" s="97"/>
      <c r="BY4599" s="163"/>
    </row>
    <row r="4600" spans="1:77" x14ac:dyDescent="0.2">
      <c r="A4600" s="101"/>
      <c r="D4600" s="97"/>
      <c r="N4600" s="97"/>
      <c r="BY4600" s="163"/>
    </row>
    <row r="4601" spans="1:77" x14ac:dyDescent="0.2">
      <c r="A4601" s="101"/>
      <c r="D4601" s="97"/>
      <c r="N4601" s="97"/>
      <c r="BY4601" s="163"/>
    </row>
    <row r="4602" spans="1:77" x14ac:dyDescent="0.2">
      <c r="A4602" s="101"/>
      <c r="D4602" s="97"/>
      <c r="N4602" s="97"/>
      <c r="BY4602" s="163"/>
    </row>
    <row r="4603" spans="1:77" x14ac:dyDescent="0.2">
      <c r="A4603" s="101"/>
      <c r="D4603" s="97"/>
      <c r="N4603" s="97"/>
      <c r="BY4603" s="163"/>
    </row>
    <row r="4604" spans="1:77" x14ac:dyDescent="0.2">
      <c r="A4604" s="101"/>
      <c r="D4604" s="97"/>
      <c r="N4604" s="97"/>
      <c r="BY4604" s="163"/>
    </row>
    <row r="4605" spans="1:77" x14ac:dyDescent="0.2">
      <c r="A4605" s="101"/>
      <c r="D4605" s="97"/>
      <c r="N4605" s="97"/>
      <c r="BY4605" s="163"/>
    </row>
    <row r="4606" spans="1:77" x14ac:dyDescent="0.2">
      <c r="A4606" s="101"/>
      <c r="D4606" s="97"/>
      <c r="N4606" s="97"/>
      <c r="BY4606" s="163"/>
    </row>
    <row r="4607" spans="1:77" x14ac:dyDescent="0.2">
      <c r="A4607" s="101"/>
      <c r="D4607" s="97"/>
      <c r="N4607" s="97"/>
      <c r="BY4607" s="163"/>
    </row>
    <row r="4608" spans="1:77" x14ac:dyDescent="0.2">
      <c r="A4608" s="101"/>
      <c r="D4608" s="97"/>
      <c r="N4608" s="97"/>
      <c r="BY4608" s="163"/>
    </row>
    <row r="4609" spans="1:77" x14ac:dyDescent="0.2">
      <c r="A4609" s="101"/>
      <c r="D4609" s="97"/>
      <c r="N4609" s="97"/>
      <c r="BY4609" s="163"/>
    </row>
    <row r="4610" spans="1:77" x14ac:dyDescent="0.2">
      <c r="A4610" s="101"/>
      <c r="D4610" s="97"/>
      <c r="N4610" s="97"/>
      <c r="BY4610" s="163"/>
    </row>
    <row r="4611" spans="1:77" x14ac:dyDescent="0.2">
      <c r="A4611" s="101"/>
      <c r="D4611" s="97"/>
      <c r="N4611" s="97"/>
      <c r="BY4611" s="163"/>
    </row>
    <row r="4612" spans="1:77" x14ac:dyDescent="0.2">
      <c r="A4612" s="101"/>
      <c r="D4612" s="97"/>
      <c r="N4612" s="97"/>
      <c r="BY4612" s="163"/>
    </row>
    <row r="4613" spans="1:77" x14ac:dyDescent="0.2">
      <c r="A4613" s="101"/>
      <c r="D4613" s="97"/>
      <c r="N4613" s="97"/>
      <c r="BY4613" s="163"/>
    </row>
    <row r="4614" spans="1:77" x14ac:dyDescent="0.2">
      <c r="A4614" s="101"/>
      <c r="D4614" s="97"/>
      <c r="N4614" s="97"/>
      <c r="BY4614" s="163"/>
    </row>
    <row r="4615" spans="1:77" x14ac:dyDescent="0.2">
      <c r="A4615" s="101"/>
      <c r="D4615" s="97"/>
      <c r="N4615" s="97"/>
      <c r="BY4615" s="163"/>
    </row>
    <row r="4616" spans="1:77" x14ac:dyDescent="0.2">
      <c r="A4616" s="101"/>
      <c r="D4616" s="97"/>
      <c r="N4616" s="97"/>
      <c r="BY4616" s="163"/>
    </row>
    <row r="4617" spans="1:77" x14ac:dyDescent="0.2">
      <c r="A4617" s="101"/>
      <c r="D4617" s="97"/>
      <c r="N4617" s="97"/>
      <c r="BY4617" s="163"/>
    </row>
    <row r="4618" spans="1:77" x14ac:dyDescent="0.2">
      <c r="A4618" s="101"/>
      <c r="D4618" s="97"/>
      <c r="N4618" s="97"/>
      <c r="BY4618" s="163"/>
    </row>
    <row r="4619" spans="1:77" x14ac:dyDescent="0.2">
      <c r="A4619" s="101"/>
      <c r="D4619" s="97"/>
      <c r="N4619" s="97"/>
      <c r="BY4619" s="163"/>
    </row>
    <row r="4620" spans="1:77" x14ac:dyDescent="0.2">
      <c r="A4620" s="101"/>
      <c r="D4620" s="97"/>
      <c r="N4620" s="97"/>
      <c r="BY4620" s="163"/>
    </row>
    <row r="4621" spans="1:77" x14ac:dyDescent="0.2">
      <c r="A4621" s="101"/>
      <c r="D4621" s="97"/>
      <c r="N4621" s="97"/>
      <c r="BY4621" s="163"/>
    </row>
    <row r="4622" spans="1:77" x14ac:dyDescent="0.2">
      <c r="A4622" s="101"/>
      <c r="D4622" s="97"/>
      <c r="N4622" s="97"/>
      <c r="BY4622" s="163"/>
    </row>
    <row r="4623" spans="1:77" x14ac:dyDescent="0.2">
      <c r="A4623" s="101"/>
      <c r="D4623" s="97"/>
      <c r="N4623" s="97"/>
      <c r="BY4623" s="163"/>
    </row>
    <row r="4624" spans="1:77" x14ac:dyDescent="0.2">
      <c r="A4624" s="101"/>
      <c r="D4624" s="97"/>
      <c r="N4624" s="97"/>
      <c r="BY4624" s="163"/>
    </row>
    <row r="4625" spans="1:77" x14ac:dyDescent="0.2">
      <c r="A4625" s="101"/>
      <c r="D4625" s="97"/>
      <c r="N4625" s="97"/>
      <c r="BY4625" s="163"/>
    </row>
    <row r="4626" spans="1:77" x14ac:dyDescent="0.2">
      <c r="A4626" s="101"/>
      <c r="D4626" s="97"/>
      <c r="N4626" s="97"/>
      <c r="BY4626" s="163"/>
    </row>
    <row r="4627" spans="1:77" x14ac:dyDescent="0.2">
      <c r="A4627" s="101"/>
      <c r="D4627" s="97"/>
      <c r="N4627" s="97"/>
      <c r="BY4627" s="163"/>
    </row>
    <row r="4628" spans="1:77" x14ac:dyDescent="0.2">
      <c r="A4628" s="101"/>
      <c r="D4628" s="97"/>
      <c r="N4628" s="97"/>
      <c r="BY4628" s="163"/>
    </row>
    <row r="4629" spans="1:77" x14ac:dyDescent="0.2">
      <c r="A4629" s="101"/>
      <c r="D4629" s="97"/>
      <c r="N4629" s="97"/>
      <c r="BY4629" s="163"/>
    </row>
    <row r="4630" spans="1:77" x14ac:dyDescent="0.2">
      <c r="A4630" s="101"/>
      <c r="D4630" s="97"/>
      <c r="N4630" s="97"/>
      <c r="BY4630" s="163"/>
    </row>
    <row r="4631" spans="1:77" x14ac:dyDescent="0.2">
      <c r="A4631" s="101"/>
      <c r="D4631" s="97"/>
      <c r="N4631" s="97"/>
      <c r="BY4631" s="163"/>
    </row>
    <row r="4632" spans="1:77" x14ac:dyDescent="0.2">
      <c r="A4632" s="101"/>
      <c r="D4632" s="97"/>
      <c r="N4632" s="97"/>
      <c r="BY4632" s="163"/>
    </row>
    <row r="4633" spans="1:77" x14ac:dyDescent="0.2">
      <c r="A4633" s="101"/>
      <c r="D4633" s="97"/>
      <c r="N4633" s="97"/>
      <c r="BY4633" s="163"/>
    </row>
    <row r="4634" spans="1:77" x14ac:dyDescent="0.2">
      <c r="A4634" s="101"/>
      <c r="D4634" s="97"/>
      <c r="N4634" s="97"/>
      <c r="BY4634" s="163"/>
    </row>
    <row r="4635" spans="1:77" x14ac:dyDescent="0.2">
      <c r="A4635" s="101"/>
      <c r="D4635" s="97"/>
      <c r="N4635" s="97"/>
      <c r="BY4635" s="163"/>
    </row>
    <row r="4636" spans="1:77" x14ac:dyDescent="0.2">
      <c r="A4636" s="101"/>
      <c r="D4636" s="97"/>
      <c r="N4636" s="97"/>
      <c r="BY4636" s="163"/>
    </row>
    <row r="4637" spans="1:77" x14ac:dyDescent="0.2">
      <c r="A4637" s="101"/>
      <c r="D4637" s="97"/>
      <c r="N4637" s="97"/>
      <c r="BY4637" s="163"/>
    </row>
    <row r="4638" spans="1:77" x14ac:dyDescent="0.2">
      <c r="A4638" s="101"/>
      <c r="D4638" s="97"/>
      <c r="N4638" s="97"/>
      <c r="BY4638" s="163"/>
    </row>
    <row r="4639" spans="1:77" x14ac:dyDescent="0.2">
      <c r="A4639" s="101"/>
      <c r="D4639" s="97"/>
      <c r="N4639" s="97"/>
      <c r="BY4639" s="163"/>
    </row>
    <row r="4640" spans="1:77" x14ac:dyDescent="0.2">
      <c r="A4640" s="101"/>
      <c r="D4640" s="97"/>
      <c r="N4640" s="97"/>
      <c r="BY4640" s="163"/>
    </row>
    <row r="4641" spans="1:77" x14ac:dyDescent="0.2">
      <c r="A4641" s="101"/>
      <c r="D4641" s="97"/>
      <c r="N4641" s="97"/>
      <c r="BY4641" s="163"/>
    </row>
    <row r="4642" spans="1:77" x14ac:dyDescent="0.2">
      <c r="A4642" s="101"/>
      <c r="D4642" s="97"/>
      <c r="N4642" s="97"/>
      <c r="BY4642" s="163"/>
    </row>
    <row r="4643" spans="1:77" x14ac:dyDescent="0.2">
      <c r="A4643" s="101"/>
      <c r="D4643" s="97"/>
      <c r="N4643" s="97"/>
      <c r="BY4643" s="163"/>
    </row>
    <row r="4644" spans="1:77" x14ac:dyDescent="0.2">
      <c r="A4644" s="101"/>
      <c r="D4644" s="97"/>
      <c r="N4644" s="97"/>
      <c r="BY4644" s="163"/>
    </row>
    <row r="4645" spans="1:77" x14ac:dyDescent="0.2">
      <c r="A4645" s="101"/>
      <c r="D4645" s="97"/>
      <c r="N4645" s="97"/>
      <c r="BY4645" s="163"/>
    </row>
    <row r="4646" spans="1:77" x14ac:dyDescent="0.2">
      <c r="A4646" s="101"/>
      <c r="D4646" s="97"/>
      <c r="N4646" s="97"/>
      <c r="BY4646" s="163"/>
    </row>
    <row r="4647" spans="1:77" x14ac:dyDescent="0.2">
      <c r="A4647" s="101"/>
      <c r="D4647" s="97"/>
      <c r="N4647" s="97"/>
      <c r="BY4647" s="163"/>
    </row>
    <row r="4648" spans="1:77" x14ac:dyDescent="0.2">
      <c r="A4648" s="101"/>
      <c r="D4648" s="97"/>
      <c r="N4648" s="97"/>
      <c r="BY4648" s="163"/>
    </row>
    <row r="4649" spans="1:77" x14ac:dyDescent="0.2">
      <c r="A4649" s="101"/>
      <c r="D4649" s="97"/>
      <c r="N4649" s="97"/>
      <c r="BY4649" s="163"/>
    </row>
    <row r="4650" spans="1:77" x14ac:dyDescent="0.2">
      <c r="A4650" s="101"/>
      <c r="D4650" s="97"/>
      <c r="N4650" s="97"/>
      <c r="BY4650" s="163"/>
    </row>
    <row r="4651" spans="1:77" x14ac:dyDescent="0.2">
      <c r="A4651" s="101"/>
      <c r="D4651" s="97"/>
      <c r="N4651" s="97"/>
      <c r="BY4651" s="163"/>
    </row>
    <row r="4652" spans="1:77" x14ac:dyDescent="0.2">
      <c r="A4652" s="101"/>
      <c r="D4652" s="97"/>
      <c r="N4652" s="97"/>
      <c r="BY4652" s="163"/>
    </row>
    <row r="4653" spans="1:77" x14ac:dyDescent="0.2">
      <c r="A4653" s="101"/>
      <c r="D4653" s="97"/>
      <c r="N4653" s="97"/>
      <c r="BY4653" s="163"/>
    </row>
    <row r="4654" spans="1:77" x14ac:dyDescent="0.2">
      <c r="A4654" s="101"/>
      <c r="D4654" s="97"/>
      <c r="N4654" s="97"/>
      <c r="BY4654" s="163"/>
    </row>
    <row r="4655" spans="1:77" x14ac:dyDescent="0.2">
      <c r="A4655" s="101"/>
      <c r="D4655" s="97"/>
      <c r="N4655" s="97"/>
      <c r="BY4655" s="163"/>
    </row>
    <row r="4656" spans="1:77" x14ac:dyDescent="0.2">
      <c r="A4656" s="101"/>
      <c r="D4656" s="97"/>
      <c r="N4656" s="97"/>
      <c r="BY4656" s="163"/>
    </row>
    <row r="4657" spans="1:77" x14ac:dyDescent="0.2">
      <c r="A4657" s="101"/>
      <c r="D4657" s="97"/>
      <c r="N4657" s="97"/>
      <c r="BY4657" s="163"/>
    </row>
    <row r="4658" spans="1:77" x14ac:dyDescent="0.2">
      <c r="A4658" s="101"/>
      <c r="D4658" s="97"/>
      <c r="N4658" s="97"/>
      <c r="BY4658" s="163"/>
    </row>
    <row r="4659" spans="1:77" x14ac:dyDescent="0.2">
      <c r="A4659" s="101"/>
      <c r="D4659" s="97"/>
      <c r="N4659" s="97"/>
      <c r="BY4659" s="163"/>
    </row>
    <row r="4660" spans="1:77" x14ac:dyDescent="0.2">
      <c r="A4660" s="101"/>
      <c r="D4660" s="97"/>
      <c r="N4660" s="97"/>
      <c r="BY4660" s="163"/>
    </row>
    <row r="4661" spans="1:77" x14ac:dyDescent="0.2">
      <c r="A4661" s="101"/>
      <c r="D4661" s="97"/>
      <c r="N4661" s="97"/>
      <c r="BY4661" s="163"/>
    </row>
    <row r="4662" spans="1:77" x14ac:dyDescent="0.2">
      <c r="A4662" s="101"/>
      <c r="D4662" s="97"/>
      <c r="N4662" s="97"/>
      <c r="BY4662" s="163"/>
    </row>
    <row r="4663" spans="1:77" x14ac:dyDescent="0.2">
      <c r="A4663" s="101"/>
      <c r="D4663" s="97"/>
      <c r="N4663" s="97"/>
      <c r="BY4663" s="163"/>
    </row>
    <row r="4664" spans="1:77" x14ac:dyDescent="0.2">
      <c r="A4664" s="101"/>
      <c r="D4664" s="97"/>
      <c r="N4664" s="97"/>
      <c r="BY4664" s="163"/>
    </row>
    <row r="4665" spans="1:77" x14ac:dyDescent="0.2">
      <c r="A4665" s="101"/>
      <c r="D4665" s="97"/>
      <c r="N4665" s="97"/>
      <c r="BY4665" s="163"/>
    </row>
    <row r="4666" spans="1:77" x14ac:dyDescent="0.2">
      <c r="A4666" s="101"/>
      <c r="D4666" s="97"/>
      <c r="N4666" s="97"/>
      <c r="BY4666" s="163"/>
    </row>
    <row r="4667" spans="1:77" x14ac:dyDescent="0.2">
      <c r="A4667" s="101"/>
      <c r="D4667" s="97"/>
      <c r="N4667" s="97"/>
      <c r="BY4667" s="163"/>
    </row>
    <row r="4668" spans="1:77" x14ac:dyDescent="0.2">
      <c r="A4668" s="101"/>
      <c r="D4668" s="97"/>
      <c r="N4668" s="97"/>
      <c r="BY4668" s="163"/>
    </row>
    <row r="4669" spans="1:77" x14ac:dyDescent="0.2">
      <c r="A4669" s="101"/>
      <c r="D4669" s="97"/>
      <c r="N4669" s="97"/>
      <c r="BY4669" s="163"/>
    </row>
    <row r="4670" spans="1:77" x14ac:dyDescent="0.2">
      <c r="A4670" s="101"/>
      <c r="D4670" s="97"/>
      <c r="N4670" s="97"/>
      <c r="BY4670" s="163"/>
    </row>
    <row r="4671" spans="1:77" x14ac:dyDescent="0.2">
      <c r="A4671" s="101"/>
      <c r="D4671" s="97"/>
      <c r="N4671" s="97"/>
      <c r="BY4671" s="163"/>
    </row>
    <row r="4672" spans="1:77" x14ac:dyDescent="0.2">
      <c r="A4672" s="101"/>
      <c r="D4672" s="97"/>
      <c r="N4672" s="97"/>
      <c r="BY4672" s="163"/>
    </row>
    <row r="4673" spans="1:77" x14ac:dyDescent="0.2">
      <c r="A4673" s="101"/>
      <c r="D4673" s="97"/>
      <c r="N4673" s="97"/>
      <c r="BY4673" s="163"/>
    </row>
    <row r="4674" spans="1:77" x14ac:dyDescent="0.2">
      <c r="A4674" s="101"/>
      <c r="D4674" s="97"/>
      <c r="N4674" s="97"/>
      <c r="BY4674" s="163"/>
    </row>
    <row r="4675" spans="1:77" x14ac:dyDescent="0.2">
      <c r="A4675" s="101"/>
      <c r="D4675" s="97"/>
      <c r="N4675" s="97"/>
      <c r="BY4675" s="163"/>
    </row>
    <row r="4676" spans="1:77" x14ac:dyDescent="0.2">
      <c r="A4676" s="101"/>
      <c r="D4676" s="97"/>
      <c r="N4676" s="97"/>
      <c r="BY4676" s="163"/>
    </row>
    <row r="4677" spans="1:77" x14ac:dyDescent="0.2">
      <c r="A4677" s="101"/>
      <c r="D4677" s="97"/>
      <c r="N4677" s="97"/>
      <c r="BY4677" s="163"/>
    </row>
    <row r="4678" spans="1:77" x14ac:dyDescent="0.2">
      <c r="A4678" s="101"/>
      <c r="D4678" s="97"/>
      <c r="N4678" s="97"/>
      <c r="BY4678" s="163"/>
    </row>
    <row r="4679" spans="1:77" x14ac:dyDescent="0.2">
      <c r="A4679" s="101"/>
      <c r="D4679" s="97"/>
      <c r="N4679" s="97"/>
      <c r="BY4679" s="163"/>
    </row>
    <row r="4680" spans="1:77" x14ac:dyDescent="0.2">
      <c r="A4680" s="101"/>
      <c r="D4680" s="97"/>
      <c r="N4680" s="97"/>
      <c r="BY4680" s="163"/>
    </row>
    <row r="4681" spans="1:77" x14ac:dyDescent="0.2">
      <c r="A4681" s="101"/>
      <c r="D4681" s="97"/>
      <c r="N4681" s="97"/>
      <c r="BY4681" s="163"/>
    </row>
    <row r="4682" spans="1:77" x14ac:dyDescent="0.2">
      <c r="A4682" s="101"/>
      <c r="D4682" s="97"/>
      <c r="N4682" s="97"/>
      <c r="BY4682" s="163"/>
    </row>
    <row r="4683" spans="1:77" x14ac:dyDescent="0.2">
      <c r="A4683" s="101"/>
      <c r="D4683" s="97"/>
      <c r="N4683" s="97"/>
      <c r="BY4683" s="163"/>
    </row>
    <row r="4684" spans="1:77" x14ac:dyDescent="0.2">
      <c r="A4684" s="101"/>
      <c r="D4684" s="97"/>
      <c r="N4684" s="97"/>
      <c r="BY4684" s="163"/>
    </row>
    <row r="4685" spans="1:77" x14ac:dyDescent="0.2">
      <c r="A4685" s="101"/>
      <c r="D4685" s="97"/>
      <c r="N4685" s="97"/>
      <c r="BY4685" s="163"/>
    </row>
    <row r="4686" spans="1:77" x14ac:dyDescent="0.2">
      <c r="A4686" s="101"/>
      <c r="D4686" s="97"/>
      <c r="N4686" s="97"/>
      <c r="BY4686" s="163"/>
    </row>
    <row r="4687" spans="1:77" x14ac:dyDescent="0.2">
      <c r="A4687" s="101"/>
      <c r="D4687" s="97"/>
      <c r="N4687" s="97"/>
      <c r="BY4687" s="163"/>
    </row>
    <row r="4688" spans="1:77" x14ac:dyDescent="0.2">
      <c r="A4688" s="101"/>
      <c r="D4688" s="97"/>
      <c r="N4688" s="97"/>
      <c r="BY4688" s="163"/>
    </row>
    <row r="4689" spans="1:77" x14ac:dyDescent="0.2">
      <c r="A4689" s="101"/>
      <c r="D4689" s="97"/>
      <c r="N4689" s="97"/>
      <c r="BY4689" s="163"/>
    </row>
    <row r="4690" spans="1:77" x14ac:dyDescent="0.2">
      <c r="A4690" s="101"/>
      <c r="D4690" s="97"/>
      <c r="N4690" s="97"/>
      <c r="BY4690" s="163"/>
    </row>
    <row r="4691" spans="1:77" x14ac:dyDescent="0.2">
      <c r="A4691" s="101"/>
      <c r="D4691" s="97"/>
      <c r="N4691" s="97"/>
      <c r="BY4691" s="163"/>
    </row>
    <row r="4692" spans="1:77" x14ac:dyDescent="0.2">
      <c r="A4692" s="101"/>
      <c r="D4692" s="97"/>
      <c r="N4692" s="97"/>
      <c r="BY4692" s="163"/>
    </row>
    <row r="4693" spans="1:77" x14ac:dyDescent="0.2">
      <c r="A4693" s="101"/>
      <c r="D4693" s="97"/>
      <c r="N4693" s="97"/>
      <c r="BY4693" s="163"/>
    </row>
    <row r="4694" spans="1:77" x14ac:dyDescent="0.2">
      <c r="A4694" s="101"/>
      <c r="D4694" s="97"/>
      <c r="N4694" s="97"/>
      <c r="BY4694" s="163"/>
    </row>
    <row r="4695" spans="1:77" x14ac:dyDescent="0.2">
      <c r="A4695" s="101"/>
      <c r="D4695" s="97"/>
      <c r="N4695" s="97"/>
      <c r="BY4695" s="163"/>
    </row>
    <row r="4696" spans="1:77" x14ac:dyDescent="0.2">
      <c r="A4696" s="101"/>
      <c r="D4696" s="97"/>
      <c r="N4696" s="97"/>
      <c r="BY4696" s="163"/>
    </row>
    <row r="4697" spans="1:77" x14ac:dyDescent="0.2">
      <c r="A4697" s="101"/>
      <c r="D4697" s="97"/>
      <c r="N4697" s="97"/>
      <c r="BY4697" s="163"/>
    </row>
    <row r="4698" spans="1:77" x14ac:dyDescent="0.2">
      <c r="A4698" s="101"/>
      <c r="D4698" s="97"/>
      <c r="N4698" s="97"/>
      <c r="BY4698" s="163"/>
    </row>
    <row r="4699" spans="1:77" x14ac:dyDescent="0.2">
      <c r="A4699" s="101"/>
      <c r="D4699" s="97"/>
      <c r="N4699" s="97"/>
      <c r="BY4699" s="163"/>
    </row>
    <row r="4700" spans="1:77" x14ac:dyDescent="0.2">
      <c r="A4700" s="101"/>
      <c r="D4700" s="97"/>
      <c r="N4700" s="97"/>
      <c r="BY4700" s="163"/>
    </row>
    <row r="4701" spans="1:77" x14ac:dyDescent="0.2">
      <c r="A4701" s="101"/>
      <c r="D4701" s="97"/>
      <c r="N4701" s="97"/>
      <c r="BY4701" s="163"/>
    </row>
    <row r="4702" spans="1:77" x14ac:dyDescent="0.2">
      <c r="A4702" s="101"/>
      <c r="D4702" s="97"/>
      <c r="N4702" s="97"/>
      <c r="BY4702" s="163"/>
    </row>
    <row r="4703" spans="1:77" x14ac:dyDescent="0.2">
      <c r="A4703" s="101"/>
      <c r="D4703" s="97"/>
      <c r="N4703" s="97"/>
      <c r="BY4703" s="163"/>
    </row>
    <row r="4704" spans="1:77" x14ac:dyDescent="0.2">
      <c r="A4704" s="101"/>
      <c r="D4704" s="97"/>
      <c r="N4704" s="97"/>
      <c r="BY4704" s="163"/>
    </row>
    <row r="4705" spans="1:77" x14ac:dyDescent="0.2">
      <c r="A4705" s="101"/>
      <c r="D4705" s="97"/>
      <c r="N4705" s="97"/>
      <c r="BY4705" s="163"/>
    </row>
    <row r="4706" spans="1:77" x14ac:dyDescent="0.2">
      <c r="A4706" s="101"/>
      <c r="D4706" s="97"/>
      <c r="N4706" s="97"/>
      <c r="BY4706" s="163"/>
    </row>
    <row r="4707" spans="1:77" x14ac:dyDescent="0.2">
      <c r="A4707" s="101"/>
      <c r="D4707" s="97"/>
      <c r="N4707" s="97"/>
      <c r="BY4707" s="163"/>
    </row>
    <row r="4708" spans="1:77" x14ac:dyDescent="0.2">
      <c r="A4708" s="101"/>
      <c r="D4708" s="97"/>
      <c r="N4708" s="97"/>
      <c r="BY4708" s="163"/>
    </row>
    <row r="4709" spans="1:77" x14ac:dyDescent="0.2">
      <c r="A4709" s="101"/>
      <c r="D4709" s="97"/>
      <c r="N4709" s="97"/>
      <c r="BY4709" s="163"/>
    </row>
    <row r="4710" spans="1:77" x14ac:dyDescent="0.2">
      <c r="A4710" s="101"/>
      <c r="D4710" s="97"/>
      <c r="N4710" s="97"/>
      <c r="BY4710" s="163"/>
    </row>
    <row r="4711" spans="1:77" x14ac:dyDescent="0.2">
      <c r="A4711" s="101"/>
      <c r="D4711" s="97"/>
      <c r="N4711" s="97"/>
      <c r="BY4711" s="163"/>
    </row>
    <row r="4712" spans="1:77" x14ac:dyDescent="0.2">
      <c r="A4712" s="101"/>
      <c r="D4712" s="97"/>
      <c r="N4712" s="97"/>
      <c r="BY4712" s="163"/>
    </row>
    <row r="4713" spans="1:77" x14ac:dyDescent="0.2">
      <c r="A4713" s="101"/>
      <c r="D4713" s="97"/>
      <c r="N4713" s="97"/>
      <c r="BY4713" s="163"/>
    </row>
    <row r="4714" spans="1:77" x14ac:dyDescent="0.2">
      <c r="A4714" s="101"/>
      <c r="D4714" s="97"/>
      <c r="N4714" s="97"/>
      <c r="BY4714" s="163"/>
    </row>
    <row r="4715" spans="1:77" x14ac:dyDescent="0.2">
      <c r="A4715" s="101"/>
      <c r="D4715" s="97"/>
      <c r="N4715" s="97"/>
      <c r="BY4715" s="163"/>
    </row>
    <row r="4716" spans="1:77" x14ac:dyDescent="0.2">
      <c r="A4716" s="101"/>
      <c r="D4716" s="97"/>
      <c r="N4716" s="97"/>
      <c r="BY4716" s="163"/>
    </row>
    <row r="4717" spans="1:77" x14ac:dyDescent="0.2">
      <c r="A4717" s="101"/>
      <c r="D4717" s="97"/>
      <c r="N4717" s="97"/>
      <c r="BY4717" s="163"/>
    </row>
    <row r="4718" spans="1:77" x14ac:dyDescent="0.2">
      <c r="A4718" s="101"/>
      <c r="D4718" s="97"/>
      <c r="N4718" s="97"/>
      <c r="BY4718" s="163"/>
    </row>
    <row r="4719" spans="1:77" x14ac:dyDescent="0.2">
      <c r="A4719" s="101"/>
      <c r="D4719" s="97"/>
      <c r="N4719" s="97"/>
      <c r="BY4719" s="163"/>
    </row>
    <row r="4720" spans="1:77" x14ac:dyDescent="0.2">
      <c r="A4720" s="101"/>
      <c r="D4720" s="97"/>
      <c r="N4720" s="97"/>
      <c r="BY4720" s="163"/>
    </row>
    <row r="4721" spans="1:77" x14ac:dyDescent="0.2">
      <c r="A4721" s="101"/>
      <c r="D4721" s="97"/>
      <c r="N4721" s="97"/>
      <c r="BY4721" s="163"/>
    </row>
    <row r="4722" spans="1:77" x14ac:dyDescent="0.2">
      <c r="A4722" s="101"/>
      <c r="D4722" s="97"/>
      <c r="N4722" s="97"/>
      <c r="BY4722" s="163"/>
    </row>
    <row r="4723" spans="1:77" x14ac:dyDescent="0.2">
      <c r="A4723" s="101"/>
      <c r="D4723" s="97"/>
      <c r="N4723" s="97"/>
      <c r="BY4723" s="163"/>
    </row>
    <row r="4724" spans="1:77" x14ac:dyDescent="0.2">
      <c r="A4724" s="101"/>
      <c r="D4724" s="97"/>
      <c r="N4724" s="97"/>
      <c r="BY4724" s="163"/>
    </row>
    <row r="4725" spans="1:77" x14ac:dyDescent="0.2">
      <c r="A4725" s="101"/>
      <c r="D4725" s="97"/>
      <c r="N4725" s="97"/>
      <c r="BY4725" s="163"/>
    </row>
    <row r="4726" spans="1:77" x14ac:dyDescent="0.2">
      <c r="A4726" s="101"/>
      <c r="D4726" s="97"/>
      <c r="N4726" s="97"/>
      <c r="BY4726" s="163"/>
    </row>
    <row r="4727" spans="1:77" x14ac:dyDescent="0.2">
      <c r="A4727" s="101"/>
      <c r="D4727" s="97"/>
      <c r="N4727" s="97"/>
      <c r="BY4727" s="163"/>
    </row>
    <row r="4728" spans="1:77" x14ac:dyDescent="0.2">
      <c r="A4728" s="101"/>
      <c r="D4728" s="97"/>
      <c r="N4728" s="97"/>
      <c r="BY4728" s="163"/>
    </row>
    <row r="4729" spans="1:77" x14ac:dyDescent="0.2">
      <c r="A4729" s="101"/>
      <c r="D4729" s="97"/>
      <c r="N4729" s="97"/>
      <c r="BY4729" s="163"/>
    </row>
    <row r="4730" spans="1:77" x14ac:dyDescent="0.2">
      <c r="A4730" s="101"/>
      <c r="D4730" s="97"/>
      <c r="N4730" s="97"/>
      <c r="BY4730" s="163"/>
    </row>
    <row r="4731" spans="1:77" x14ac:dyDescent="0.2">
      <c r="A4731" s="101"/>
      <c r="D4731" s="97"/>
      <c r="N4731" s="97"/>
      <c r="BY4731" s="163"/>
    </row>
    <row r="4732" spans="1:77" x14ac:dyDescent="0.2">
      <c r="A4732" s="101"/>
      <c r="D4732" s="97"/>
      <c r="N4732" s="97"/>
      <c r="BY4732" s="163"/>
    </row>
    <row r="4733" spans="1:77" x14ac:dyDescent="0.2">
      <c r="A4733" s="101"/>
      <c r="D4733" s="97"/>
      <c r="N4733" s="97"/>
      <c r="BY4733" s="163"/>
    </row>
    <row r="4734" spans="1:77" x14ac:dyDescent="0.2">
      <c r="A4734" s="101"/>
      <c r="D4734" s="97"/>
      <c r="N4734" s="97"/>
      <c r="BY4734" s="163"/>
    </row>
    <row r="4735" spans="1:77" x14ac:dyDescent="0.2">
      <c r="A4735" s="101"/>
      <c r="D4735" s="97"/>
      <c r="N4735" s="97"/>
      <c r="BY4735" s="163"/>
    </row>
    <row r="4736" spans="1:77" x14ac:dyDescent="0.2">
      <c r="A4736" s="101"/>
      <c r="D4736" s="97"/>
      <c r="N4736" s="97"/>
      <c r="BY4736" s="163"/>
    </row>
    <row r="4737" spans="1:77" x14ac:dyDescent="0.2">
      <c r="A4737" s="101"/>
      <c r="D4737" s="97"/>
      <c r="N4737" s="97"/>
      <c r="BY4737" s="163"/>
    </row>
    <row r="4738" spans="1:77" x14ac:dyDescent="0.2">
      <c r="A4738" s="101"/>
      <c r="D4738" s="97"/>
      <c r="N4738" s="97"/>
      <c r="BY4738" s="163"/>
    </row>
    <row r="4739" spans="1:77" x14ac:dyDescent="0.2">
      <c r="A4739" s="101"/>
      <c r="D4739" s="97"/>
      <c r="N4739" s="97"/>
      <c r="BY4739" s="163"/>
    </row>
    <row r="4740" spans="1:77" x14ac:dyDescent="0.2">
      <c r="A4740" s="101"/>
      <c r="D4740" s="97"/>
      <c r="N4740" s="97"/>
      <c r="BY4740" s="163"/>
    </row>
    <row r="4741" spans="1:77" x14ac:dyDescent="0.2">
      <c r="A4741" s="101"/>
      <c r="D4741" s="97"/>
      <c r="N4741" s="97"/>
      <c r="BY4741" s="163"/>
    </row>
    <row r="4742" spans="1:77" x14ac:dyDescent="0.2">
      <c r="A4742" s="101"/>
      <c r="D4742" s="97"/>
      <c r="N4742" s="97"/>
      <c r="BY4742" s="163"/>
    </row>
    <row r="4743" spans="1:77" x14ac:dyDescent="0.2">
      <c r="A4743" s="101"/>
      <c r="D4743" s="97"/>
      <c r="N4743" s="97"/>
      <c r="BY4743" s="163"/>
    </row>
    <row r="4744" spans="1:77" x14ac:dyDescent="0.2">
      <c r="A4744" s="101"/>
      <c r="D4744" s="97"/>
      <c r="N4744" s="97"/>
      <c r="BY4744" s="163"/>
    </row>
    <row r="4745" spans="1:77" x14ac:dyDescent="0.2">
      <c r="A4745" s="101"/>
      <c r="D4745" s="97"/>
      <c r="N4745" s="97"/>
      <c r="BY4745" s="163"/>
    </row>
    <row r="4746" spans="1:77" x14ac:dyDescent="0.2">
      <c r="A4746" s="101"/>
      <c r="D4746" s="97"/>
      <c r="N4746" s="97"/>
      <c r="BY4746" s="163"/>
    </row>
    <row r="4747" spans="1:77" x14ac:dyDescent="0.2">
      <c r="A4747" s="101"/>
      <c r="D4747" s="97"/>
      <c r="N4747" s="97"/>
      <c r="BY4747" s="163"/>
    </row>
    <row r="4748" spans="1:77" x14ac:dyDescent="0.2">
      <c r="A4748" s="101"/>
      <c r="D4748" s="97"/>
      <c r="N4748" s="97"/>
      <c r="BY4748" s="163"/>
    </row>
    <row r="4749" spans="1:77" x14ac:dyDescent="0.2">
      <c r="A4749" s="101"/>
      <c r="D4749" s="97"/>
      <c r="N4749" s="97"/>
      <c r="BY4749" s="163"/>
    </row>
    <row r="4750" spans="1:77" x14ac:dyDescent="0.2">
      <c r="A4750" s="101"/>
      <c r="D4750" s="97"/>
      <c r="N4750" s="97"/>
      <c r="BY4750" s="163"/>
    </row>
    <row r="4751" spans="1:77" x14ac:dyDescent="0.2">
      <c r="A4751" s="101"/>
      <c r="D4751" s="97"/>
      <c r="N4751" s="97"/>
      <c r="BY4751" s="163"/>
    </row>
    <row r="4752" spans="1:77" x14ac:dyDescent="0.2">
      <c r="A4752" s="101"/>
      <c r="D4752" s="97"/>
      <c r="N4752" s="97"/>
      <c r="BY4752" s="163"/>
    </row>
    <row r="4753" spans="1:77" x14ac:dyDescent="0.2">
      <c r="A4753" s="101"/>
      <c r="D4753" s="97"/>
      <c r="N4753" s="97"/>
      <c r="BY4753" s="163"/>
    </row>
    <row r="4754" spans="1:77" x14ac:dyDescent="0.2">
      <c r="A4754" s="101"/>
      <c r="D4754" s="97"/>
      <c r="N4754" s="97"/>
      <c r="BY4754" s="163"/>
    </row>
    <row r="4755" spans="1:77" x14ac:dyDescent="0.2">
      <c r="A4755" s="101"/>
      <c r="D4755" s="97"/>
      <c r="N4755" s="97"/>
      <c r="BY4755" s="163"/>
    </row>
    <row r="4756" spans="1:77" x14ac:dyDescent="0.2">
      <c r="A4756" s="101"/>
      <c r="D4756" s="97"/>
      <c r="N4756" s="97"/>
      <c r="BY4756" s="163"/>
    </row>
    <row r="4757" spans="1:77" x14ac:dyDescent="0.2">
      <c r="A4757" s="101"/>
      <c r="D4757" s="97"/>
      <c r="N4757" s="97"/>
      <c r="BY4757" s="163"/>
    </row>
    <row r="4758" spans="1:77" x14ac:dyDescent="0.2">
      <c r="A4758" s="101"/>
      <c r="D4758" s="97"/>
      <c r="N4758" s="97"/>
      <c r="BY4758" s="163"/>
    </row>
    <row r="4759" spans="1:77" x14ac:dyDescent="0.2">
      <c r="A4759" s="101"/>
      <c r="D4759" s="97"/>
      <c r="N4759" s="97"/>
      <c r="BY4759" s="163"/>
    </row>
    <row r="4760" spans="1:77" x14ac:dyDescent="0.2">
      <c r="A4760" s="101"/>
      <c r="D4760" s="97"/>
      <c r="N4760" s="97"/>
      <c r="BY4760" s="163"/>
    </row>
    <row r="4761" spans="1:77" x14ac:dyDescent="0.2">
      <c r="A4761" s="101"/>
      <c r="D4761" s="97"/>
      <c r="N4761" s="97"/>
      <c r="BY4761" s="163"/>
    </row>
    <row r="4762" spans="1:77" x14ac:dyDescent="0.2">
      <c r="A4762" s="101"/>
      <c r="D4762" s="97"/>
      <c r="N4762" s="97"/>
      <c r="BY4762" s="163"/>
    </row>
    <row r="4763" spans="1:77" x14ac:dyDescent="0.2">
      <c r="A4763" s="101"/>
      <c r="D4763" s="97"/>
      <c r="N4763" s="97"/>
      <c r="BY4763" s="163"/>
    </row>
    <row r="4764" spans="1:77" x14ac:dyDescent="0.2">
      <c r="A4764" s="101"/>
      <c r="D4764" s="97"/>
      <c r="N4764" s="97"/>
      <c r="BY4764" s="163"/>
    </row>
    <row r="4765" spans="1:77" x14ac:dyDescent="0.2">
      <c r="A4765" s="101"/>
      <c r="D4765" s="97"/>
      <c r="N4765" s="97"/>
      <c r="BY4765" s="163"/>
    </row>
    <row r="4766" spans="1:77" x14ac:dyDescent="0.2">
      <c r="A4766" s="101"/>
      <c r="D4766" s="97"/>
      <c r="N4766" s="97"/>
      <c r="BY4766" s="163"/>
    </row>
    <row r="4767" spans="1:77" x14ac:dyDescent="0.2">
      <c r="A4767" s="101"/>
      <c r="D4767" s="97"/>
      <c r="N4767" s="97"/>
      <c r="BY4767" s="163"/>
    </row>
    <row r="4768" spans="1:77" x14ac:dyDescent="0.2">
      <c r="A4768" s="101"/>
      <c r="D4768" s="97"/>
      <c r="N4768" s="97"/>
      <c r="BY4768" s="163"/>
    </row>
    <row r="4769" spans="1:77" x14ac:dyDescent="0.2">
      <c r="A4769" s="101"/>
      <c r="D4769" s="97"/>
      <c r="N4769" s="97"/>
      <c r="BY4769" s="163"/>
    </row>
    <row r="4770" spans="1:77" x14ac:dyDescent="0.2">
      <c r="A4770" s="101"/>
      <c r="D4770" s="97"/>
      <c r="N4770" s="97"/>
      <c r="BY4770" s="163"/>
    </row>
    <row r="4771" spans="1:77" x14ac:dyDescent="0.2">
      <c r="A4771" s="101"/>
      <c r="D4771" s="97"/>
      <c r="N4771" s="97"/>
      <c r="BY4771" s="163"/>
    </row>
    <row r="4772" spans="1:77" x14ac:dyDescent="0.2">
      <c r="A4772" s="101"/>
      <c r="D4772" s="97"/>
      <c r="N4772" s="97"/>
      <c r="BY4772" s="163"/>
    </row>
    <row r="4773" spans="1:77" x14ac:dyDescent="0.2">
      <c r="A4773" s="101"/>
      <c r="D4773" s="97"/>
      <c r="N4773" s="97"/>
      <c r="BY4773" s="163"/>
    </row>
    <row r="4774" spans="1:77" x14ac:dyDescent="0.2">
      <c r="A4774" s="101"/>
      <c r="D4774" s="97"/>
      <c r="N4774" s="97"/>
      <c r="BY4774" s="163"/>
    </row>
    <row r="4775" spans="1:77" x14ac:dyDescent="0.2">
      <c r="A4775" s="101"/>
      <c r="D4775" s="97"/>
      <c r="N4775" s="97"/>
      <c r="BY4775" s="163"/>
    </row>
    <row r="4776" spans="1:77" x14ac:dyDescent="0.2">
      <c r="A4776" s="101"/>
      <c r="D4776" s="97"/>
      <c r="N4776" s="97"/>
      <c r="BY4776" s="163"/>
    </row>
    <row r="4777" spans="1:77" x14ac:dyDescent="0.2">
      <c r="A4777" s="101"/>
      <c r="D4777" s="97"/>
      <c r="N4777" s="97"/>
      <c r="BY4777" s="163"/>
    </row>
    <row r="4778" spans="1:77" x14ac:dyDescent="0.2">
      <c r="A4778" s="101"/>
      <c r="D4778" s="97"/>
      <c r="N4778" s="97"/>
      <c r="BY4778" s="163"/>
    </row>
    <row r="4779" spans="1:77" x14ac:dyDescent="0.2">
      <c r="A4779" s="101"/>
      <c r="D4779" s="97"/>
      <c r="N4779" s="97"/>
      <c r="BY4779" s="163"/>
    </row>
    <row r="4780" spans="1:77" x14ac:dyDescent="0.2">
      <c r="A4780" s="101"/>
      <c r="D4780" s="97"/>
      <c r="N4780" s="97"/>
      <c r="BY4780" s="163"/>
    </row>
    <row r="4781" spans="1:77" x14ac:dyDescent="0.2">
      <c r="A4781" s="101"/>
      <c r="D4781" s="97"/>
      <c r="N4781" s="97"/>
      <c r="BY4781" s="163"/>
    </row>
    <row r="4782" spans="1:77" x14ac:dyDescent="0.2">
      <c r="A4782" s="101"/>
      <c r="D4782" s="97"/>
      <c r="N4782" s="97"/>
      <c r="BY4782" s="163"/>
    </row>
    <row r="4783" spans="1:77" x14ac:dyDescent="0.2">
      <c r="A4783" s="101"/>
      <c r="D4783" s="97"/>
      <c r="N4783" s="97"/>
      <c r="BY4783" s="163"/>
    </row>
    <row r="4784" spans="1:77" x14ac:dyDescent="0.2">
      <c r="A4784" s="101"/>
      <c r="D4784" s="97"/>
      <c r="N4784" s="97"/>
      <c r="BY4784" s="163"/>
    </row>
    <row r="4785" spans="1:77" x14ac:dyDescent="0.2">
      <c r="A4785" s="101"/>
      <c r="D4785" s="97"/>
      <c r="N4785" s="97"/>
      <c r="BY4785" s="163"/>
    </row>
    <row r="4786" spans="1:77" x14ac:dyDescent="0.2">
      <c r="A4786" s="101"/>
      <c r="D4786" s="97"/>
      <c r="N4786" s="97"/>
      <c r="BY4786" s="163"/>
    </row>
    <row r="4787" spans="1:77" x14ac:dyDescent="0.2">
      <c r="A4787" s="101"/>
      <c r="D4787" s="97"/>
      <c r="N4787" s="97"/>
      <c r="BY4787" s="163"/>
    </row>
    <row r="4788" spans="1:77" x14ac:dyDescent="0.2">
      <c r="A4788" s="101"/>
      <c r="D4788" s="97"/>
      <c r="N4788" s="97"/>
      <c r="BY4788" s="163"/>
    </row>
    <row r="4789" spans="1:77" x14ac:dyDescent="0.2">
      <c r="A4789" s="101"/>
      <c r="D4789" s="97"/>
      <c r="N4789" s="97"/>
      <c r="BY4789" s="163"/>
    </row>
    <row r="4790" spans="1:77" x14ac:dyDescent="0.2">
      <c r="A4790" s="101"/>
      <c r="D4790" s="97"/>
      <c r="N4790" s="97"/>
      <c r="BY4790" s="163"/>
    </row>
    <row r="4791" spans="1:77" x14ac:dyDescent="0.2">
      <c r="A4791" s="101"/>
      <c r="D4791" s="97"/>
      <c r="N4791" s="97"/>
      <c r="BY4791" s="163"/>
    </row>
    <row r="4792" spans="1:77" x14ac:dyDescent="0.2">
      <c r="A4792" s="101"/>
      <c r="D4792" s="97"/>
      <c r="N4792" s="97"/>
      <c r="BY4792" s="163"/>
    </row>
    <row r="4793" spans="1:77" x14ac:dyDescent="0.2">
      <c r="A4793" s="101"/>
      <c r="D4793" s="97"/>
      <c r="N4793" s="97"/>
      <c r="BY4793" s="163"/>
    </row>
    <row r="4794" spans="1:77" x14ac:dyDescent="0.2">
      <c r="A4794" s="101"/>
      <c r="D4794" s="97"/>
      <c r="N4794" s="97"/>
      <c r="BY4794" s="163"/>
    </row>
    <row r="4795" spans="1:77" x14ac:dyDescent="0.2">
      <c r="A4795" s="101"/>
      <c r="D4795" s="97"/>
      <c r="N4795" s="97"/>
      <c r="BY4795" s="163"/>
    </row>
    <row r="4796" spans="1:77" x14ac:dyDescent="0.2">
      <c r="A4796" s="101"/>
      <c r="D4796" s="97"/>
      <c r="N4796" s="97"/>
      <c r="BY4796" s="163"/>
    </row>
    <row r="4797" spans="1:77" x14ac:dyDescent="0.2">
      <c r="A4797" s="101"/>
      <c r="D4797" s="97"/>
      <c r="N4797" s="97"/>
      <c r="BY4797" s="163"/>
    </row>
    <row r="4798" spans="1:77" x14ac:dyDescent="0.2">
      <c r="A4798" s="101"/>
      <c r="D4798" s="97"/>
      <c r="N4798" s="97"/>
      <c r="BY4798" s="163"/>
    </row>
    <row r="4799" spans="1:77" x14ac:dyDescent="0.2">
      <c r="A4799" s="101"/>
      <c r="D4799" s="97"/>
      <c r="N4799" s="97"/>
      <c r="BY4799" s="163"/>
    </row>
    <row r="4800" spans="1:77" x14ac:dyDescent="0.2">
      <c r="A4800" s="101"/>
      <c r="D4800" s="97"/>
      <c r="N4800" s="97"/>
      <c r="BY4800" s="163"/>
    </row>
    <row r="4801" spans="1:77" x14ac:dyDescent="0.2">
      <c r="A4801" s="101"/>
      <c r="D4801" s="97"/>
      <c r="N4801" s="97"/>
      <c r="BY4801" s="163"/>
    </row>
    <row r="4802" spans="1:77" x14ac:dyDescent="0.2">
      <c r="A4802" s="101"/>
      <c r="D4802" s="97"/>
      <c r="N4802" s="97"/>
      <c r="BY4802" s="163"/>
    </row>
    <row r="4803" spans="1:77" x14ac:dyDescent="0.2">
      <c r="A4803" s="101"/>
      <c r="D4803" s="97"/>
      <c r="N4803" s="97"/>
      <c r="BY4803" s="163"/>
    </row>
    <row r="4804" spans="1:77" x14ac:dyDescent="0.2">
      <c r="A4804" s="101"/>
      <c r="D4804" s="97"/>
      <c r="N4804" s="97"/>
      <c r="BY4804" s="163"/>
    </row>
    <row r="4805" spans="1:77" x14ac:dyDescent="0.2">
      <c r="A4805" s="101"/>
      <c r="D4805" s="97"/>
      <c r="N4805" s="97"/>
      <c r="BY4805" s="163"/>
    </row>
    <row r="4806" spans="1:77" x14ac:dyDescent="0.2">
      <c r="A4806" s="101"/>
      <c r="D4806" s="97"/>
      <c r="N4806" s="97"/>
      <c r="BY4806" s="163"/>
    </row>
    <row r="4807" spans="1:77" x14ac:dyDescent="0.2">
      <c r="A4807" s="101"/>
      <c r="D4807" s="97"/>
      <c r="N4807" s="97"/>
      <c r="BY4807" s="163"/>
    </row>
    <row r="4808" spans="1:77" x14ac:dyDescent="0.2">
      <c r="A4808" s="101"/>
      <c r="D4808" s="97"/>
      <c r="N4808" s="97"/>
      <c r="BY4808" s="163"/>
    </row>
    <row r="4809" spans="1:77" x14ac:dyDescent="0.2">
      <c r="A4809" s="101"/>
      <c r="D4809" s="97"/>
      <c r="N4809" s="97"/>
      <c r="BY4809" s="163"/>
    </row>
    <row r="4810" spans="1:77" x14ac:dyDescent="0.2">
      <c r="A4810" s="101"/>
      <c r="D4810" s="97"/>
      <c r="N4810" s="97"/>
      <c r="BY4810" s="163"/>
    </row>
    <row r="4811" spans="1:77" x14ac:dyDescent="0.2">
      <c r="A4811" s="101"/>
      <c r="D4811" s="97"/>
      <c r="N4811" s="97"/>
      <c r="BY4811" s="163"/>
    </row>
    <row r="4812" spans="1:77" x14ac:dyDescent="0.2">
      <c r="A4812" s="101"/>
      <c r="D4812" s="97"/>
      <c r="N4812" s="97"/>
      <c r="BY4812" s="163"/>
    </row>
    <row r="4813" spans="1:77" x14ac:dyDescent="0.2">
      <c r="A4813" s="101"/>
      <c r="D4813" s="97"/>
      <c r="N4813" s="97"/>
      <c r="BY4813" s="163"/>
    </row>
    <row r="4814" spans="1:77" x14ac:dyDescent="0.2">
      <c r="A4814" s="101"/>
      <c r="D4814" s="97"/>
      <c r="N4814" s="97"/>
      <c r="BY4814" s="163"/>
    </row>
    <row r="4815" spans="1:77" x14ac:dyDescent="0.2">
      <c r="A4815" s="101"/>
      <c r="D4815" s="97"/>
      <c r="N4815" s="97"/>
      <c r="BY4815" s="163"/>
    </row>
    <row r="4816" spans="1:77" x14ac:dyDescent="0.2">
      <c r="A4816" s="101"/>
      <c r="D4816" s="97"/>
      <c r="N4816" s="97"/>
      <c r="BY4816" s="163"/>
    </row>
    <row r="4817" spans="1:77" x14ac:dyDescent="0.2">
      <c r="A4817" s="101"/>
      <c r="D4817" s="97"/>
      <c r="N4817" s="97"/>
      <c r="BY4817" s="163"/>
    </row>
    <row r="4818" spans="1:77" x14ac:dyDescent="0.2">
      <c r="A4818" s="101"/>
      <c r="D4818" s="97"/>
      <c r="N4818" s="97"/>
      <c r="BY4818" s="163"/>
    </row>
    <row r="4819" spans="1:77" x14ac:dyDescent="0.2">
      <c r="A4819" s="101"/>
      <c r="D4819" s="97"/>
      <c r="N4819" s="97"/>
      <c r="BY4819" s="163"/>
    </row>
    <row r="4820" spans="1:77" x14ac:dyDescent="0.2">
      <c r="A4820" s="101"/>
      <c r="D4820" s="97"/>
      <c r="N4820" s="97"/>
      <c r="BY4820" s="163"/>
    </row>
    <row r="4821" spans="1:77" x14ac:dyDescent="0.2">
      <c r="A4821" s="101"/>
      <c r="D4821" s="97"/>
      <c r="N4821" s="97"/>
      <c r="BY4821" s="163"/>
    </row>
    <row r="4822" spans="1:77" x14ac:dyDescent="0.2">
      <c r="A4822" s="101"/>
      <c r="D4822" s="97"/>
      <c r="N4822" s="97"/>
      <c r="BY4822" s="163"/>
    </row>
    <row r="4823" spans="1:77" x14ac:dyDescent="0.2">
      <c r="A4823" s="101"/>
      <c r="D4823" s="97"/>
      <c r="N4823" s="97"/>
      <c r="BY4823" s="163"/>
    </row>
    <row r="4824" spans="1:77" x14ac:dyDescent="0.2">
      <c r="A4824" s="101"/>
      <c r="D4824" s="97"/>
      <c r="N4824" s="97"/>
      <c r="BY4824" s="163"/>
    </row>
    <row r="4825" spans="1:77" x14ac:dyDescent="0.2">
      <c r="A4825" s="101"/>
      <c r="D4825" s="97"/>
      <c r="N4825" s="97"/>
      <c r="BY4825" s="163"/>
    </row>
    <row r="4826" spans="1:77" x14ac:dyDescent="0.2">
      <c r="A4826" s="101"/>
      <c r="D4826" s="97"/>
      <c r="N4826" s="97"/>
      <c r="BY4826" s="163"/>
    </row>
    <row r="4827" spans="1:77" x14ac:dyDescent="0.2">
      <c r="A4827" s="101"/>
      <c r="D4827" s="97"/>
      <c r="N4827" s="97"/>
      <c r="BY4827" s="163"/>
    </row>
    <row r="4828" spans="1:77" x14ac:dyDescent="0.2">
      <c r="A4828" s="101"/>
      <c r="D4828" s="97"/>
      <c r="N4828" s="97"/>
      <c r="BY4828" s="163"/>
    </row>
    <row r="4829" spans="1:77" x14ac:dyDescent="0.2">
      <c r="A4829" s="101"/>
      <c r="D4829" s="97"/>
      <c r="N4829" s="97"/>
      <c r="BY4829" s="163"/>
    </row>
    <row r="4830" spans="1:77" x14ac:dyDescent="0.2">
      <c r="A4830" s="101"/>
      <c r="D4830" s="97"/>
      <c r="N4830" s="97"/>
      <c r="BY4830" s="163"/>
    </row>
    <row r="4831" spans="1:77" x14ac:dyDescent="0.2">
      <c r="A4831" s="101"/>
      <c r="D4831" s="97"/>
      <c r="N4831" s="97"/>
      <c r="BY4831" s="163"/>
    </row>
    <row r="4832" spans="1:77" x14ac:dyDescent="0.2">
      <c r="A4832" s="101"/>
      <c r="D4832" s="97"/>
      <c r="N4832" s="97"/>
      <c r="BY4832" s="163"/>
    </row>
    <row r="4833" spans="1:77" x14ac:dyDescent="0.2">
      <c r="A4833" s="101"/>
      <c r="D4833" s="97"/>
      <c r="N4833" s="97"/>
      <c r="BY4833" s="163"/>
    </row>
    <row r="4834" spans="1:77" x14ac:dyDescent="0.2">
      <c r="A4834" s="101"/>
      <c r="D4834" s="97"/>
      <c r="N4834" s="97"/>
      <c r="BY4834" s="163"/>
    </row>
    <row r="4835" spans="1:77" x14ac:dyDescent="0.2">
      <c r="A4835" s="101"/>
      <c r="D4835" s="97"/>
      <c r="N4835" s="97"/>
      <c r="BY4835" s="163"/>
    </row>
    <row r="4836" spans="1:77" x14ac:dyDescent="0.2">
      <c r="A4836" s="101"/>
      <c r="D4836" s="97"/>
      <c r="N4836" s="97"/>
      <c r="BY4836" s="163"/>
    </row>
    <row r="4837" spans="1:77" x14ac:dyDescent="0.2">
      <c r="A4837" s="101"/>
      <c r="D4837" s="97"/>
      <c r="N4837" s="97"/>
      <c r="BY4837" s="163"/>
    </row>
    <row r="4838" spans="1:77" x14ac:dyDescent="0.2">
      <c r="A4838" s="101"/>
      <c r="D4838" s="97"/>
      <c r="N4838" s="97"/>
      <c r="BY4838" s="163"/>
    </row>
    <row r="4839" spans="1:77" x14ac:dyDescent="0.2">
      <c r="A4839" s="101"/>
      <c r="D4839" s="97"/>
      <c r="N4839" s="97"/>
      <c r="BY4839" s="163"/>
    </row>
    <row r="4840" spans="1:77" x14ac:dyDescent="0.2">
      <c r="A4840" s="101"/>
      <c r="D4840" s="97"/>
      <c r="N4840" s="97"/>
      <c r="BY4840" s="163"/>
    </row>
    <row r="4841" spans="1:77" x14ac:dyDescent="0.2">
      <c r="A4841" s="101"/>
      <c r="D4841" s="97"/>
      <c r="N4841" s="97"/>
      <c r="BY4841" s="163"/>
    </row>
    <row r="4842" spans="1:77" x14ac:dyDescent="0.2">
      <c r="A4842" s="101"/>
      <c r="D4842" s="97"/>
      <c r="N4842" s="97"/>
      <c r="BY4842" s="163"/>
    </row>
    <row r="4843" spans="1:77" x14ac:dyDescent="0.2">
      <c r="A4843" s="101"/>
      <c r="D4843" s="97"/>
      <c r="N4843" s="97"/>
      <c r="BY4843" s="163"/>
    </row>
    <row r="4844" spans="1:77" x14ac:dyDescent="0.2">
      <c r="A4844" s="101"/>
      <c r="D4844" s="97"/>
      <c r="N4844" s="97"/>
      <c r="BY4844" s="163"/>
    </row>
    <row r="4845" spans="1:77" x14ac:dyDescent="0.2">
      <c r="A4845" s="101"/>
      <c r="D4845" s="97"/>
      <c r="N4845" s="97"/>
      <c r="BY4845" s="163"/>
    </row>
    <row r="4846" spans="1:77" x14ac:dyDescent="0.2">
      <c r="A4846" s="101"/>
      <c r="D4846" s="97"/>
      <c r="N4846" s="97"/>
      <c r="BY4846" s="163"/>
    </row>
    <row r="4847" spans="1:77" x14ac:dyDescent="0.2">
      <c r="A4847" s="101"/>
      <c r="D4847" s="97"/>
      <c r="N4847" s="97"/>
      <c r="BY4847" s="163"/>
    </row>
    <row r="4848" spans="1:77" x14ac:dyDescent="0.2">
      <c r="A4848" s="101"/>
      <c r="D4848" s="97"/>
      <c r="N4848" s="97"/>
      <c r="BY4848" s="163"/>
    </row>
    <row r="4849" spans="1:77" x14ac:dyDescent="0.2">
      <c r="A4849" s="101"/>
      <c r="D4849" s="97"/>
      <c r="N4849" s="97"/>
      <c r="BY4849" s="163"/>
    </row>
    <row r="4850" spans="1:77" x14ac:dyDescent="0.2">
      <c r="A4850" s="101"/>
      <c r="D4850" s="97"/>
      <c r="N4850" s="97"/>
      <c r="BY4850" s="163"/>
    </row>
    <row r="4851" spans="1:77" x14ac:dyDescent="0.2">
      <c r="A4851" s="101"/>
      <c r="D4851" s="97"/>
      <c r="N4851" s="97"/>
      <c r="BY4851" s="163"/>
    </row>
    <row r="4852" spans="1:77" x14ac:dyDescent="0.2">
      <c r="A4852" s="101"/>
      <c r="D4852" s="97"/>
      <c r="N4852" s="97"/>
      <c r="BY4852" s="163"/>
    </row>
    <row r="4853" spans="1:77" x14ac:dyDescent="0.2">
      <c r="A4853" s="101"/>
      <c r="D4853" s="97"/>
      <c r="N4853" s="97"/>
      <c r="BY4853" s="163"/>
    </row>
    <row r="4854" spans="1:77" x14ac:dyDescent="0.2">
      <c r="A4854" s="101"/>
      <c r="D4854" s="97"/>
      <c r="N4854" s="97"/>
      <c r="BY4854" s="163"/>
    </row>
    <row r="4855" spans="1:77" x14ac:dyDescent="0.2">
      <c r="A4855" s="101"/>
      <c r="D4855" s="97"/>
      <c r="N4855" s="97"/>
      <c r="BY4855" s="163"/>
    </row>
    <row r="4856" spans="1:77" x14ac:dyDescent="0.2">
      <c r="A4856" s="101"/>
      <c r="D4856" s="97"/>
      <c r="N4856" s="97"/>
      <c r="BY4856" s="163"/>
    </row>
    <row r="4857" spans="1:77" x14ac:dyDescent="0.2">
      <c r="A4857" s="101"/>
      <c r="D4857" s="97"/>
      <c r="N4857" s="97"/>
      <c r="BY4857" s="163"/>
    </row>
    <row r="4858" spans="1:77" x14ac:dyDescent="0.2">
      <c r="A4858" s="101"/>
      <c r="D4858" s="97"/>
      <c r="N4858" s="97"/>
      <c r="BY4858" s="163"/>
    </row>
    <row r="4859" spans="1:77" x14ac:dyDescent="0.2">
      <c r="A4859" s="101"/>
      <c r="D4859" s="97"/>
      <c r="N4859" s="97"/>
      <c r="BY4859" s="163"/>
    </row>
    <row r="4860" spans="1:77" x14ac:dyDescent="0.2">
      <c r="A4860" s="101"/>
      <c r="D4860" s="97"/>
      <c r="N4860" s="97"/>
      <c r="BY4860" s="163"/>
    </row>
    <row r="4861" spans="1:77" x14ac:dyDescent="0.2">
      <c r="A4861" s="101"/>
      <c r="D4861" s="97"/>
      <c r="N4861" s="97"/>
      <c r="BY4861" s="163"/>
    </row>
    <row r="4862" spans="1:77" x14ac:dyDescent="0.2">
      <c r="A4862" s="101"/>
      <c r="D4862" s="97"/>
      <c r="N4862" s="97"/>
      <c r="BY4862" s="163"/>
    </row>
    <row r="4863" spans="1:77" x14ac:dyDescent="0.2">
      <c r="A4863" s="101"/>
      <c r="D4863" s="97"/>
      <c r="N4863" s="97"/>
      <c r="BY4863" s="163"/>
    </row>
    <row r="4864" spans="1:77" x14ac:dyDescent="0.2">
      <c r="A4864" s="101"/>
      <c r="D4864" s="97"/>
      <c r="N4864" s="97"/>
      <c r="BY4864" s="163"/>
    </row>
    <row r="4865" spans="1:77" x14ac:dyDescent="0.2">
      <c r="A4865" s="101"/>
      <c r="D4865" s="97"/>
      <c r="N4865" s="97"/>
      <c r="BY4865" s="163"/>
    </row>
    <row r="4866" spans="1:77" x14ac:dyDescent="0.2">
      <c r="A4866" s="101"/>
      <c r="D4866" s="97"/>
      <c r="N4866" s="97"/>
      <c r="BY4866" s="163"/>
    </row>
    <row r="4867" spans="1:77" x14ac:dyDescent="0.2">
      <c r="A4867" s="101"/>
      <c r="D4867" s="97"/>
      <c r="N4867" s="97"/>
      <c r="BY4867" s="163"/>
    </row>
    <row r="4868" spans="1:77" x14ac:dyDescent="0.2">
      <c r="A4868" s="101"/>
      <c r="D4868" s="97"/>
      <c r="N4868" s="97"/>
      <c r="BY4868" s="163"/>
    </row>
    <row r="4869" spans="1:77" x14ac:dyDescent="0.2">
      <c r="A4869" s="101"/>
      <c r="D4869" s="97"/>
      <c r="N4869" s="97"/>
      <c r="BY4869" s="163"/>
    </row>
    <row r="4870" spans="1:77" x14ac:dyDescent="0.2">
      <c r="A4870" s="101"/>
      <c r="D4870" s="97"/>
      <c r="N4870" s="97"/>
      <c r="BY4870" s="163"/>
    </row>
    <row r="4871" spans="1:77" x14ac:dyDescent="0.2">
      <c r="A4871" s="101"/>
      <c r="D4871" s="97"/>
      <c r="N4871" s="97"/>
      <c r="BY4871" s="163"/>
    </row>
    <row r="4872" spans="1:77" x14ac:dyDescent="0.2">
      <c r="A4872" s="101"/>
      <c r="D4872" s="97"/>
      <c r="N4872" s="97"/>
      <c r="BY4872" s="163"/>
    </row>
    <row r="4873" spans="1:77" x14ac:dyDescent="0.2">
      <c r="A4873" s="101"/>
      <c r="D4873" s="97"/>
      <c r="N4873" s="97"/>
      <c r="BY4873" s="163"/>
    </row>
    <row r="4874" spans="1:77" x14ac:dyDescent="0.2">
      <c r="A4874" s="101"/>
      <c r="D4874" s="97"/>
      <c r="N4874" s="97"/>
      <c r="BY4874" s="163"/>
    </row>
    <row r="4875" spans="1:77" x14ac:dyDescent="0.2">
      <c r="A4875" s="101"/>
      <c r="D4875" s="97"/>
      <c r="N4875" s="97"/>
      <c r="BY4875" s="163"/>
    </row>
    <row r="4876" spans="1:77" x14ac:dyDescent="0.2">
      <c r="A4876" s="101"/>
      <c r="D4876" s="97"/>
      <c r="N4876" s="97"/>
      <c r="BY4876" s="163"/>
    </row>
    <row r="4877" spans="1:77" x14ac:dyDescent="0.2">
      <c r="A4877" s="101"/>
      <c r="D4877" s="97"/>
      <c r="N4877" s="97"/>
      <c r="BY4877" s="163"/>
    </row>
    <row r="4878" spans="1:77" x14ac:dyDescent="0.2">
      <c r="A4878" s="101"/>
      <c r="D4878" s="97"/>
      <c r="N4878" s="97"/>
      <c r="BY4878" s="163"/>
    </row>
    <row r="4879" spans="1:77" x14ac:dyDescent="0.2">
      <c r="A4879" s="101"/>
      <c r="D4879" s="97"/>
      <c r="N4879" s="97"/>
      <c r="BY4879" s="163"/>
    </row>
    <row r="4880" spans="1:77" x14ac:dyDescent="0.2">
      <c r="A4880" s="101"/>
      <c r="D4880" s="97"/>
      <c r="N4880" s="97"/>
      <c r="BY4880" s="163"/>
    </row>
    <row r="4881" spans="1:77" x14ac:dyDescent="0.2">
      <c r="A4881" s="101"/>
      <c r="D4881" s="97"/>
      <c r="N4881" s="97"/>
      <c r="BY4881" s="163"/>
    </row>
    <row r="4882" spans="1:77" x14ac:dyDescent="0.2">
      <c r="A4882" s="101"/>
      <c r="D4882" s="97"/>
      <c r="N4882" s="97"/>
      <c r="BY4882" s="163"/>
    </row>
    <row r="4883" spans="1:77" x14ac:dyDescent="0.2">
      <c r="A4883" s="101"/>
      <c r="D4883" s="97"/>
      <c r="N4883" s="97"/>
      <c r="BY4883" s="163"/>
    </row>
    <row r="4884" spans="1:77" x14ac:dyDescent="0.2">
      <c r="A4884" s="101"/>
      <c r="D4884" s="97"/>
      <c r="N4884" s="97"/>
      <c r="BY4884" s="163"/>
    </row>
    <row r="4885" spans="1:77" x14ac:dyDescent="0.2">
      <c r="A4885" s="101"/>
      <c r="D4885" s="97"/>
      <c r="N4885" s="97"/>
      <c r="BY4885" s="163"/>
    </row>
    <row r="4886" spans="1:77" x14ac:dyDescent="0.2">
      <c r="A4886" s="101"/>
      <c r="D4886" s="97"/>
      <c r="N4886" s="97"/>
      <c r="BY4886" s="163"/>
    </row>
    <row r="4887" spans="1:77" x14ac:dyDescent="0.2">
      <c r="A4887" s="101"/>
      <c r="D4887" s="97"/>
      <c r="N4887" s="97"/>
      <c r="BY4887" s="163"/>
    </row>
    <row r="4888" spans="1:77" x14ac:dyDescent="0.2">
      <c r="A4888" s="101"/>
      <c r="D4888" s="97"/>
      <c r="N4888" s="97"/>
      <c r="BY4888" s="163"/>
    </row>
    <row r="4889" spans="1:77" x14ac:dyDescent="0.2">
      <c r="A4889" s="101"/>
      <c r="D4889" s="97"/>
      <c r="N4889" s="97"/>
      <c r="BY4889" s="163"/>
    </row>
    <row r="4890" spans="1:77" x14ac:dyDescent="0.2">
      <c r="A4890" s="101"/>
      <c r="D4890" s="97"/>
      <c r="N4890" s="97"/>
      <c r="BY4890" s="163"/>
    </row>
    <row r="4891" spans="1:77" x14ac:dyDescent="0.2">
      <c r="A4891" s="101"/>
      <c r="D4891" s="97"/>
      <c r="N4891" s="97"/>
      <c r="BY4891" s="163"/>
    </row>
    <row r="4892" spans="1:77" x14ac:dyDescent="0.2">
      <c r="A4892" s="101"/>
      <c r="D4892" s="97"/>
      <c r="N4892" s="97"/>
      <c r="BY4892" s="163"/>
    </row>
    <row r="4893" spans="1:77" x14ac:dyDescent="0.2">
      <c r="A4893" s="101"/>
      <c r="D4893" s="97"/>
      <c r="N4893" s="97"/>
      <c r="BY4893" s="163"/>
    </row>
    <row r="4894" spans="1:77" x14ac:dyDescent="0.2">
      <c r="A4894" s="101"/>
      <c r="D4894" s="97"/>
      <c r="N4894" s="97"/>
      <c r="BY4894" s="163"/>
    </row>
    <row r="4895" spans="1:77" x14ac:dyDescent="0.2">
      <c r="A4895" s="101"/>
      <c r="D4895" s="97"/>
      <c r="N4895" s="97"/>
      <c r="BY4895" s="163"/>
    </row>
    <row r="4896" spans="1:77" x14ac:dyDescent="0.2">
      <c r="A4896" s="101"/>
      <c r="D4896" s="97"/>
      <c r="N4896" s="97"/>
      <c r="BY4896" s="163"/>
    </row>
    <row r="4897" spans="1:77" x14ac:dyDescent="0.2">
      <c r="A4897" s="101"/>
      <c r="D4897" s="97"/>
      <c r="N4897" s="97"/>
      <c r="BY4897" s="163"/>
    </row>
    <row r="4898" spans="1:77" x14ac:dyDescent="0.2">
      <c r="A4898" s="101"/>
      <c r="D4898" s="97"/>
      <c r="N4898" s="97"/>
      <c r="BY4898" s="163"/>
    </row>
    <row r="4899" spans="1:77" x14ac:dyDescent="0.2">
      <c r="A4899" s="101"/>
      <c r="D4899" s="97"/>
      <c r="N4899" s="97"/>
      <c r="BY4899" s="163"/>
    </row>
    <row r="4900" spans="1:77" x14ac:dyDescent="0.2">
      <c r="A4900" s="101"/>
      <c r="D4900" s="97"/>
      <c r="N4900" s="97"/>
      <c r="BY4900" s="163"/>
    </row>
    <row r="4901" spans="1:77" x14ac:dyDescent="0.2">
      <c r="A4901" s="101"/>
      <c r="D4901" s="97"/>
      <c r="N4901" s="97"/>
      <c r="BY4901" s="163"/>
    </row>
    <row r="4902" spans="1:77" x14ac:dyDescent="0.2">
      <c r="A4902" s="101"/>
      <c r="D4902" s="97"/>
      <c r="N4902" s="97"/>
      <c r="BY4902" s="163"/>
    </row>
    <row r="4903" spans="1:77" x14ac:dyDescent="0.2">
      <c r="A4903" s="101"/>
      <c r="D4903" s="97"/>
      <c r="N4903" s="97"/>
      <c r="BY4903" s="163"/>
    </row>
    <row r="4904" spans="1:77" x14ac:dyDescent="0.2">
      <c r="A4904" s="101"/>
      <c r="D4904" s="97"/>
      <c r="N4904" s="97"/>
      <c r="BY4904" s="163"/>
    </row>
    <row r="4905" spans="1:77" x14ac:dyDescent="0.2">
      <c r="A4905" s="101"/>
      <c r="D4905" s="97"/>
      <c r="N4905" s="97"/>
      <c r="BY4905" s="163"/>
    </row>
    <row r="4906" spans="1:77" x14ac:dyDescent="0.2">
      <c r="A4906" s="101"/>
      <c r="D4906" s="97"/>
      <c r="N4906" s="97"/>
      <c r="BY4906" s="163"/>
    </row>
    <row r="4907" spans="1:77" x14ac:dyDescent="0.2">
      <c r="A4907" s="101"/>
      <c r="D4907" s="97"/>
      <c r="N4907" s="97"/>
      <c r="BY4907" s="163"/>
    </row>
    <row r="4908" spans="1:77" x14ac:dyDescent="0.2">
      <c r="A4908" s="101"/>
      <c r="D4908" s="97"/>
      <c r="N4908" s="97"/>
      <c r="BY4908" s="163"/>
    </row>
    <row r="4909" spans="1:77" x14ac:dyDescent="0.2">
      <c r="A4909" s="101"/>
      <c r="D4909" s="97"/>
      <c r="N4909" s="97"/>
      <c r="BY4909" s="163"/>
    </row>
    <row r="4910" spans="1:77" x14ac:dyDescent="0.2">
      <c r="A4910" s="101"/>
      <c r="D4910" s="97"/>
      <c r="N4910" s="97"/>
      <c r="BY4910" s="163"/>
    </row>
    <row r="4911" spans="1:77" x14ac:dyDescent="0.2">
      <c r="A4911" s="101"/>
      <c r="D4911" s="97"/>
      <c r="N4911" s="97"/>
      <c r="BY4911" s="163"/>
    </row>
    <row r="4912" spans="1:77" x14ac:dyDescent="0.2">
      <c r="A4912" s="101"/>
      <c r="D4912" s="97"/>
      <c r="N4912" s="97"/>
      <c r="BY4912" s="163"/>
    </row>
    <row r="4913" spans="1:77" x14ac:dyDescent="0.2">
      <c r="A4913" s="101"/>
      <c r="D4913" s="97"/>
      <c r="N4913" s="97"/>
      <c r="BY4913" s="163"/>
    </row>
    <row r="4914" spans="1:77" x14ac:dyDescent="0.2">
      <c r="A4914" s="101"/>
      <c r="D4914" s="97"/>
      <c r="N4914" s="97"/>
      <c r="BY4914" s="163"/>
    </row>
    <row r="4915" spans="1:77" x14ac:dyDescent="0.2">
      <c r="A4915" s="101"/>
      <c r="D4915" s="97"/>
      <c r="N4915" s="97"/>
      <c r="BY4915" s="163"/>
    </row>
    <row r="4916" spans="1:77" x14ac:dyDescent="0.2">
      <c r="A4916" s="101"/>
      <c r="D4916" s="97"/>
      <c r="N4916" s="97"/>
      <c r="BY4916" s="163"/>
    </row>
    <row r="4917" spans="1:77" x14ac:dyDescent="0.2">
      <c r="A4917" s="101"/>
      <c r="D4917" s="97"/>
      <c r="N4917" s="97"/>
      <c r="BY4917" s="163"/>
    </row>
    <row r="4918" spans="1:77" x14ac:dyDescent="0.2">
      <c r="A4918" s="101"/>
      <c r="D4918" s="97"/>
      <c r="N4918" s="97"/>
      <c r="BY4918" s="163"/>
    </row>
    <row r="4919" spans="1:77" x14ac:dyDescent="0.2">
      <c r="A4919" s="101"/>
      <c r="D4919" s="97"/>
      <c r="N4919" s="97"/>
      <c r="BY4919" s="163"/>
    </row>
    <row r="4920" spans="1:77" x14ac:dyDescent="0.2">
      <c r="A4920" s="101"/>
      <c r="D4920" s="97"/>
      <c r="N4920" s="97"/>
      <c r="BY4920" s="163"/>
    </row>
    <row r="4921" spans="1:77" x14ac:dyDescent="0.2">
      <c r="A4921" s="101"/>
      <c r="D4921" s="97"/>
      <c r="N4921" s="97"/>
      <c r="BY4921" s="163"/>
    </row>
    <row r="4922" spans="1:77" x14ac:dyDescent="0.2">
      <c r="A4922" s="101"/>
      <c r="D4922" s="97"/>
      <c r="N4922" s="97"/>
      <c r="BY4922" s="163"/>
    </row>
    <row r="4923" spans="1:77" x14ac:dyDescent="0.2">
      <c r="A4923" s="101"/>
      <c r="D4923" s="97"/>
      <c r="N4923" s="97"/>
      <c r="BY4923" s="163"/>
    </row>
    <row r="4924" spans="1:77" x14ac:dyDescent="0.2">
      <c r="A4924" s="101"/>
      <c r="D4924" s="97"/>
      <c r="N4924" s="97"/>
      <c r="BY4924" s="163"/>
    </row>
    <row r="4925" spans="1:77" x14ac:dyDescent="0.2">
      <c r="A4925" s="101"/>
      <c r="D4925" s="97"/>
      <c r="N4925" s="97"/>
      <c r="BY4925" s="163"/>
    </row>
    <row r="4926" spans="1:77" x14ac:dyDescent="0.2">
      <c r="A4926" s="101"/>
      <c r="D4926" s="97"/>
      <c r="N4926" s="97"/>
      <c r="BY4926" s="163"/>
    </row>
    <row r="4927" spans="1:77" x14ac:dyDescent="0.2">
      <c r="A4927" s="101"/>
      <c r="D4927" s="97"/>
      <c r="N4927" s="97"/>
      <c r="BY4927" s="163"/>
    </row>
    <row r="4928" spans="1:77" x14ac:dyDescent="0.2">
      <c r="A4928" s="101"/>
      <c r="D4928" s="97"/>
      <c r="N4928" s="97"/>
      <c r="BY4928" s="163"/>
    </row>
    <row r="4929" spans="1:77" x14ac:dyDescent="0.2">
      <c r="A4929" s="101"/>
      <c r="D4929" s="97"/>
      <c r="N4929" s="97"/>
      <c r="BY4929" s="163"/>
    </row>
    <row r="4930" spans="1:77" x14ac:dyDescent="0.2">
      <c r="A4930" s="101"/>
      <c r="D4930" s="97"/>
      <c r="N4930" s="97"/>
      <c r="BY4930" s="163"/>
    </row>
    <row r="4931" spans="1:77" x14ac:dyDescent="0.2">
      <c r="A4931" s="101"/>
      <c r="D4931" s="97"/>
      <c r="N4931" s="97"/>
      <c r="BY4931" s="163"/>
    </row>
    <row r="4932" spans="1:77" x14ac:dyDescent="0.2">
      <c r="A4932" s="101"/>
      <c r="D4932" s="97"/>
      <c r="N4932" s="97"/>
      <c r="BY4932" s="163"/>
    </row>
    <row r="4933" spans="1:77" x14ac:dyDescent="0.2">
      <c r="A4933" s="101"/>
      <c r="D4933" s="97"/>
      <c r="N4933" s="97"/>
      <c r="BY4933" s="163"/>
    </row>
    <row r="4934" spans="1:77" x14ac:dyDescent="0.2">
      <c r="A4934" s="101"/>
      <c r="D4934" s="97"/>
      <c r="N4934" s="97"/>
      <c r="BY4934" s="163"/>
    </row>
    <row r="4935" spans="1:77" x14ac:dyDescent="0.2">
      <c r="A4935" s="101"/>
      <c r="D4935" s="97"/>
      <c r="N4935" s="97"/>
      <c r="BY4935" s="163"/>
    </row>
    <row r="4936" spans="1:77" x14ac:dyDescent="0.2">
      <c r="A4936" s="101"/>
      <c r="D4936" s="97"/>
      <c r="N4936" s="97"/>
      <c r="BY4936" s="163"/>
    </row>
    <row r="4937" spans="1:77" x14ac:dyDescent="0.2">
      <c r="A4937" s="101"/>
      <c r="D4937" s="97"/>
      <c r="N4937" s="97"/>
      <c r="BY4937" s="163"/>
    </row>
    <row r="4938" spans="1:77" x14ac:dyDescent="0.2">
      <c r="A4938" s="101"/>
      <c r="D4938" s="97"/>
      <c r="N4938" s="97"/>
      <c r="BY4938" s="163"/>
    </row>
    <row r="4939" spans="1:77" x14ac:dyDescent="0.2">
      <c r="A4939" s="101"/>
      <c r="D4939" s="97"/>
      <c r="N4939" s="97"/>
      <c r="BY4939" s="163"/>
    </row>
    <row r="4940" spans="1:77" x14ac:dyDescent="0.2">
      <c r="A4940" s="101"/>
      <c r="D4940" s="97"/>
      <c r="N4940" s="97"/>
      <c r="BY4940" s="163"/>
    </row>
    <row r="4941" spans="1:77" x14ac:dyDescent="0.2">
      <c r="A4941" s="101"/>
      <c r="D4941" s="97"/>
      <c r="N4941" s="97"/>
      <c r="BY4941" s="163"/>
    </row>
    <row r="4942" spans="1:77" x14ac:dyDescent="0.2">
      <c r="A4942" s="101"/>
      <c r="D4942" s="97"/>
      <c r="N4942" s="97"/>
      <c r="BY4942" s="163"/>
    </row>
    <row r="4943" spans="1:77" x14ac:dyDescent="0.2">
      <c r="A4943" s="101"/>
      <c r="D4943" s="97"/>
      <c r="N4943" s="97"/>
      <c r="BY4943" s="163"/>
    </row>
    <row r="4944" spans="1:77" x14ac:dyDescent="0.2">
      <c r="A4944" s="101"/>
      <c r="D4944" s="97"/>
      <c r="N4944" s="97"/>
      <c r="BY4944" s="163"/>
    </row>
    <row r="4945" spans="1:77" x14ac:dyDescent="0.2">
      <c r="A4945" s="101"/>
      <c r="D4945" s="97"/>
      <c r="N4945" s="97"/>
      <c r="BY4945" s="163"/>
    </row>
    <row r="4946" spans="1:77" x14ac:dyDescent="0.2">
      <c r="A4946" s="101"/>
      <c r="D4946" s="97"/>
      <c r="N4946" s="97"/>
      <c r="BY4946" s="163"/>
    </row>
    <row r="4947" spans="1:77" x14ac:dyDescent="0.2">
      <c r="A4947" s="101"/>
      <c r="D4947" s="97"/>
      <c r="N4947" s="97"/>
      <c r="BY4947" s="163"/>
    </row>
    <row r="4948" spans="1:77" x14ac:dyDescent="0.2">
      <c r="A4948" s="101"/>
      <c r="D4948" s="97"/>
      <c r="N4948" s="97"/>
      <c r="BY4948" s="163"/>
    </row>
    <row r="4949" spans="1:77" x14ac:dyDescent="0.2">
      <c r="A4949" s="101"/>
      <c r="D4949" s="97"/>
      <c r="N4949" s="97"/>
      <c r="BY4949" s="163"/>
    </row>
    <row r="4950" spans="1:77" x14ac:dyDescent="0.2">
      <c r="A4950" s="101"/>
      <c r="D4950" s="97"/>
      <c r="N4950" s="97"/>
      <c r="BY4950" s="163"/>
    </row>
    <row r="4951" spans="1:77" x14ac:dyDescent="0.2">
      <c r="A4951" s="101"/>
      <c r="D4951" s="97"/>
      <c r="N4951" s="97"/>
      <c r="BY4951" s="163"/>
    </row>
    <row r="4952" spans="1:77" x14ac:dyDescent="0.2">
      <c r="A4952" s="101"/>
      <c r="D4952" s="97"/>
      <c r="N4952" s="97"/>
      <c r="BY4952" s="163"/>
    </row>
    <row r="4953" spans="1:77" x14ac:dyDescent="0.2">
      <c r="A4953" s="101"/>
      <c r="D4953" s="97"/>
      <c r="N4953" s="97"/>
      <c r="BY4953" s="163"/>
    </row>
    <row r="4954" spans="1:77" x14ac:dyDescent="0.2">
      <c r="A4954" s="101"/>
      <c r="D4954" s="97"/>
      <c r="N4954" s="97"/>
      <c r="BY4954" s="163"/>
    </row>
    <row r="4955" spans="1:77" x14ac:dyDescent="0.2">
      <c r="A4955" s="101"/>
      <c r="D4955" s="97"/>
      <c r="N4955" s="97"/>
      <c r="BY4955" s="163"/>
    </row>
    <row r="4956" spans="1:77" x14ac:dyDescent="0.2">
      <c r="A4956" s="101"/>
      <c r="D4956" s="97"/>
      <c r="N4956" s="97"/>
      <c r="BY4956" s="163"/>
    </row>
    <row r="4957" spans="1:77" x14ac:dyDescent="0.2">
      <c r="A4957" s="101"/>
      <c r="D4957" s="97"/>
      <c r="N4957" s="97"/>
      <c r="BY4957" s="163"/>
    </row>
    <row r="4958" spans="1:77" x14ac:dyDescent="0.2">
      <c r="A4958" s="101"/>
      <c r="D4958" s="97"/>
      <c r="N4958" s="97"/>
      <c r="BY4958" s="163"/>
    </row>
    <row r="4959" spans="1:77" x14ac:dyDescent="0.2">
      <c r="A4959" s="101"/>
      <c r="D4959" s="97"/>
      <c r="N4959" s="97"/>
      <c r="BY4959" s="163"/>
    </row>
    <row r="4960" spans="1:77" x14ac:dyDescent="0.2">
      <c r="A4960" s="101"/>
      <c r="D4960" s="97"/>
      <c r="N4960" s="97"/>
      <c r="BY4960" s="163"/>
    </row>
    <row r="4961" spans="1:77" x14ac:dyDescent="0.2">
      <c r="A4961" s="101"/>
      <c r="D4961" s="97"/>
      <c r="N4961" s="97"/>
      <c r="BY4961" s="163"/>
    </row>
    <row r="4962" spans="1:77" x14ac:dyDescent="0.2">
      <c r="A4962" s="101"/>
      <c r="D4962" s="97"/>
      <c r="N4962" s="97"/>
      <c r="BY4962" s="163"/>
    </row>
    <row r="4963" spans="1:77" x14ac:dyDescent="0.2">
      <c r="A4963" s="101"/>
      <c r="D4963" s="97"/>
      <c r="N4963" s="97"/>
      <c r="BY4963" s="163"/>
    </row>
    <row r="4964" spans="1:77" x14ac:dyDescent="0.2">
      <c r="A4964" s="101"/>
      <c r="D4964" s="97"/>
      <c r="N4964" s="97"/>
      <c r="BY4964" s="163"/>
    </row>
    <row r="4965" spans="1:77" x14ac:dyDescent="0.2">
      <c r="A4965" s="101"/>
      <c r="D4965" s="97"/>
      <c r="N4965" s="97"/>
      <c r="BY4965" s="163"/>
    </row>
    <row r="4966" spans="1:77" x14ac:dyDescent="0.2">
      <c r="A4966" s="101"/>
      <c r="D4966" s="97"/>
      <c r="N4966" s="97"/>
      <c r="BY4966" s="163"/>
    </row>
    <row r="4967" spans="1:77" x14ac:dyDescent="0.2">
      <c r="A4967" s="101"/>
      <c r="D4967" s="97"/>
      <c r="N4967" s="97"/>
      <c r="BY4967" s="163"/>
    </row>
    <row r="4968" spans="1:77" x14ac:dyDescent="0.2">
      <c r="A4968" s="101"/>
      <c r="D4968" s="97"/>
      <c r="N4968" s="97"/>
      <c r="BY4968" s="163"/>
    </row>
    <row r="4969" spans="1:77" x14ac:dyDescent="0.2">
      <c r="A4969" s="101"/>
      <c r="D4969" s="97"/>
      <c r="N4969" s="97"/>
      <c r="BY4969" s="163"/>
    </row>
    <row r="4970" spans="1:77" x14ac:dyDescent="0.2">
      <c r="A4970" s="101"/>
      <c r="D4970" s="97"/>
      <c r="N4970" s="97"/>
      <c r="BY4970" s="163"/>
    </row>
    <row r="4971" spans="1:77" x14ac:dyDescent="0.2">
      <c r="A4971" s="101"/>
      <c r="D4971" s="97"/>
      <c r="N4971" s="97"/>
      <c r="BY4971" s="163"/>
    </row>
    <row r="4972" spans="1:77" x14ac:dyDescent="0.2">
      <c r="A4972" s="101"/>
      <c r="D4972" s="97"/>
      <c r="N4972" s="97"/>
      <c r="BY4972" s="163"/>
    </row>
    <row r="4973" spans="1:77" x14ac:dyDescent="0.2">
      <c r="A4973" s="101"/>
      <c r="D4973" s="97"/>
      <c r="N4973" s="97"/>
      <c r="BY4973" s="163"/>
    </row>
    <row r="4974" spans="1:77" x14ac:dyDescent="0.2">
      <c r="A4974" s="101"/>
      <c r="D4974" s="97"/>
      <c r="N4974" s="97"/>
      <c r="BY4974" s="163"/>
    </row>
    <row r="4975" spans="1:77" x14ac:dyDescent="0.2">
      <c r="A4975" s="101"/>
      <c r="D4975" s="97"/>
      <c r="N4975" s="97"/>
      <c r="BY4975" s="163"/>
    </row>
    <row r="4976" spans="1:77" x14ac:dyDescent="0.2">
      <c r="A4976" s="101"/>
      <c r="D4976" s="97"/>
      <c r="N4976" s="97"/>
      <c r="BY4976" s="163"/>
    </row>
    <row r="4977" spans="1:77" x14ac:dyDescent="0.2">
      <c r="A4977" s="101"/>
      <c r="D4977" s="97"/>
      <c r="N4977" s="97"/>
      <c r="BY4977" s="163"/>
    </row>
    <row r="4978" spans="1:77" x14ac:dyDescent="0.2">
      <c r="A4978" s="101"/>
      <c r="D4978" s="97"/>
      <c r="N4978" s="97"/>
      <c r="BY4978" s="163"/>
    </row>
    <row r="4979" spans="1:77" x14ac:dyDescent="0.2">
      <c r="A4979" s="101"/>
      <c r="D4979" s="97"/>
      <c r="N4979" s="97"/>
      <c r="BY4979" s="163"/>
    </row>
    <row r="4980" spans="1:77" x14ac:dyDescent="0.2">
      <c r="A4980" s="101"/>
      <c r="D4980" s="97"/>
      <c r="N4980" s="97"/>
      <c r="BY4980" s="163"/>
    </row>
    <row r="4981" spans="1:77" x14ac:dyDescent="0.2">
      <c r="A4981" s="101"/>
      <c r="D4981" s="97"/>
      <c r="N4981" s="97"/>
      <c r="BY4981" s="163"/>
    </row>
    <row r="4982" spans="1:77" x14ac:dyDescent="0.2">
      <c r="A4982" s="101"/>
      <c r="D4982" s="97"/>
      <c r="N4982" s="97"/>
      <c r="BY4982" s="163"/>
    </row>
    <row r="4983" spans="1:77" x14ac:dyDescent="0.2">
      <c r="A4983" s="101"/>
      <c r="D4983" s="97"/>
      <c r="N4983" s="97"/>
      <c r="BY4983" s="163"/>
    </row>
    <row r="4984" spans="1:77" x14ac:dyDescent="0.2">
      <c r="A4984" s="101"/>
      <c r="D4984" s="97"/>
      <c r="N4984" s="97"/>
      <c r="BY4984" s="163"/>
    </row>
    <row r="4985" spans="1:77" x14ac:dyDescent="0.2">
      <c r="A4985" s="101"/>
      <c r="D4985" s="97"/>
      <c r="N4985" s="97"/>
      <c r="BY4985" s="163"/>
    </row>
    <row r="4986" spans="1:77" x14ac:dyDescent="0.2">
      <c r="A4986" s="101"/>
      <c r="D4986" s="97"/>
      <c r="N4986" s="97"/>
      <c r="BY4986" s="163"/>
    </row>
    <row r="4987" spans="1:77" x14ac:dyDescent="0.2">
      <c r="A4987" s="101"/>
      <c r="D4987" s="97"/>
      <c r="N4987" s="97"/>
      <c r="BY4987" s="163"/>
    </row>
    <row r="4988" spans="1:77" x14ac:dyDescent="0.2">
      <c r="A4988" s="101"/>
      <c r="D4988" s="97"/>
      <c r="N4988" s="97"/>
      <c r="BY4988" s="163"/>
    </row>
    <row r="4989" spans="1:77" x14ac:dyDescent="0.2">
      <c r="A4989" s="101"/>
      <c r="D4989" s="97"/>
      <c r="N4989" s="97"/>
      <c r="BY4989" s="163"/>
    </row>
    <row r="4990" spans="1:77" x14ac:dyDescent="0.2">
      <c r="A4990" s="101"/>
      <c r="D4990" s="97"/>
      <c r="N4990" s="97"/>
      <c r="BY4990" s="163"/>
    </row>
    <row r="4991" spans="1:77" x14ac:dyDescent="0.2">
      <c r="A4991" s="101"/>
      <c r="D4991" s="97"/>
      <c r="N4991" s="97"/>
      <c r="BY4991" s="163"/>
    </row>
    <row r="4992" spans="1:77" x14ac:dyDescent="0.2">
      <c r="A4992" s="101"/>
      <c r="D4992" s="97"/>
      <c r="N4992" s="97"/>
      <c r="BY4992" s="163"/>
    </row>
    <row r="4993" spans="1:77" x14ac:dyDescent="0.2">
      <c r="A4993" s="101"/>
      <c r="D4993" s="97"/>
      <c r="N4993" s="97"/>
      <c r="BY4993" s="163"/>
    </row>
    <row r="4994" spans="1:77" x14ac:dyDescent="0.2">
      <c r="A4994" s="101"/>
      <c r="D4994" s="97"/>
      <c r="N4994" s="97"/>
      <c r="BY4994" s="163"/>
    </row>
    <row r="4995" spans="1:77" x14ac:dyDescent="0.2">
      <c r="A4995" s="101"/>
      <c r="D4995" s="97"/>
      <c r="N4995" s="97"/>
      <c r="BY4995" s="163"/>
    </row>
    <row r="4996" spans="1:77" x14ac:dyDescent="0.2">
      <c r="A4996" s="101"/>
      <c r="D4996" s="97"/>
      <c r="N4996" s="97"/>
      <c r="BY4996" s="163"/>
    </row>
    <row r="4997" spans="1:77" x14ac:dyDescent="0.2">
      <c r="A4997" s="101"/>
      <c r="D4997" s="97"/>
      <c r="N4997" s="97"/>
      <c r="BY4997" s="163"/>
    </row>
    <row r="4998" spans="1:77" x14ac:dyDescent="0.2">
      <c r="A4998" s="101"/>
      <c r="D4998" s="97"/>
      <c r="N4998" s="97"/>
      <c r="BY4998" s="163"/>
    </row>
    <row r="4999" spans="1:77" x14ac:dyDescent="0.2">
      <c r="A4999" s="101"/>
      <c r="D4999" s="97"/>
      <c r="N4999" s="97"/>
      <c r="BY4999" s="163"/>
    </row>
    <row r="5000" spans="1:77" x14ac:dyDescent="0.2">
      <c r="A5000" s="101"/>
      <c r="D5000" s="97"/>
      <c r="N5000" s="97"/>
      <c r="BY5000" s="163"/>
    </row>
    <row r="5001" spans="1:77" x14ac:dyDescent="0.2">
      <c r="A5001" s="101"/>
      <c r="D5001" s="97"/>
      <c r="N5001" s="97"/>
      <c r="BY5001" s="163"/>
    </row>
    <row r="5002" spans="1:77" x14ac:dyDescent="0.2">
      <c r="A5002" s="101"/>
      <c r="D5002" s="97"/>
      <c r="N5002" s="97"/>
      <c r="BY5002" s="163"/>
    </row>
    <row r="5003" spans="1:77" x14ac:dyDescent="0.2">
      <c r="A5003" s="101"/>
      <c r="D5003" s="97"/>
      <c r="N5003" s="97"/>
      <c r="BY5003" s="163"/>
    </row>
    <row r="5004" spans="1:77" x14ac:dyDescent="0.2">
      <c r="A5004" s="101"/>
      <c r="D5004" s="97"/>
      <c r="N5004" s="97"/>
      <c r="BY5004" s="163"/>
    </row>
    <row r="5005" spans="1:77" x14ac:dyDescent="0.2">
      <c r="A5005" s="101"/>
      <c r="D5005" s="97"/>
      <c r="N5005" s="97"/>
      <c r="BY5005" s="163"/>
    </row>
    <row r="5006" spans="1:77" x14ac:dyDescent="0.2">
      <c r="A5006" s="101"/>
      <c r="D5006" s="97"/>
      <c r="N5006" s="97"/>
      <c r="BY5006" s="163"/>
    </row>
    <row r="5007" spans="1:77" x14ac:dyDescent="0.2">
      <c r="A5007" s="101"/>
      <c r="D5007" s="97"/>
      <c r="N5007" s="97"/>
      <c r="BY5007" s="163"/>
    </row>
    <row r="5008" spans="1:77" x14ac:dyDescent="0.2">
      <c r="A5008" s="101"/>
      <c r="D5008" s="97"/>
      <c r="N5008" s="97"/>
      <c r="BY5008" s="163"/>
    </row>
    <row r="5009" spans="1:77" x14ac:dyDescent="0.2">
      <c r="A5009" s="101"/>
      <c r="D5009" s="97"/>
      <c r="N5009" s="97"/>
      <c r="BY5009" s="163"/>
    </row>
    <row r="5010" spans="1:77" x14ac:dyDescent="0.2">
      <c r="A5010" s="101"/>
      <c r="D5010" s="97"/>
      <c r="N5010" s="97"/>
      <c r="BY5010" s="163"/>
    </row>
    <row r="5011" spans="1:77" x14ac:dyDescent="0.2">
      <c r="A5011" s="101"/>
      <c r="D5011" s="97"/>
      <c r="N5011" s="97"/>
      <c r="BY5011" s="163"/>
    </row>
    <row r="5012" spans="1:77" x14ac:dyDescent="0.2">
      <c r="A5012" s="101"/>
      <c r="D5012" s="97"/>
      <c r="N5012" s="97"/>
      <c r="BY5012" s="163"/>
    </row>
    <row r="5013" spans="1:77" x14ac:dyDescent="0.2">
      <c r="A5013" s="101"/>
      <c r="D5013" s="97"/>
      <c r="N5013" s="97"/>
      <c r="BY5013" s="163"/>
    </row>
    <row r="5014" spans="1:77" x14ac:dyDescent="0.2">
      <c r="A5014" s="101"/>
      <c r="D5014" s="97"/>
      <c r="N5014" s="97"/>
      <c r="BY5014" s="163"/>
    </row>
    <row r="5015" spans="1:77" x14ac:dyDescent="0.2">
      <c r="A5015" s="101"/>
      <c r="D5015" s="97"/>
      <c r="N5015" s="97"/>
      <c r="BY5015" s="163"/>
    </row>
    <row r="5016" spans="1:77" x14ac:dyDescent="0.2">
      <c r="A5016" s="101"/>
      <c r="D5016" s="97"/>
      <c r="N5016" s="97"/>
      <c r="BY5016" s="163"/>
    </row>
    <row r="5017" spans="1:77" x14ac:dyDescent="0.2">
      <c r="A5017" s="101"/>
      <c r="D5017" s="97"/>
      <c r="N5017" s="97"/>
      <c r="BY5017" s="163"/>
    </row>
    <row r="5018" spans="1:77" x14ac:dyDescent="0.2">
      <c r="A5018" s="101"/>
      <c r="D5018" s="97"/>
      <c r="N5018" s="97"/>
      <c r="BY5018" s="163"/>
    </row>
    <row r="5019" spans="1:77" x14ac:dyDescent="0.2">
      <c r="A5019" s="101"/>
      <c r="D5019" s="97"/>
      <c r="N5019" s="97"/>
      <c r="BY5019" s="163"/>
    </row>
    <row r="5020" spans="1:77" x14ac:dyDescent="0.2">
      <c r="A5020" s="101"/>
      <c r="D5020" s="97"/>
      <c r="N5020" s="97"/>
      <c r="BY5020" s="163"/>
    </row>
    <row r="5021" spans="1:77" x14ac:dyDescent="0.2">
      <c r="A5021" s="101"/>
      <c r="D5021" s="97"/>
      <c r="N5021" s="97"/>
      <c r="BY5021" s="163"/>
    </row>
    <row r="5022" spans="1:77" x14ac:dyDescent="0.2">
      <c r="A5022" s="101"/>
      <c r="D5022" s="97"/>
      <c r="N5022" s="97"/>
      <c r="BY5022" s="163"/>
    </row>
    <row r="5023" spans="1:77" x14ac:dyDescent="0.2">
      <c r="A5023" s="101"/>
      <c r="D5023" s="97"/>
      <c r="N5023" s="97"/>
      <c r="BY5023" s="163"/>
    </row>
    <row r="5024" spans="1:77" x14ac:dyDescent="0.2">
      <c r="A5024" s="101"/>
      <c r="D5024" s="97"/>
      <c r="N5024" s="97"/>
      <c r="BY5024" s="163"/>
    </row>
    <row r="5025" spans="1:77" x14ac:dyDescent="0.2">
      <c r="A5025" s="101"/>
      <c r="D5025" s="97"/>
      <c r="N5025" s="97"/>
      <c r="BY5025" s="163"/>
    </row>
    <row r="5026" spans="1:77" x14ac:dyDescent="0.2">
      <c r="A5026" s="101"/>
      <c r="D5026" s="97"/>
      <c r="N5026" s="97"/>
      <c r="BY5026" s="163"/>
    </row>
    <row r="5027" spans="1:77" x14ac:dyDescent="0.2">
      <c r="A5027" s="101"/>
      <c r="D5027" s="97"/>
      <c r="N5027" s="97"/>
      <c r="BY5027" s="163"/>
    </row>
    <row r="5028" spans="1:77" x14ac:dyDescent="0.2">
      <c r="A5028" s="101"/>
      <c r="D5028" s="97"/>
      <c r="N5028" s="97"/>
      <c r="BY5028" s="163"/>
    </row>
    <row r="5029" spans="1:77" x14ac:dyDescent="0.2">
      <c r="A5029" s="101"/>
      <c r="D5029" s="97"/>
      <c r="N5029" s="97"/>
      <c r="BY5029" s="163"/>
    </row>
    <row r="5030" spans="1:77" x14ac:dyDescent="0.2">
      <c r="A5030" s="101"/>
      <c r="D5030" s="97"/>
      <c r="N5030" s="97"/>
      <c r="BY5030" s="163"/>
    </row>
    <row r="5031" spans="1:77" x14ac:dyDescent="0.2">
      <c r="A5031" s="101"/>
      <c r="D5031" s="97"/>
      <c r="N5031" s="97"/>
      <c r="BY5031" s="163"/>
    </row>
    <row r="5032" spans="1:77" x14ac:dyDescent="0.2">
      <c r="A5032" s="101"/>
      <c r="D5032" s="97"/>
      <c r="N5032" s="97"/>
      <c r="BY5032" s="163"/>
    </row>
    <row r="5033" spans="1:77" x14ac:dyDescent="0.2">
      <c r="A5033" s="101"/>
      <c r="D5033" s="97"/>
      <c r="N5033" s="97"/>
      <c r="BY5033" s="163"/>
    </row>
    <row r="5034" spans="1:77" x14ac:dyDescent="0.2">
      <c r="A5034" s="101"/>
      <c r="D5034" s="97"/>
      <c r="N5034" s="97"/>
      <c r="BY5034" s="163"/>
    </row>
    <row r="5035" spans="1:77" x14ac:dyDescent="0.2">
      <c r="A5035" s="101"/>
      <c r="D5035" s="97"/>
      <c r="N5035" s="97"/>
      <c r="BY5035" s="163"/>
    </row>
    <row r="5036" spans="1:77" x14ac:dyDescent="0.2">
      <c r="A5036" s="101"/>
      <c r="D5036" s="97"/>
      <c r="N5036" s="97"/>
      <c r="BY5036" s="163"/>
    </row>
    <row r="5037" spans="1:77" x14ac:dyDescent="0.2">
      <c r="A5037" s="101"/>
      <c r="D5037" s="97"/>
      <c r="N5037" s="97"/>
      <c r="BY5037" s="163"/>
    </row>
    <row r="5038" spans="1:77" x14ac:dyDescent="0.2">
      <c r="A5038" s="101"/>
      <c r="D5038" s="97"/>
      <c r="N5038" s="97"/>
      <c r="BY5038" s="163"/>
    </row>
    <row r="5039" spans="1:77" x14ac:dyDescent="0.2">
      <c r="A5039" s="101"/>
      <c r="D5039" s="97"/>
      <c r="N5039" s="97"/>
      <c r="BY5039" s="163"/>
    </row>
    <row r="5040" spans="1:77" x14ac:dyDescent="0.2">
      <c r="A5040" s="101"/>
      <c r="D5040" s="97"/>
      <c r="N5040" s="97"/>
      <c r="BY5040" s="163"/>
    </row>
    <row r="5041" spans="1:77" x14ac:dyDescent="0.2">
      <c r="A5041" s="101"/>
      <c r="D5041" s="97"/>
      <c r="N5041" s="97"/>
      <c r="BY5041" s="163"/>
    </row>
    <row r="5042" spans="1:77" x14ac:dyDescent="0.2">
      <c r="A5042" s="101"/>
      <c r="D5042" s="97"/>
      <c r="N5042" s="97"/>
      <c r="BY5042" s="163"/>
    </row>
    <row r="5043" spans="1:77" x14ac:dyDescent="0.2">
      <c r="A5043" s="101"/>
      <c r="D5043" s="97"/>
      <c r="N5043" s="97"/>
      <c r="BY5043" s="163"/>
    </row>
    <row r="5044" spans="1:77" x14ac:dyDescent="0.2">
      <c r="A5044" s="101"/>
      <c r="D5044" s="97"/>
      <c r="N5044" s="97"/>
      <c r="BY5044" s="163"/>
    </row>
    <row r="5045" spans="1:77" x14ac:dyDescent="0.2">
      <c r="A5045" s="101"/>
      <c r="D5045" s="97"/>
      <c r="N5045" s="97"/>
      <c r="BY5045" s="163"/>
    </row>
    <row r="5046" spans="1:77" x14ac:dyDescent="0.2">
      <c r="A5046" s="101"/>
      <c r="D5046" s="97"/>
      <c r="N5046" s="97"/>
      <c r="BY5046" s="163"/>
    </row>
    <row r="5047" spans="1:77" x14ac:dyDescent="0.2">
      <c r="A5047" s="101"/>
      <c r="D5047" s="97"/>
      <c r="N5047" s="97"/>
      <c r="BY5047" s="163"/>
    </row>
    <row r="5048" spans="1:77" x14ac:dyDescent="0.2">
      <c r="A5048" s="101"/>
      <c r="D5048" s="97"/>
      <c r="N5048" s="97"/>
      <c r="BY5048" s="163"/>
    </row>
    <row r="5049" spans="1:77" x14ac:dyDescent="0.2">
      <c r="A5049" s="101"/>
      <c r="D5049" s="97"/>
      <c r="N5049" s="97"/>
      <c r="BY5049" s="163"/>
    </row>
    <row r="5050" spans="1:77" x14ac:dyDescent="0.2">
      <c r="A5050" s="101"/>
      <c r="D5050" s="97"/>
      <c r="N5050" s="97"/>
      <c r="BY5050" s="163"/>
    </row>
    <row r="5051" spans="1:77" x14ac:dyDescent="0.2">
      <c r="A5051" s="101"/>
      <c r="D5051" s="97"/>
      <c r="N5051" s="97"/>
      <c r="BY5051" s="163"/>
    </row>
    <row r="5052" spans="1:77" x14ac:dyDescent="0.2">
      <c r="A5052" s="101"/>
      <c r="D5052" s="97"/>
      <c r="N5052" s="97"/>
      <c r="BY5052" s="163"/>
    </row>
    <row r="5053" spans="1:77" x14ac:dyDescent="0.2">
      <c r="A5053" s="101"/>
      <c r="D5053" s="97"/>
      <c r="N5053" s="97"/>
      <c r="BY5053" s="163"/>
    </row>
    <row r="5054" spans="1:77" x14ac:dyDescent="0.2">
      <c r="A5054" s="101"/>
      <c r="D5054" s="97"/>
      <c r="N5054" s="97"/>
      <c r="BY5054" s="163"/>
    </row>
    <row r="5055" spans="1:77" x14ac:dyDescent="0.2">
      <c r="A5055" s="101"/>
      <c r="D5055" s="97"/>
      <c r="N5055" s="97"/>
      <c r="BY5055" s="163"/>
    </row>
    <row r="5056" spans="1:77" x14ac:dyDescent="0.2">
      <c r="A5056" s="101"/>
      <c r="D5056" s="97"/>
      <c r="N5056" s="97"/>
      <c r="BY5056" s="163"/>
    </row>
    <row r="5057" spans="1:77" x14ac:dyDescent="0.2">
      <c r="A5057" s="101"/>
      <c r="D5057" s="97"/>
      <c r="N5057" s="97"/>
      <c r="BY5057" s="163"/>
    </row>
    <row r="5058" spans="1:77" x14ac:dyDescent="0.2">
      <c r="A5058" s="101"/>
      <c r="D5058" s="97"/>
      <c r="N5058" s="97"/>
      <c r="BY5058" s="163"/>
    </row>
    <row r="5059" spans="1:77" x14ac:dyDescent="0.2">
      <c r="A5059" s="101"/>
      <c r="D5059" s="97"/>
      <c r="N5059" s="97"/>
      <c r="BY5059" s="163"/>
    </row>
    <row r="5060" spans="1:77" x14ac:dyDescent="0.2">
      <c r="A5060" s="101"/>
      <c r="D5060" s="97"/>
      <c r="N5060" s="97"/>
      <c r="BY5060" s="163"/>
    </row>
    <row r="5061" spans="1:77" x14ac:dyDescent="0.2">
      <c r="A5061" s="101"/>
      <c r="D5061" s="97"/>
      <c r="N5061" s="97"/>
      <c r="BY5061" s="163"/>
    </row>
    <row r="5062" spans="1:77" x14ac:dyDescent="0.2">
      <c r="A5062" s="101"/>
      <c r="D5062" s="97"/>
      <c r="N5062" s="97"/>
      <c r="BY5062" s="163"/>
    </row>
    <row r="5063" spans="1:77" x14ac:dyDescent="0.2">
      <c r="A5063" s="101"/>
      <c r="D5063" s="97"/>
      <c r="N5063" s="97"/>
      <c r="BY5063" s="163"/>
    </row>
    <row r="5064" spans="1:77" x14ac:dyDescent="0.2">
      <c r="A5064" s="101"/>
      <c r="D5064" s="97"/>
      <c r="N5064" s="97"/>
      <c r="BY5064" s="163"/>
    </row>
    <row r="5065" spans="1:77" x14ac:dyDescent="0.2">
      <c r="A5065" s="101"/>
      <c r="D5065" s="97"/>
      <c r="N5065" s="97"/>
      <c r="BY5065" s="163"/>
    </row>
    <row r="5066" spans="1:77" x14ac:dyDescent="0.2">
      <c r="A5066" s="101"/>
      <c r="D5066" s="97"/>
      <c r="N5066" s="97"/>
      <c r="BY5066" s="163"/>
    </row>
    <row r="5067" spans="1:77" x14ac:dyDescent="0.2">
      <c r="A5067" s="101"/>
      <c r="D5067" s="97"/>
      <c r="N5067" s="97"/>
      <c r="BY5067" s="163"/>
    </row>
    <row r="5068" spans="1:77" x14ac:dyDescent="0.2">
      <c r="A5068" s="101"/>
      <c r="D5068" s="97"/>
      <c r="N5068" s="97"/>
      <c r="BY5068" s="163"/>
    </row>
    <row r="5069" spans="1:77" x14ac:dyDescent="0.2">
      <c r="A5069" s="101"/>
      <c r="D5069" s="97"/>
      <c r="N5069" s="97"/>
      <c r="BY5069" s="163"/>
    </row>
    <row r="5070" spans="1:77" x14ac:dyDescent="0.2">
      <c r="A5070" s="101"/>
      <c r="D5070" s="97"/>
      <c r="N5070" s="97"/>
      <c r="BY5070" s="163"/>
    </row>
    <row r="5071" spans="1:77" x14ac:dyDescent="0.2">
      <c r="A5071" s="101"/>
      <c r="D5071" s="97"/>
      <c r="N5071" s="97"/>
      <c r="BY5071" s="163"/>
    </row>
    <row r="5072" spans="1:77" x14ac:dyDescent="0.2">
      <c r="A5072" s="101"/>
      <c r="D5072" s="97"/>
      <c r="N5072" s="97"/>
      <c r="BY5072" s="163"/>
    </row>
    <row r="5073" spans="1:77" x14ac:dyDescent="0.2">
      <c r="A5073" s="101"/>
      <c r="D5073" s="97"/>
      <c r="N5073" s="97"/>
      <c r="BY5073" s="163"/>
    </row>
    <row r="5074" spans="1:77" x14ac:dyDescent="0.2">
      <c r="A5074" s="101"/>
      <c r="D5074" s="97"/>
      <c r="N5074" s="97"/>
      <c r="BY5074" s="163"/>
    </row>
    <row r="5075" spans="1:77" x14ac:dyDescent="0.2">
      <c r="A5075" s="101"/>
      <c r="D5075" s="97"/>
      <c r="N5075" s="97"/>
      <c r="BY5075" s="163"/>
    </row>
    <row r="5076" spans="1:77" x14ac:dyDescent="0.2">
      <c r="A5076" s="101"/>
      <c r="D5076" s="97"/>
      <c r="N5076" s="97"/>
      <c r="BY5076" s="163"/>
    </row>
    <row r="5077" spans="1:77" x14ac:dyDescent="0.2">
      <c r="A5077" s="101"/>
      <c r="D5077" s="97"/>
      <c r="N5077" s="97"/>
      <c r="BY5077" s="163"/>
    </row>
    <row r="5078" spans="1:77" x14ac:dyDescent="0.2">
      <c r="A5078" s="101"/>
      <c r="D5078" s="97"/>
      <c r="N5078" s="97"/>
      <c r="BY5078" s="163"/>
    </row>
    <row r="5079" spans="1:77" x14ac:dyDescent="0.2">
      <c r="A5079" s="101"/>
      <c r="D5079" s="97"/>
      <c r="N5079" s="97"/>
      <c r="BY5079" s="163"/>
    </row>
    <row r="5080" spans="1:77" x14ac:dyDescent="0.2">
      <c r="A5080" s="101"/>
      <c r="D5080" s="97"/>
      <c r="N5080" s="97"/>
      <c r="BY5080" s="163"/>
    </row>
    <row r="5081" spans="1:77" x14ac:dyDescent="0.2">
      <c r="A5081" s="101"/>
      <c r="D5081" s="97"/>
      <c r="N5081" s="97"/>
      <c r="BY5081" s="163"/>
    </row>
    <row r="5082" spans="1:77" x14ac:dyDescent="0.2">
      <c r="A5082" s="101"/>
      <c r="D5082" s="97"/>
      <c r="N5082" s="97"/>
      <c r="BY5082" s="163"/>
    </row>
    <row r="5083" spans="1:77" x14ac:dyDescent="0.2">
      <c r="A5083" s="101"/>
      <c r="D5083" s="97"/>
      <c r="N5083" s="97"/>
      <c r="BY5083" s="163"/>
    </row>
    <row r="5084" spans="1:77" x14ac:dyDescent="0.2">
      <c r="A5084" s="101"/>
      <c r="D5084" s="97"/>
      <c r="N5084" s="97"/>
      <c r="BY5084" s="163"/>
    </row>
    <row r="5085" spans="1:77" x14ac:dyDescent="0.2">
      <c r="A5085" s="101"/>
      <c r="D5085" s="97"/>
      <c r="N5085" s="97"/>
      <c r="BY5085" s="163"/>
    </row>
    <row r="5086" spans="1:77" x14ac:dyDescent="0.2">
      <c r="A5086" s="101"/>
      <c r="D5086" s="97"/>
      <c r="N5086" s="97"/>
      <c r="BY5086" s="163"/>
    </row>
    <row r="5087" spans="1:77" x14ac:dyDescent="0.2">
      <c r="A5087" s="101"/>
      <c r="D5087" s="97"/>
      <c r="N5087" s="97"/>
      <c r="BY5087" s="163"/>
    </row>
    <row r="5088" spans="1:77" x14ac:dyDescent="0.2">
      <c r="A5088" s="101"/>
      <c r="D5088" s="97"/>
      <c r="N5088" s="97"/>
      <c r="BY5088" s="163"/>
    </row>
    <row r="5089" spans="1:77" x14ac:dyDescent="0.2">
      <c r="A5089" s="101"/>
      <c r="D5089" s="97"/>
      <c r="N5089" s="97"/>
      <c r="BY5089" s="163"/>
    </row>
    <row r="5090" spans="1:77" x14ac:dyDescent="0.2">
      <c r="A5090" s="101"/>
      <c r="D5090" s="97"/>
      <c r="N5090" s="97"/>
      <c r="BY5090" s="163"/>
    </row>
    <row r="5091" spans="1:77" x14ac:dyDescent="0.2">
      <c r="A5091" s="101"/>
      <c r="D5091" s="97"/>
      <c r="N5091" s="97"/>
      <c r="BY5091" s="163"/>
    </row>
    <row r="5092" spans="1:77" x14ac:dyDescent="0.2">
      <c r="A5092" s="101"/>
      <c r="D5092" s="97"/>
      <c r="N5092" s="97"/>
      <c r="BY5092" s="163"/>
    </row>
    <row r="5093" spans="1:77" x14ac:dyDescent="0.2">
      <c r="A5093" s="101"/>
      <c r="D5093" s="97"/>
      <c r="N5093" s="97"/>
      <c r="BY5093" s="163"/>
    </row>
    <row r="5094" spans="1:77" x14ac:dyDescent="0.2">
      <c r="A5094" s="101"/>
      <c r="D5094" s="97"/>
      <c r="N5094" s="97"/>
      <c r="BY5094" s="163"/>
    </row>
    <row r="5095" spans="1:77" x14ac:dyDescent="0.2">
      <c r="A5095" s="101"/>
      <c r="D5095" s="97"/>
      <c r="N5095" s="97"/>
      <c r="BY5095" s="163"/>
    </row>
    <row r="5096" spans="1:77" x14ac:dyDescent="0.2">
      <c r="A5096" s="101"/>
      <c r="D5096" s="97"/>
      <c r="N5096" s="97"/>
      <c r="BY5096" s="163"/>
    </row>
    <row r="5097" spans="1:77" x14ac:dyDescent="0.2">
      <c r="A5097" s="101"/>
      <c r="D5097" s="97"/>
      <c r="N5097" s="97"/>
      <c r="BY5097" s="163"/>
    </row>
    <row r="5098" spans="1:77" x14ac:dyDescent="0.2">
      <c r="A5098" s="101"/>
      <c r="D5098" s="97"/>
      <c r="N5098" s="97"/>
      <c r="BY5098" s="163"/>
    </row>
    <row r="5099" spans="1:77" x14ac:dyDescent="0.2">
      <c r="A5099" s="101"/>
      <c r="D5099" s="97"/>
      <c r="N5099" s="97"/>
      <c r="BY5099" s="163"/>
    </row>
    <row r="5100" spans="1:77" x14ac:dyDescent="0.2">
      <c r="A5100" s="101"/>
      <c r="D5100" s="97"/>
      <c r="N5100" s="97"/>
      <c r="BY5100" s="163"/>
    </row>
    <row r="5101" spans="1:77" x14ac:dyDescent="0.2">
      <c r="A5101" s="101"/>
      <c r="D5101" s="97"/>
      <c r="N5101" s="97"/>
      <c r="BY5101" s="163"/>
    </row>
    <row r="5102" spans="1:77" x14ac:dyDescent="0.2">
      <c r="A5102" s="101"/>
      <c r="D5102" s="97"/>
      <c r="N5102" s="97"/>
      <c r="BY5102" s="163"/>
    </row>
    <row r="5103" spans="1:77" x14ac:dyDescent="0.2">
      <c r="A5103" s="101"/>
      <c r="D5103" s="97"/>
      <c r="N5103" s="97"/>
      <c r="BY5103" s="163"/>
    </row>
    <row r="5104" spans="1:77" x14ac:dyDescent="0.2">
      <c r="A5104" s="101"/>
      <c r="D5104" s="97"/>
      <c r="N5104" s="97"/>
      <c r="BY5104" s="163"/>
    </row>
    <row r="5105" spans="1:77" x14ac:dyDescent="0.2">
      <c r="A5105" s="101"/>
      <c r="D5105" s="97"/>
      <c r="N5105" s="97"/>
      <c r="BY5105" s="163"/>
    </row>
    <row r="5106" spans="1:77" x14ac:dyDescent="0.2">
      <c r="A5106" s="101"/>
      <c r="D5106" s="97"/>
      <c r="N5106" s="97"/>
      <c r="BY5106" s="163"/>
    </row>
    <row r="5107" spans="1:77" x14ac:dyDescent="0.2">
      <c r="A5107" s="101"/>
      <c r="D5107" s="97"/>
      <c r="N5107" s="97"/>
      <c r="BY5107" s="163"/>
    </row>
    <row r="5108" spans="1:77" x14ac:dyDescent="0.2">
      <c r="A5108" s="101"/>
      <c r="D5108" s="97"/>
      <c r="N5108" s="97"/>
      <c r="BY5108" s="163"/>
    </row>
    <row r="5109" spans="1:77" x14ac:dyDescent="0.2">
      <c r="A5109" s="101"/>
      <c r="D5109" s="97"/>
      <c r="N5109" s="97"/>
      <c r="BY5109" s="163"/>
    </row>
    <row r="5110" spans="1:77" x14ac:dyDescent="0.2">
      <c r="A5110" s="101"/>
      <c r="D5110" s="97"/>
      <c r="N5110" s="97"/>
      <c r="BY5110" s="163"/>
    </row>
    <row r="5111" spans="1:77" x14ac:dyDescent="0.2">
      <c r="A5111" s="101"/>
      <c r="D5111" s="97"/>
      <c r="N5111" s="97"/>
      <c r="BY5111" s="163"/>
    </row>
    <row r="5112" spans="1:77" x14ac:dyDescent="0.2">
      <c r="A5112" s="101"/>
      <c r="D5112" s="97"/>
      <c r="N5112" s="97"/>
      <c r="BY5112" s="163"/>
    </row>
    <row r="5113" spans="1:77" x14ac:dyDescent="0.2">
      <c r="A5113" s="101"/>
      <c r="D5113" s="97"/>
      <c r="N5113" s="97"/>
      <c r="BY5113" s="163"/>
    </row>
    <row r="5114" spans="1:77" x14ac:dyDescent="0.2">
      <c r="A5114" s="101"/>
      <c r="D5114" s="97"/>
      <c r="N5114" s="97"/>
      <c r="BY5114" s="163"/>
    </row>
    <row r="5115" spans="1:77" x14ac:dyDescent="0.2">
      <c r="A5115" s="101"/>
      <c r="D5115" s="97"/>
      <c r="N5115" s="97"/>
      <c r="BY5115" s="163"/>
    </row>
    <row r="5116" spans="1:77" x14ac:dyDescent="0.2">
      <c r="A5116" s="101"/>
      <c r="D5116" s="97"/>
      <c r="N5116" s="97"/>
      <c r="BY5116" s="163"/>
    </row>
    <row r="5117" spans="1:77" x14ac:dyDescent="0.2">
      <c r="A5117" s="101"/>
      <c r="D5117" s="97"/>
      <c r="N5117" s="97"/>
      <c r="BY5117" s="163"/>
    </row>
    <row r="5118" spans="1:77" x14ac:dyDescent="0.2">
      <c r="A5118" s="101"/>
      <c r="D5118" s="97"/>
      <c r="N5118" s="97"/>
      <c r="BY5118" s="163"/>
    </row>
    <row r="5119" spans="1:77" x14ac:dyDescent="0.2">
      <c r="A5119" s="101"/>
      <c r="D5119" s="97"/>
      <c r="N5119" s="97"/>
      <c r="BY5119" s="163"/>
    </row>
    <row r="5120" spans="1:77" x14ac:dyDescent="0.2">
      <c r="A5120" s="101"/>
      <c r="D5120" s="97"/>
      <c r="N5120" s="97"/>
      <c r="BY5120" s="163"/>
    </row>
    <row r="5121" spans="1:77" x14ac:dyDescent="0.2">
      <c r="A5121" s="101"/>
      <c r="D5121" s="97"/>
      <c r="N5121" s="97"/>
      <c r="BY5121" s="163"/>
    </row>
    <row r="5122" spans="1:77" x14ac:dyDescent="0.2">
      <c r="A5122" s="101"/>
      <c r="D5122" s="97"/>
      <c r="N5122" s="97"/>
      <c r="BY5122" s="163"/>
    </row>
    <row r="5123" spans="1:77" x14ac:dyDescent="0.2">
      <c r="A5123" s="101"/>
      <c r="D5123" s="97"/>
      <c r="N5123" s="97"/>
      <c r="BY5123" s="163"/>
    </row>
    <row r="5124" spans="1:77" x14ac:dyDescent="0.2">
      <c r="A5124" s="101"/>
      <c r="D5124" s="97"/>
      <c r="N5124" s="97"/>
      <c r="BY5124" s="163"/>
    </row>
    <row r="5125" spans="1:77" x14ac:dyDescent="0.2">
      <c r="A5125" s="101"/>
      <c r="D5125" s="97"/>
      <c r="N5125" s="97"/>
      <c r="BY5125" s="163"/>
    </row>
    <row r="5126" spans="1:77" x14ac:dyDescent="0.2">
      <c r="A5126" s="101"/>
      <c r="D5126" s="97"/>
      <c r="N5126" s="97"/>
      <c r="BY5126" s="163"/>
    </row>
    <row r="5127" spans="1:77" x14ac:dyDescent="0.2">
      <c r="A5127" s="101"/>
      <c r="D5127" s="97"/>
      <c r="N5127" s="97"/>
      <c r="BY5127" s="163"/>
    </row>
    <row r="5128" spans="1:77" x14ac:dyDescent="0.2">
      <c r="A5128" s="101"/>
      <c r="D5128" s="97"/>
      <c r="N5128" s="97"/>
      <c r="BY5128" s="163"/>
    </row>
    <row r="5129" spans="1:77" x14ac:dyDescent="0.2">
      <c r="A5129" s="101"/>
      <c r="D5129" s="97"/>
      <c r="N5129" s="97"/>
      <c r="BY5129" s="163"/>
    </row>
    <row r="5130" spans="1:77" x14ac:dyDescent="0.2">
      <c r="A5130" s="101"/>
      <c r="D5130" s="97"/>
      <c r="N5130" s="97"/>
      <c r="BY5130" s="163"/>
    </row>
    <row r="5131" spans="1:77" x14ac:dyDescent="0.2">
      <c r="A5131" s="101"/>
      <c r="D5131" s="97"/>
      <c r="N5131" s="97"/>
      <c r="BY5131" s="163"/>
    </row>
    <row r="5132" spans="1:77" x14ac:dyDescent="0.2">
      <c r="A5132" s="101"/>
      <c r="D5132" s="97"/>
      <c r="N5132" s="97"/>
      <c r="BY5132" s="163"/>
    </row>
    <row r="5133" spans="1:77" x14ac:dyDescent="0.2">
      <c r="A5133" s="101"/>
      <c r="D5133" s="97"/>
      <c r="N5133" s="97"/>
      <c r="BY5133" s="163"/>
    </row>
    <row r="5134" spans="1:77" x14ac:dyDescent="0.2">
      <c r="A5134" s="101"/>
      <c r="D5134" s="97"/>
      <c r="N5134" s="97"/>
      <c r="BY5134" s="163"/>
    </row>
    <row r="5135" spans="1:77" x14ac:dyDescent="0.2">
      <c r="A5135" s="101"/>
      <c r="D5135" s="97"/>
      <c r="N5135" s="97"/>
      <c r="BY5135" s="163"/>
    </row>
    <row r="5136" spans="1:77" x14ac:dyDescent="0.2">
      <c r="A5136" s="101"/>
      <c r="D5136" s="97"/>
      <c r="N5136" s="97"/>
      <c r="BY5136" s="163"/>
    </row>
    <row r="5137" spans="1:77" x14ac:dyDescent="0.2">
      <c r="A5137" s="101"/>
      <c r="D5137" s="97"/>
      <c r="N5137" s="97"/>
      <c r="BY5137" s="163"/>
    </row>
    <row r="5138" spans="1:77" x14ac:dyDescent="0.2">
      <c r="A5138" s="101"/>
      <c r="D5138" s="97"/>
      <c r="N5138" s="97"/>
      <c r="BY5138" s="163"/>
    </row>
    <row r="5139" spans="1:77" x14ac:dyDescent="0.2">
      <c r="A5139" s="101"/>
      <c r="D5139" s="97"/>
      <c r="N5139" s="97"/>
      <c r="BY5139" s="163"/>
    </row>
    <row r="5140" spans="1:77" x14ac:dyDescent="0.2">
      <c r="A5140" s="101"/>
      <c r="D5140" s="97"/>
      <c r="N5140" s="97"/>
      <c r="BY5140" s="163"/>
    </row>
    <row r="5141" spans="1:77" x14ac:dyDescent="0.2">
      <c r="A5141" s="101"/>
      <c r="D5141" s="97"/>
      <c r="N5141" s="97"/>
      <c r="BY5141" s="163"/>
    </row>
    <row r="5142" spans="1:77" x14ac:dyDescent="0.2">
      <c r="A5142" s="101"/>
      <c r="D5142" s="97"/>
      <c r="N5142" s="97"/>
      <c r="BY5142" s="163"/>
    </row>
    <row r="5143" spans="1:77" x14ac:dyDescent="0.2">
      <c r="A5143" s="101"/>
      <c r="D5143" s="97"/>
      <c r="N5143" s="97"/>
      <c r="BY5143" s="163"/>
    </row>
    <row r="5144" spans="1:77" x14ac:dyDescent="0.2">
      <c r="A5144" s="101"/>
      <c r="D5144" s="97"/>
      <c r="N5144" s="97"/>
      <c r="BY5144" s="163"/>
    </row>
    <row r="5145" spans="1:77" x14ac:dyDescent="0.2">
      <c r="A5145" s="101"/>
      <c r="D5145" s="97"/>
      <c r="N5145" s="97"/>
      <c r="BY5145" s="163"/>
    </row>
    <row r="5146" spans="1:77" x14ac:dyDescent="0.2">
      <c r="A5146" s="101"/>
      <c r="D5146" s="97"/>
      <c r="N5146" s="97"/>
      <c r="BY5146" s="163"/>
    </row>
    <row r="5147" spans="1:77" x14ac:dyDescent="0.2">
      <c r="A5147" s="101"/>
      <c r="D5147" s="97"/>
      <c r="N5147" s="97"/>
      <c r="BY5147" s="163"/>
    </row>
    <row r="5148" spans="1:77" x14ac:dyDescent="0.2">
      <c r="A5148" s="101"/>
      <c r="D5148" s="97"/>
      <c r="N5148" s="97"/>
      <c r="BY5148" s="163"/>
    </row>
    <row r="5149" spans="1:77" x14ac:dyDescent="0.2">
      <c r="A5149" s="101"/>
      <c r="D5149" s="97"/>
      <c r="N5149" s="97"/>
      <c r="BY5149" s="163"/>
    </row>
    <row r="5150" spans="1:77" x14ac:dyDescent="0.2">
      <c r="A5150" s="101"/>
      <c r="D5150" s="97"/>
      <c r="N5150" s="97"/>
      <c r="BY5150" s="163"/>
    </row>
    <row r="5151" spans="1:77" x14ac:dyDescent="0.2">
      <c r="A5151" s="101"/>
      <c r="D5151" s="97"/>
      <c r="N5151" s="97"/>
      <c r="BY5151" s="163"/>
    </row>
    <row r="5152" spans="1:77" x14ac:dyDescent="0.2">
      <c r="A5152" s="101"/>
      <c r="D5152" s="97"/>
      <c r="N5152" s="97"/>
      <c r="BY5152" s="163"/>
    </row>
    <row r="5153" spans="1:77" x14ac:dyDescent="0.2">
      <c r="A5153" s="101"/>
      <c r="D5153" s="97"/>
      <c r="N5153" s="97"/>
      <c r="BY5153" s="163"/>
    </row>
    <row r="5154" spans="1:77" x14ac:dyDescent="0.2">
      <c r="A5154" s="101"/>
      <c r="D5154" s="97"/>
      <c r="N5154" s="97"/>
      <c r="BY5154" s="163"/>
    </row>
    <row r="5155" spans="1:77" x14ac:dyDescent="0.2">
      <c r="A5155" s="101"/>
      <c r="D5155" s="97"/>
      <c r="N5155" s="97"/>
      <c r="BY5155" s="163"/>
    </row>
    <row r="5156" spans="1:77" x14ac:dyDescent="0.2">
      <c r="A5156" s="101"/>
      <c r="D5156" s="97"/>
      <c r="N5156" s="97"/>
      <c r="BY5156" s="163"/>
    </row>
    <row r="5157" spans="1:77" x14ac:dyDescent="0.2">
      <c r="A5157" s="101"/>
      <c r="D5157" s="97"/>
      <c r="N5157" s="97"/>
      <c r="BY5157" s="163"/>
    </row>
    <row r="5158" spans="1:77" x14ac:dyDescent="0.2">
      <c r="A5158" s="101"/>
      <c r="D5158" s="97"/>
      <c r="N5158" s="97"/>
      <c r="BY5158" s="163"/>
    </row>
    <row r="5159" spans="1:77" x14ac:dyDescent="0.2">
      <c r="A5159" s="101"/>
      <c r="D5159" s="97"/>
      <c r="N5159" s="97"/>
      <c r="BY5159" s="163"/>
    </row>
    <row r="5160" spans="1:77" x14ac:dyDescent="0.2">
      <c r="A5160" s="101"/>
      <c r="D5160" s="97"/>
      <c r="N5160" s="97"/>
      <c r="BY5160" s="163"/>
    </row>
    <row r="5161" spans="1:77" x14ac:dyDescent="0.2">
      <c r="A5161" s="101"/>
      <c r="D5161" s="97"/>
      <c r="N5161" s="97"/>
      <c r="BY5161" s="163"/>
    </row>
    <row r="5162" spans="1:77" x14ac:dyDescent="0.2">
      <c r="A5162" s="101"/>
      <c r="D5162" s="97"/>
      <c r="N5162" s="97"/>
      <c r="BY5162" s="163"/>
    </row>
    <row r="5163" spans="1:77" x14ac:dyDescent="0.2">
      <c r="A5163" s="101"/>
      <c r="D5163" s="97"/>
      <c r="N5163" s="97"/>
      <c r="BY5163" s="163"/>
    </row>
    <row r="5164" spans="1:77" x14ac:dyDescent="0.2">
      <c r="A5164" s="101"/>
      <c r="D5164" s="97"/>
      <c r="N5164" s="97"/>
      <c r="BY5164" s="163"/>
    </row>
    <row r="5165" spans="1:77" x14ac:dyDescent="0.2">
      <c r="A5165" s="101"/>
      <c r="D5165" s="97"/>
      <c r="N5165" s="97"/>
      <c r="BY5165" s="163"/>
    </row>
    <row r="5166" spans="1:77" x14ac:dyDescent="0.2">
      <c r="A5166" s="101"/>
      <c r="D5166" s="97"/>
      <c r="N5166" s="97"/>
      <c r="BY5166" s="163"/>
    </row>
    <row r="5167" spans="1:77" x14ac:dyDescent="0.2">
      <c r="A5167" s="101"/>
      <c r="D5167" s="97"/>
      <c r="N5167" s="97"/>
      <c r="BY5167" s="163"/>
    </row>
    <row r="5168" spans="1:77" x14ac:dyDescent="0.2">
      <c r="A5168" s="101"/>
      <c r="D5168" s="97"/>
      <c r="N5168" s="97"/>
      <c r="BY5168" s="163"/>
    </row>
    <row r="5169" spans="1:77" x14ac:dyDescent="0.2">
      <c r="A5169" s="101"/>
      <c r="D5169" s="97"/>
      <c r="N5169" s="97"/>
      <c r="BY5169" s="163"/>
    </row>
    <row r="5170" spans="1:77" x14ac:dyDescent="0.2">
      <c r="A5170" s="101"/>
      <c r="D5170" s="97"/>
      <c r="N5170" s="97"/>
      <c r="BY5170" s="163"/>
    </row>
    <row r="5171" spans="1:77" x14ac:dyDescent="0.2">
      <c r="A5171" s="101"/>
      <c r="D5171" s="97"/>
      <c r="N5171" s="97"/>
      <c r="BY5171" s="163"/>
    </row>
    <row r="5172" spans="1:77" x14ac:dyDescent="0.2">
      <c r="A5172" s="101"/>
      <c r="D5172" s="97"/>
      <c r="N5172" s="97"/>
      <c r="BY5172" s="163"/>
    </row>
    <row r="5173" spans="1:77" x14ac:dyDescent="0.2">
      <c r="A5173" s="101"/>
      <c r="D5173" s="97"/>
      <c r="N5173" s="97"/>
      <c r="BY5173" s="163"/>
    </row>
    <row r="5174" spans="1:77" x14ac:dyDescent="0.2">
      <c r="A5174" s="101"/>
      <c r="D5174" s="97"/>
      <c r="N5174" s="97"/>
      <c r="BY5174" s="163"/>
    </row>
    <row r="5175" spans="1:77" x14ac:dyDescent="0.2">
      <c r="A5175" s="101"/>
      <c r="D5175" s="97"/>
      <c r="N5175" s="97"/>
      <c r="BY5175" s="163"/>
    </row>
    <row r="5176" spans="1:77" x14ac:dyDescent="0.2">
      <c r="A5176" s="101"/>
      <c r="D5176" s="97"/>
      <c r="N5176" s="97"/>
      <c r="BY5176" s="163"/>
    </row>
    <row r="5177" spans="1:77" x14ac:dyDescent="0.2">
      <c r="A5177" s="101"/>
      <c r="D5177" s="97"/>
      <c r="N5177" s="97"/>
      <c r="BY5177" s="163"/>
    </row>
    <row r="5178" spans="1:77" x14ac:dyDescent="0.2">
      <c r="A5178" s="101"/>
      <c r="D5178" s="97"/>
      <c r="N5178" s="97"/>
      <c r="BY5178" s="163"/>
    </row>
    <row r="5179" spans="1:77" x14ac:dyDescent="0.2">
      <c r="A5179" s="101"/>
      <c r="D5179" s="97"/>
      <c r="N5179" s="97"/>
      <c r="BY5179" s="163"/>
    </row>
    <row r="5180" spans="1:77" x14ac:dyDescent="0.2">
      <c r="A5180" s="101"/>
      <c r="D5180" s="97"/>
      <c r="N5180" s="97"/>
      <c r="BY5180" s="163"/>
    </row>
    <row r="5181" spans="1:77" x14ac:dyDescent="0.2">
      <c r="A5181" s="101"/>
      <c r="D5181" s="97"/>
      <c r="N5181" s="97"/>
      <c r="BY5181" s="163"/>
    </row>
    <row r="5182" spans="1:77" x14ac:dyDescent="0.2">
      <c r="A5182" s="101"/>
      <c r="D5182" s="97"/>
      <c r="N5182" s="97"/>
      <c r="BY5182" s="163"/>
    </row>
    <row r="5183" spans="1:77" x14ac:dyDescent="0.2">
      <c r="A5183" s="101"/>
      <c r="D5183" s="97"/>
      <c r="N5183" s="97"/>
      <c r="BY5183" s="163"/>
    </row>
    <row r="5184" spans="1:77" x14ac:dyDescent="0.2">
      <c r="A5184" s="101"/>
      <c r="D5184" s="97"/>
      <c r="N5184" s="97"/>
      <c r="BY5184" s="163"/>
    </row>
    <row r="5185" spans="1:77" x14ac:dyDescent="0.2">
      <c r="A5185" s="101"/>
      <c r="D5185" s="97"/>
      <c r="N5185" s="97"/>
      <c r="BY5185" s="163"/>
    </row>
    <row r="5186" spans="1:77" x14ac:dyDescent="0.2">
      <c r="A5186" s="101"/>
      <c r="D5186" s="97"/>
      <c r="N5186" s="97"/>
      <c r="BY5186" s="163"/>
    </row>
    <row r="5187" spans="1:77" x14ac:dyDescent="0.2">
      <c r="A5187" s="101"/>
      <c r="D5187" s="97"/>
      <c r="N5187" s="97"/>
      <c r="BY5187" s="163"/>
    </row>
    <row r="5188" spans="1:77" x14ac:dyDescent="0.2">
      <c r="A5188" s="101"/>
      <c r="D5188" s="97"/>
      <c r="N5188" s="97"/>
      <c r="BY5188" s="163"/>
    </row>
    <row r="5189" spans="1:77" x14ac:dyDescent="0.2">
      <c r="A5189" s="101"/>
      <c r="D5189" s="97"/>
      <c r="N5189" s="97"/>
      <c r="BY5189" s="163"/>
    </row>
    <row r="5190" spans="1:77" x14ac:dyDescent="0.2">
      <c r="A5190" s="101"/>
      <c r="D5190" s="97"/>
      <c r="N5190" s="97"/>
      <c r="BY5190" s="163"/>
    </row>
    <row r="5191" spans="1:77" x14ac:dyDescent="0.2">
      <c r="A5191" s="101"/>
      <c r="D5191" s="97"/>
      <c r="N5191" s="97"/>
      <c r="BY5191" s="163"/>
    </row>
    <row r="5192" spans="1:77" x14ac:dyDescent="0.2">
      <c r="A5192" s="101"/>
      <c r="D5192" s="97"/>
      <c r="N5192" s="97"/>
      <c r="BY5192" s="163"/>
    </row>
    <row r="5193" spans="1:77" x14ac:dyDescent="0.2">
      <c r="A5193" s="101"/>
      <c r="D5193" s="97"/>
      <c r="N5193" s="97"/>
      <c r="BY5193" s="163"/>
    </row>
    <row r="5194" spans="1:77" x14ac:dyDescent="0.2">
      <c r="A5194" s="101"/>
      <c r="D5194" s="97"/>
      <c r="N5194" s="97"/>
      <c r="BY5194" s="163"/>
    </row>
    <row r="5195" spans="1:77" x14ac:dyDescent="0.2">
      <c r="A5195" s="101"/>
      <c r="D5195" s="97"/>
      <c r="N5195" s="97"/>
      <c r="BY5195" s="163"/>
    </row>
    <row r="5196" spans="1:77" x14ac:dyDescent="0.2">
      <c r="A5196" s="101"/>
      <c r="D5196" s="97"/>
      <c r="N5196" s="97"/>
      <c r="BY5196" s="163"/>
    </row>
    <row r="5197" spans="1:77" x14ac:dyDescent="0.2">
      <c r="A5197" s="101"/>
      <c r="D5197" s="97"/>
      <c r="N5197" s="97"/>
      <c r="BY5197" s="163"/>
    </row>
    <row r="5198" spans="1:77" x14ac:dyDescent="0.2">
      <c r="A5198" s="101"/>
      <c r="D5198" s="97"/>
      <c r="N5198" s="97"/>
      <c r="BY5198" s="163"/>
    </row>
    <row r="5199" spans="1:77" x14ac:dyDescent="0.2">
      <c r="A5199" s="101"/>
      <c r="D5199" s="97"/>
      <c r="N5199" s="97"/>
      <c r="BY5199" s="163"/>
    </row>
    <row r="5200" spans="1:77" x14ac:dyDescent="0.2">
      <c r="A5200" s="101"/>
      <c r="D5200" s="97"/>
      <c r="N5200" s="97"/>
      <c r="BY5200" s="163"/>
    </row>
    <row r="5201" spans="1:77" x14ac:dyDescent="0.2">
      <c r="A5201" s="101"/>
      <c r="D5201" s="97"/>
      <c r="N5201" s="97"/>
      <c r="BY5201" s="163"/>
    </row>
    <row r="5202" spans="1:77" x14ac:dyDescent="0.2">
      <c r="A5202" s="101"/>
      <c r="D5202" s="97"/>
      <c r="N5202" s="97"/>
      <c r="BY5202" s="163"/>
    </row>
    <row r="5203" spans="1:77" x14ac:dyDescent="0.2">
      <c r="A5203" s="101"/>
      <c r="D5203" s="97"/>
      <c r="N5203" s="97"/>
      <c r="BY5203" s="163"/>
    </row>
    <row r="5204" spans="1:77" x14ac:dyDescent="0.2">
      <c r="A5204" s="101"/>
      <c r="D5204" s="97"/>
      <c r="N5204" s="97"/>
      <c r="BY5204" s="163"/>
    </row>
    <row r="5205" spans="1:77" x14ac:dyDescent="0.2">
      <c r="A5205" s="101"/>
      <c r="D5205" s="97"/>
      <c r="N5205" s="97"/>
      <c r="BY5205" s="163"/>
    </row>
    <row r="5206" spans="1:77" x14ac:dyDescent="0.2">
      <c r="A5206" s="101"/>
      <c r="D5206" s="97"/>
      <c r="N5206" s="97"/>
      <c r="BY5206" s="163"/>
    </row>
    <row r="5207" spans="1:77" x14ac:dyDescent="0.2">
      <c r="A5207" s="101"/>
      <c r="D5207" s="97"/>
      <c r="N5207" s="97"/>
      <c r="BY5207" s="163"/>
    </row>
    <row r="5208" spans="1:77" x14ac:dyDescent="0.2">
      <c r="A5208" s="101"/>
      <c r="D5208" s="97"/>
      <c r="N5208" s="97"/>
      <c r="BY5208" s="163"/>
    </row>
    <row r="5209" spans="1:77" x14ac:dyDescent="0.2">
      <c r="A5209" s="101"/>
      <c r="D5209" s="97"/>
      <c r="N5209" s="97"/>
      <c r="BY5209" s="163"/>
    </row>
    <row r="5210" spans="1:77" x14ac:dyDescent="0.2">
      <c r="A5210" s="101"/>
      <c r="D5210" s="97"/>
      <c r="N5210" s="97"/>
      <c r="BY5210" s="163"/>
    </row>
    <row r="5211" spans="1:77" x14ac:dyDescent="0.2">
      <c r="A5211" s="101"/>
      <c r="D5211" s="97"/>
      <c r="N5211" s="97"/>
      <c r="BY5211" s="163"/>
    </row>
    <row r="5212" spans="1:77" x14ac:dyDescent="0.2">
      <c r="A5212" s="101"/>
      <c r="D5212" s="97"/>
      <c r="N5212" s="97"/>
      <c r="BY5212" s="163"/>
    </row>
    <row r="5213" spans="1:77" x14ac:dyDescent="0.2">
      <c r="A5213" s="101"/>
      <c r="D5213" s="97"/>
      <c r="N5213" s="97"/>
      <c r="BY5213" s="163"/>
    </row>
    <row r="5214" spans="1:77" x14ac:dyDescent="0.2">
      <c r="A5214" s="101"/>
      <c r="D5214" s="97"/>
      <c r="N5214" s="97"/>
      <c r="BY5214" s="163"/>
    </row>
    <row r="5215" spans="1:77" x14ac:dyDescent="0.2">
      <c r="A5215" s="101"/>
      <c r="D5215" s="97"/>
      <c r="N5215" s="97"/>
      <c r="BY5215" s="163"/>
    </row>
    <row r="5216" spans="1:77" x14ac:dyDescent="0.2">
      <c r="A5216" s="101"/>
      <c r="D5216" s="97"/>
      <c r="N5216" s="97"/>
      <c r="BY5216" s="163"/>
    </row>
    <row r="5217" spans="1:77" x14ac:dyDescent="0.2">
      <c r="A5217" s="101"/>
      <c r="D5217" s="97"/>
      <c r="N5217" s="97"/>
      <c r="BY5217" s="163"/>
    </row>
    <row r="5218" spans="1:77" x14ac:dyDescent="0.2">
      <c r="A5218" s="101"/>
      <c r="D5218" s="97"/>
      <c r="N5218" s="97"/>
      <c r="BY5218" s="163"/>
    </row>
    <row r="5219" spans="1:77" x14ac:dyDescent="0.2">
      <c r="A5219" s="101"/>
      <c r="D5219" s="97"/>
      <c r="N5219" s="97"/>
      <c r="BY5219" s="163"/>
    </row>
    <row r="5220" spans="1:77" x14ac:dyDescent="0.2">
      <c r="A5220" s="101"/>
      <c r="D5220" s="97"/>
      <c r="N5220" s="97"/>
      <c r="BY5220" s="163"/>
    </row>
    <row r="5221" spans="1:77" x14ac:dyDescent="0.2">
      <c r="A5221" s="101"/>
      <c r="D5221" s="97"/>
      <c r="N5221" s="97"/>
      <c r="BY5221" s="163"/>
    </row>
    <row r="5222" spans="1:77" x14ac:dyDescent="0.2">
      <c r="A5222" s="101"/>
      <c r="D5222" s="97"/>
      <c r="N5222" s="97"/>
      <c r="BY5222" s="163"/>
    </row>
    <row r="5223" spans="1:77" x14ac:dyDescent="0.2">
      <c r="A5223" s="101"/>
      <c r="D5223" s="97"/>
      <c r="N5223" s="97"/>
      <c r="BY5223" s="163"/>
    </row>
    <row r="5224" spans="1:77" x14ac:dyDescent="0.2">
      <c r="A5224" s="101"/>
      <c r="D5224" s="97"/>
      <c r="N5224" s="97"/>
      <c r="BY5224" s="163"/>
    </row>
    <row r="5225" spans="1:77" x14ac:dyDescent="0.2">
      <c r="A5225" s="101"/>
      <c r="D5225" s="97"/>
      <c r="N5225" s="97"/>
      <c r="BY5225" s="163"/>
    </row>
    <row r="5226" spans="1:77" x14ac:dyDescent="0.2">
      <c r="A5226" s="101"/>
      <c r="D5226" s="97"/>
      <c r="N5226" s="97"/>
      <c r="BY5226" s="163"/>
    </row>
    <row r="5227" spans="1:77" x14ac:dyDescent="0.2">
      <c r="A5227" s="101"/>
      <c r="D5227" s="97"/>
      <c r="N5227" s="97"/>
      <c r="BY5227" s="163"/>
    </row>
    <row r="5228" spans="1:77" x14ac:dyDescent="0.2">
      <c r="A5228" s="101"/>
      <c r="D5228" s="97"/>
      <c r="N5228" s="97"/>
      <c r="BY5228" s="163"/>
    </row>
    <row r="5229" spans="1:77" x14ac:dyDescent="0.2">
      <c r="A5229" s="101"/>
      <c r="D5229" s="97"/>
      <c r="N5229" s="97"/>
      <c r="BY5229" s="163"/>
    </row>
    <row r="5230" spans="1:77" x14ac:dyDescent="0.2">
      <c r="A5230" s="101"/>
      <c r="D5230" s="97"/>
      <c r="N5230" s="97"/>
      <c r="BY5230" s="163"/>
    </row>
    <row r="5231" spans="1:77" x14ac:dyDescent="0.2">
      <c r="A5231" s="101"/>
      <c r="D5231" s="97"/>
      <c r="N5231" s="97"/>
      <c r="BY5231" s="163"/>
    </row>
    <row r="5232" spans="1:77" x14ac:dyDescent="0.2">
      <c r="A5232" s="101"/>
      <c r="D5232" s="97"/>
      <c r="N5232" s="97"/>
      <c r="BY5232" s="163"/>
    </row>
    <row r="5233" spans="1:77" x14ac:dyDescent="0.2">
      <c r="A5233" s="101"/>
      <c r="D5233" s="97"/>
      <c r="N5233" s="97"/>
      <c r="BY5233" s="163"/>
    </row>
    <row r="5234" spans="1:77" x14ac:dyDescent="0.2">
      <c r="A5234" s="101"/>
      <c r="D5234" s="97"/>
      <c r="N5234" s="97"/>
      <c r="BY5234" s="163"/>
    </row>
    <row r="5235" spans="1:77" x14ac:dyDescent="0.2">
      <c r="A5235" s="101"/>
      <c r="D5235" s="97"/>
      <c r="N5235" s="97"/>
      <c r="BY5235" s="163"/>
    </row>
    <row r="5236" spans="1:77" x14ac:dyDescent="0.2">
      <c r="A5236" s="101"/>
      <c r="D5236" s="97"/>
      <c r="N5236" s="97"/>
      <c r="BY5236" s="163"/>
    </row>
    <row r="5237" spans="1:77" x14ac:dyDescent="0.2">
      <c r="A5237" s="101"/>
      <c r="D5237" s="97"/>
      <c r="N5237" s="97"/>
      <c r="BY5237" s="163"/>
    </row>
    <row r="5238" spans="1:77" x14ac:dyDescent="0.2">
      <c r="A5238" s="101"/>
      <c r="D5238" s="97"/>
      <c r="N5238" s="97"/>
      <c r="BY5238" s="163"/>
    </row>
    <row r="5239" spans="1:77" x14ac:dyDescent="0.2">
      <c r="A5239" s="101"/>
      <c r="D5239" s="97"/>
      <c r="N5239" s="97"/>
      <c r="BY5239" s="163"/>
    </row>
    <row r="5240" spans="1:77" x14ac:dyDescent="0.2">
      <c r="A5240" s="101"/>
      <c r="D5240" s="97"/>
      <c r="N5240" s="97"/>
      <c r="BY5240" s="163"/>
    </row>
    <row r="5241" spans="1:77" x14ac:dyDescent="0.2">
      <c r="A5241" s="101"/>
      <c r="D5241" s="97"/>
      <c r="N5241" s="97"/>
      <c r="BY5241" s="163"/>
    </row>
    <row r="5242" spans="1:77" x14ac:dyDescent="0.2">
      <c r="A5242" s="101"/>
      <c r="D5242" s="97"/>
      <c r="N5242" s="97"/>
      <c r="BY5242" s="163"/>
    </row>
    <row r="5243" spans="1:77" x14ac:dyDescent="0.2">
      <c r="A5243" s="101"/>
      <c r="D5243" s="97"/>
      <c r="N5243" s="97"/>
      <c r="BY5243" s="163"/>
    </row>
    <row r="5244" spans="1:77" x14ac:dyDescent="0.2">
      <c r="A5244" s="101"/>
      <c r="D5244" s="97"/>
      <c r="N5244" s="97"/>
      <c r="BY5244" s="163"/>
    </row>
    <row r="5245" spans="1:77" x14ac:dyDescent="0.2">
      <c r="A5245" s="101"/>
      <c r="D5245" s="97"/>
      <c r="N5245" s="97"/>
      <c r="BY5245" s="163"/>
    </row>
    <row r="5246" spans="1:77" x14ac:dyDescent="0.2">
      <c r="A5246" s="101"/>
      <c r="D5246" s="97"/>
      <c r="N5246" s="97"/>
      <c r="BY5246" s="163"/>
    </row>
    <row r="5247" spans="1:77" x14ac:dyDescent="0.2">
      <c r="A5247" s="101"/>
      <c r="D5247" s="97"/>
      <c r="N5247" s="97"/>
      <c r="BY5247" s="163"/>
    </row>
    <row r="5248" spans="1:77" x14ac:dyDescent="0.2">
      <c r="A5248" s="101"/>
      <c r="D5248" s="97"/>
      <c r="N5248" s="97"/>
      <c r="BY5248" s="163"/>
    </row>
    <row r="5249" spans="1:77" x14ac:dyDescent="0.2">
      <c r="A5249" s="101"/>
      <c r="D5249" s="97"/>
      <c r="N5249" s="97"/>
      <c r="BY5249" s="163"/>
    </row>
    <row r="5250" spans="1:77" x14ac:dyDescent="0.2">
      <c r="A5250" s="101"/>
      <c r="D5250" s="97"/>
      <c r="N5250" s="97"/>
      <c r="BY5250" s="163"/>
    </row>
    <row r="5251" spans="1:77" x14ac:dyDescent="0.2">
      <c r="A5251" s="101"/>
      <c r="D5251" s="97"/>
      <c r="N5251" s="97"/>
      <c r="BY5251" s="163"/>
    </row>
    <row r="5252" spans="1:77" x14ac:dyDescent="0.2">
      <c r="A5252" s="101"/>
      <c r="D5252" s="97"/>
      <c r="N5252" s="97"/>
      <c r="BY5252" s="163"/>
    </row>
    <row r="5253" spans="1:77" x14ac:dyDescent="0.2">
      <c r="A5253" s="101"/>
      <c r="D5253" s="97"/>
      <c r="N5253" s="97"/>
      <c r="BY5253" s="163"/>
    </row>
    <row r="5254" spans="1:77" x14ac:dyDescent="0.2">
      <c r="A5254" s="101"/>
      <c r="D5254" s="97"/>
      <c r="N5254" s="97"/>
      <c r="BY5254" s="163"/>
    </row>
    <row r="5255" spans="1:77" x14ac:dyDescent="0.2">
      <c r="A5255" s="101"/>
      <c r="D5255" s="97"/>
      <c r="N5255" s="97"/>
      <c r="BY5255" s="163"/>
    </row>
    <row r="5256" spans="1:77" x14ac:dyDescent="0.2">
      <c r="A5256" s="101"/>
      <c r="D5256" s="97"/>
      <c r="N5256" s="97"/>
      <c r="BY5256" s="163"/>
    </row>
    <row r="5257" spans="1:77" x14ac:dyDescent="0.2">
      <c r="A5257" s="101"/>
      <c r="D5257" s="97"/>
      <c r="N5257" s="97"/>
      <c r="BY5257" s="163"/>
    </row>
    <row r="5258" spans="1:77" x14ac:dyDescent="0.2">
      <c r="A5258" s="101"/>
      <c r="D5258" s="97"/>
      <c r="N5258" s="97"/>
      <c r="BY5258" s="163"/>
    </row>
    <row r="5259" spans="1:77" x14ac:dyDescent="0.2">
      <c r="A5259" s="101"/>
      <c r="D5259" s="97"/>
      <c r="N5259" s="97"/>
      <c r="BY5259" s="163"/>
    </row>
    <row r="5260" spans="1:77" x14ac:dyDescent="0.2">
      <c r="A5260" s="101"/>
      <c r="D5260" s="97"/>
      <c r="N5260" s="97"/>
      <c r="BY5260" s="163"/>
    </row>
    <row r="5261" spans="1:77" x14ac:dyDescent="0.2">
      <c r="A5261" s="101"/>
      <c r="D5261" s="97"/>
      <c r="N5261" s="97"/>
      <c r="BY5261" s="163"/>
    </row>
    <row r="5262" spans="1:77" x14ac:dyDescent="0.2">
      <c r="A5262" s="101"/>
      <c r="D5262" s="97"/>
      <c r="N5262" s="97"/>
      <c r="BY5262" s="163"/>
    </row>
    <row r="5263" spans="1:77" x14ac:dyDescent="0.2">
      <c r="A5263" s="101"/>
      <c r="D5263" s="97"/>
      <c r="N5263" s="97"/>
      <c r="BY5263" s="163"/>
    </row>
    <row r="5264" spans="1:77" x14ac:dyDescent="0.2">
      <c r="A5264" s="101"/>
      <c r="D5264" s="97"/>
      <c r="N5264" s="97"/>
      <c r="BY5264" s="163"/>
    </row>
    <row r="5265" spans="1:77" x14ac:dyDescent="0.2">
      <c r="A5265" s="101"/>
      <c r="D5265" s="97"/>
      <c r="N5265" s="97"/>
      <c r="BY5265" s="163"/>
    </row>
    <row r="5266" spans="1:77" x14ac:dyDescent="0.2">
      <c r="A5266" s="101"/>
      <c r="D5266" s="97"/>
      <c r="N5266" s="97"/>
      <c r="BY5266" s="163"/>
    </row>
    <row r="5267" spans="1:77" x14ac:dyDescent="0.2">
      <c r="A5267" s="101"/>
      <c r="D5267" s="97"/>
      <c r="N5267" s="97"/>
      <c r="BY5267" s="163"/>
    </row>
    <row r="5268" spans="1:77" x14ac:dyDescent="0.2">
      <c r="A5268" s="101"/>
      <c r="D5268" s="97"/>
      <c r="N5268" s="97"/>
      <c r="BY5268" s="163"/>
    </row>
    <row r="5269" spans="1:77" x14ac:dyDescent="0.2">
      <c r="A5269" s="101"/>
      <c r="D5269" s="97"/>
      <c r="N5269" s="97"/>
      <c r="BY5269" s="163"/>
    </row>
    <row r="5270" spans="1:77" x14ac:dyDescent="0.2">
      <c r="A5270" s="101"/>
      <c r="D5270" s="97"/>
      <c r="N5270" s="97"/>
      <c r="BY5270" s="163"/>
    </row>
    <row r="5271" spans="1:77" x14ac:dyDescent="0.2">
      <c r="A5271" s="101"/>
      <c r="D5271" s="97"/>
      <c r="N5271" s="97"/>
      <c r="BY5271" s="163"/>
    </row>
    <row r="5272" spans="1:77" x14ac:dyDescent="0.2">
      <c r="A5272" s="101"/>
      <c r="D5272" s="97"/>
      <c r="N5272" s="97"/>
      <c r="BY5272" s="163"/>
    </row>
    <row r="5273" spans="1:77" x14ac:dyDescent="0.2">
      <c r="A5273" s="101"/>
      <c r="D5273" s="97"/>
      <c r="N5273" s="97"/>
      <c r="BY5273" s="163"/>
    </row>
    <row r="5274" spans="1:77" x14ac:dyDescent="0.2">
      <c r="A5274" s="101"/>
      <c r="D5274" s="97"/>
      <c r="N5274" s="97"/>
      <c r="BY5274" s="163"/>
    </row>
    <row r="5275" spans="1:77" x14ac:dyDescent="0.2">
      <c r="A5275" s="101"/>
      <c r="D5275" s="97"/>
      <c r="N5275" s="97"/>
      <c r="BY5275" s="163"/>
    </row>
    <row r="5276" spans="1:77" x14ac:dyDescent="0.2">
      <c r="A5276" s="101"/>
      <c r="D5276" s="97"/>
      <c r="N5276" s="97"/>
      <c r="BY5276" s="163"/>
    </row>
    <row r="5277" spans="1:77" x14ac:dyDescent="0.2">
      <c r="A5277" s="101"/>
      <c r="D5277" s="97"/>
      <c r="N5277" s="97"/>
      <c r="BY5277" s="163"/>
    </row>
    <row r="5278" spans="1:77" x14ac:dyDescent="0.2">
      <c r="A5278" s="101"/>
      <c r="D5278" s="97"/>
      <c r="N5278" s="97"/>
      <c r="BY5278" s="163"/>
    </row>
    <row r="5279" spans="1:77" x14ac:dyDescent="0.2">
      <c r="A5279" s="101"/>
      <c r="D5279" s="97"/>
      <c r="N5279" s="97"/>
      <c r="BY5279" s="163"/>
    </row>
    <row r="5280" spans="1:77" x14ac:dyDescent="0.2">
      <c r="A5280" s="101"/>
      <c r="D5280" s="97"/>
      <c r="N5280" s="97"/>
      <c r="BY5280" s="163"/>
    </row>
    <row r="5281" spans="1:77" x14ac:dyDescent="0.2">
      <c r="A5281" s="101"/>
      <c r="D5281" s="97"/>
      <c r="N5281" s="97"/>
      <c r="BY5281" s="163"/>
    </row>
    <row r="5282" spans="1:77" x14ac:dyDescent="0.2">
      <c r="A5282" s="101"/>
      <c r="D5282" s="97"/>
      <c r="N5282" s="97"/>
      <c r="BY5282" s="163"/>
    </row>
    <row r="5283" spans="1:77" x14ac:dyDescent="0.2">
      <c r="A5283" s="101"/>
      <c r="D5283" s="97"/>
      <c r="N5283" s="97"/>
      <c r="BY5283" s="163"/>
    </row>
    <row r="5284" spans="1:77" x14ac:dyDescent="0.2">
      <c r="A5284" s="101"/>
      <c r="D5284" s="97"/>
      <c r="N5284" s="97"/>
      <c r="BY5284" s="163"/>
    </row>
    <row r="5285" spans="1:77" x14ac:dyDescent="0.2">
      <c r="A5285" s="101"/>
      <c r="D5285" s="97"/>
      <c r="N5285" s="97"/>
      <c r="BY5285" s="163"/>
    </row>
    <row r="5286" spans="1:77" x14ac:dyDescent="0.2">
      <c r="A5286" s="101"/>
      <c r="D5286" s="97"/>
      <c r="N5286" s="97"/>
      <c r="BY5286" s="163"/>
    </row>
    <row r="5287" spans="1:77" x14ac:dyDescent="0.2">
      <c r="A5287" s="101"/>
      <c r="D5287" s="97"/>
      <c r="N5287" s="97"/>
      <c r="BY5287" s="163"/>
    </row>
    <row r="5288" spans="1:77" x14ac:dyDescent="0.2">
      <c r="A5288" s="101"/>
      <c r="D5288" s="97"/>
      <c r="N5288" s="97"/>
      <c r="BY5288" s="163"/>
    </row>
    <row r="5289" spans="1:77" x14ac:dyDescent="0.2">
      <c r="A5289" s="101"/>
      <c r="D5289" s="97"/>
      <c r="N5289" s="97"/>
      <c r="BY5289" s="163"/>
    </row>
    <row r="5290" spans="1:77" x14ac:dyDescent="0.2">
      <c r="A5290" s="101"/>
      <c r="D5290" s="97"/>
      <c r="N5290" s="97"/>
      <c r="BY5290" s="163"/>
    </row>
    <row r="5291" spans="1:77" x14ac:dyDescent="0.2">
      <c r="A5291" s="101"/>
      <c r="D5291" s="97"/>
      <c r="N5291" s="97"/>
      <c r="BY5291" s="163"/>
    </row>
    <row r="5292" spans="1:77" x14ac:dyDescent="0.2">
      <c r="A5292" s="101"/>
      <c r="D5292" s="97"/>
      <c r="N5292" s="97"/>
      <c r="BY5292" s="163"/>
    </row>
    <row r="5293" spans="1:77" x14ac:dyDescent="0.2">
      <c r="A5293" s="101"/>
      <c r="D5293" s="97"/>
      <c r="N5293" s="97"/>
      <c r="BY5293" s="163"/>
    </row>
    <row r="5294" spans="1:77" x14ac:dyDescent="0.2">
      <c r="A5294" s="101"/>
      <c r="D5294" s="97"/>
      <c r="N5294" s="97"/>
      <c r="BY5294" s="163"/>
    </row>
    <row r="5295" spans="1:77" x14ac:dyDescent="0.2">
      <c r="A5295" s="101"/>
      <c r="D5295" s="97"/>
      <c r="N5295" s="97"/>
      <c r="BY5295" s="163"/>
    </row>
    <row r="5296" spans="1:77" x14ac:dyDescent="0.2">
      <c r="A5296" s="101"/>
      <c r="D5296" s="97"/>
      <c r="N5296" s="97"/>
      <c r="BY5296" s="163"/>
    </row>
    <row r="5297" spans="1:77" x14ac:dyDescent="0.2">
      <c r="A5297" s="101"/>
      <c r="D5297" s="97"/>
      <c r="N5297" s="97"/>
      <c r="BY5297" s="163"/>
    </row>
    <row r="5298" spans="1:77" x14ac:dyDescent="0.2">
      <c r="A5298" s="101"/>
      <c r="D5298" s="97"/>
      <c r="N5298" s="97"/>
      <c r="BY5298" s="163"/>
    </row>
    <row r="5299" spans="1:77" x14ac:dyDescent="0.2">
      <c r="A5299" s="101"/>
      <c r="D5299" s="97"/>
      <c r="N5299" s="97"/>
      <c r="BY5299" s="163"/>
    </row>
    <row r="5300" spans="1:77" x14ac:dyDescent="0.2">
      <c r="A5300" s="101"/>
      <c r="D5300" s="97"/>
      <c r="N5300" s="97"/>
      <c r="BY5300" s="163"/>
    </row>
    <row r="5301" spans="1:77" x14ac:dyDescent="0.2">
      <c r="A5301" s="101"/>
      <c r="D5301" s="97"/>
      <c r="N5301" s="97"/>
      <c r="BY5301" s="163"/>
    </row>
    <row r="5302" spans="1:77" x14ac:dyDescent="0.2">
      <c r="A5302" s="101"/>
      <c r="D5302" s="97"/>
      <c r="N5302" s="97"/>
      <c r="BY5302" s="163"/>
    </row>
    <row r="5303" spans="1:77" x14ac:dyDescent="0.2">
      <c r="A5303" s="101"/>
      <c r="D5303" s="97"/>
      <c r="N5303" s="97"/>
      <c r="BY5303" s="163"/>
    </row>
    <row r="5304" spans="1:77" x14ac:dyDescent="0.2">
      <c r="A5304" s="101"/>
      <c r="D5304" s="97"/>
      <c r="N5304" s="97"/>
      <c r="BY5304" s="163"/>
    </row>
    <row r="5305" spans="1:77" x14ac:dyDescent="0.2">
      <c r="A5305" s="101"/>
      <c r="D5305" s="97"/>
      <c r="N5305" s="97"/>
      <c r="BY5305" s="163"/>
    </row>
    <row r="5306" spans="1:77" x14ac:dyDescent="0.2">
      <c r="A5306" s="101"/>
      <c r="D5306" s="97"/>
      <c r="N5306" s="97"/>
      <c r="BY5306" s="163"/>
    </row>
    <row r="5307" spans="1:77" x14ac:dyDescent="0.2">
      <c r="A5307" s="101"/>
      <c r="D5307" s="97"/>
      <c r="N5307" s="97"/>
      <c r="BY5307" s="163"/>
    </row>
    <row r="5308" spans="1:77" x14ac:dyDescent="0.2">
      <c r="A5308" s="101"/>
      <c r="D5308" s="97"/>
      <c r="N5308" s="97"/>
      <c r="BY5308" s="163"/>
    </row>
    <row r="5309" spans="1:77" x14ac:dyDescent="0.2">
      <c r="A5309" s="101"/>
      <c r="D5309" s="97"/>
      <c r="N5309" s="97"/>
      <c r="BY5309" s="163"/>
    </row>
    <row r="5310" spans="1:77" x14ac:dyDescent="0.2">
      <c r="A5310" s="101"/>
      <c r="D5310" s="97"/>
      <c r="N5310" s="97"/>
      <c r="BY5310" s="163"/>
    </row>
    <row r="5311" spans="1:77" x14ac:dyDescent="0.2">
      <c r="A5311" s="101"/>
      <c r="D5311" s="97"/>
      <c r="N5311" s="97"/>
      <c r="BY5311" s="163"/>
    </row>
    <row r="5312" spans="1:77" x14ac:dyDescent="0.2">
      <c r="A5312" s="101"/>
      <c r="D5312" s="97"/>
      <c r="N5312" s="97"/>
      <c r="BY5312" s="163"/>
    </row>
    <row r="5313" spans="1:77" x14ac:dyDescent="0.2">
      <c r="A5313" s="101"/>
      <c r="D5313" s="97"/>
      <c r="N5313" s="97"/>
      <c r="BY5313" s="163"/>
    </row>
    <row r="5314" spans="1:77" x14ac:dyDescent="0.2">
      <c r="A5314" s="101"/>
      <c r="D5314" s="97"/>
      <c r="N5314" s="97"/>
      <c r="BY5314" s="163"/>
    </row>
    <row r="5315" spans="1:77" x14ac:dyDescent="0.2">
      <c r="A5315" s="101"/>
      <c r="D5315" s="97"/>
      <c r="N5315" s="97"/>
      <c r="BY5315" s="163"/>
    </row>
    <row r="5316" spans="1:77" x14ac:dyDescent="0.2">
      <c r="A5316" s="101"/>
      <c r="D5316" s="97"/>
      <c r="N5316" s="97"/>
      <c r="BY5316" s="163"/>
    </row>
    <row r="5317" spans="1:77" x14ac:dyDescent="0.2">
      <c r="A5317" s="101"/>
      <c r="D5317" s="97"/>
      <c r="N5317" s="97"/>
      <c r="BY5317" s="163"/>
    </row>
    <row r="5318" spans="1:77" x14ac:dyDescent="0.2">
      <c r="A5318" s="101"/>
      <c r="D5318" s="97"/>
      <c r="N5318" s="97"/>
      <c r="BY5318" s="163"/>
    </row>
    <row r="5319" spans="1:77" x14ac:dyDescent="0.2">
      <c r="A5319" s="101"/>
      <c r="D5319" s="97"/>
      <c r="N5319" s="97"/>
      <c r="BY5319" s="163"/>
    </row>
    <row r="5320" spans="1:77" x14ac:dyDescent="0.2">
      <c r="A5320" s="101"/>
      <c r="D5320" s="97"/>
      <c r="N5320" s="97"/>
      <c r="BY5320" s="163"/>
    </row>
    <row r="5321" spans="1:77" x14ac:dyDescent="0.2">
      <c r="A5321" s="101"/>
      <c r="D5321" s="97"/>
      <c r="N5321" s="97"/>
      <c r="BY5321" s="163"/>
    </row>
    <row r="5322" spans="1:77" x14ac:dyDescent="0.2">
      <c r="A5322" s="101"/>
      <c r="D5322" s="97"/>
      <c r="N5322" s="97"/>
      <c r="BY5322" s="163"/>
    </row>
    <row r="5323" spans="1:77" x14ac:dyDescent="0.2">
      <c r="A5323" s="101"/>
      <c r="D5323" s="97"/>
      <c r="N5323" s="97"/>
      <c r="BY5323" s="163"/>
    </row>
    <row r="5324" spans="1:77" x14ac:dyDescent="0.2">
      <c r="A5324" s="101"/>
      <c r="D5324" s="97"/>
      <c r="N5324" s="97"/>
      <c r="BY5324" s="163"/>
    </row>
    <row r="5325" spans="1:77" x14ac:dyDescent="0.2">
      <c r="A5325" s="101"/>
      <c r="D5325" s="97"/>
      <c r="N5325" s="97"/>
      <c r="BY5325" s="163"/>
    </row>
    <row r="5326" spans="1:77" x14ac:dyDescent="0.2">
      <c r="A5326" s="101"/>
      <c r="D5326" s="97"/>
      <c r="N5326" s="97"/>
      <c r="BY5326" s="163"/>
    </row>
    <row r="5327" spans="1:77" x14ac:dyDescent="0.2">
      <c r="A5327" s="101"/>
      <c r="D5327" s="97"/>
      <c r="N5327" s="97"/>
      <c r="BY5327" s="163"/>
    </row>
    <row r="5328" spans="1:77" x14ac:dyDescent="0.2">
      <c r="A5328" s="101"/>
      <c r="D5328" s="97"/>
      <c r="N5328" s="97"/>
      <c r="BY5328" s="163"/>
    </row>
    <row r="5329" spans="1:77" x14ac:dyDescent="0.2">
      <c r="A5329" s="101"/>
      <c r="D5329" s="97"/>
      <c r="N5329" s="97"/>
      <c r="BY5329" s="163"/>
    </row>
    <row r="5330" spans="1:77" x14ac:dyDescent="0.2">
      <c r="A5330" s="101"/>
      <c r="D5330" s="97"/>
      <c r="N5330" s="97"/>
      <c r="BY5330" s="163"/>
    </row>
    <row r="5331" spans="1:77" x14ac:dyDescent="0.2">
      <c r="A5331" s="101"/>
      <c r="D5331" s="97"/>
      <c r="N5331" s="97"/>
      <c r="BY5331" s="163"/>
    </row>
    <row r="5332" spans="1:77" x14ac:dyDescent="0.2">
      <c r="A5332" s="101"/>
      <c r="D5332" s="97"/>
      <c r="N5332" s="97"/>
      <c r="BY5332" s="163"/>
    </row>
    <row r="5333" spans="1:77" x14ac:dyDescent="0.2">
      <c r="A5333" s="101"/>
      <c r="D5333" s="97"/>
      <c r="N5333" s="97"/>
      <c r="BY5333" s="163"/>
    </row>
    <row r="5334" spans="1:77" x14ac:dyDescent="0.2">
      <c r="A5334" s="101"/>
      <c r="D5334" s="97"/>
      <c r="N5334" s="97"/>
      <c r="BY5334" s="163"/>
    </row>
    <row r="5335" spans="1:77" x14ac:dyDescent="0.2">
      <c r="A5335" s="101"/>
      <c r="D5335" s="97"/>
      <c r="N5335" s="97"/>
      <c r="BY5335" s="163"/>
    </row>
    <row r="5336" spans="1:77" x14ac:dyDescent="0.2">
      <c r="A5336" s="101"/>
      <c r="D5336" s="97"/>
      <c r="N5336" s="97"/>
      <c r="BY5336" s="163"/>
    </row>
    <row r="5337" spans="1:77" x14ac:dyDescent="0.2">
      <c r="A5337" s="101"/>
      <c r="D5337" s="97"/>
      <c r="N5337" s="97"/>
      <c r="BY5337" s="163"/>
    </row>
    <row r="5338" spans="1:77" x14ac:dyDescent="0.2">
      <c r="A5338" s="101"/>
      <c r="D5338" s="97"/>
      <c r="N5338" s="97"/>
      <c r="BY5338" s="163"/>
    </row>
    <row r="5339" spans="1:77" x14ac:dyDescent="0.2">
      <c r="A5339" s="101"/>
      <c r="D5339" s="97"/>
      <c r="N5339" s="97"/>
      <c r="BY5339" s="163"/>
    </row>
    <row r="5340" spans="1:77" x14ac:dyDescent="0.2">
      <c r="A5340" s="101"/>
      <c r="D5340" s="97"/>
      <c r="N5340" s="97"/>
      <c r="BY5340" s="163"/>
    </row>
    <row r="5341" spans="1:77" x14ac:dyDescent="0.2">
      <c r="A5341" s="101"/>
      <c r="D5341" s="97"/>
      <c r="N5341" s="97"/>
      <c r="BY5341" s="163"/>
    </row>
    <row r="5342" spans="1:77" x14ac:dyDescent="0.2">
      <c r="A5342" s="101"/>
      <c r="D5342" s="97"/>
      <c r="N5342" s="97"/>
      <c r="BY5342" s="163"/>
    </row>
    <row r="5343" spans="1:77" x14ac:dyDescent="0.2">
      <c r="A5343" s="101"/>
      <c r="D5343" s="97"/>
      <c r="N5343" s="97"/>
      <c r="BY5343" s="163"/>
    </row>
    <row r="5344" spans="1:77" x14ac:dyDescent="0.2">
      <c r="A5344" s="101"/>
      <c r="D5344" s="97"/>
      <c r="N5344" s="97"/>
      <c r="BY5344" s="163"/>
    </row>
    <row r="5345" spans="1:77" x14ac:dyDescent="0.2">
      <c r="A5345" s="101"/>
      <c r="D5345" s="97"/>
      <c r="N5345" s="97"/>
      <c r="BY5345" s="163"/>
    </row>
    <row r="5346" spans="1:77" x14ac:dyDescent="0.2">
      <c r="A5346" s="101"/>
      <c r="D5346" s="97"/>
      <c r="N5346" s="97"/>
      <c r="BY5346" s="163"/>
    </row>
    <row r="5347" spans="1:77" x14ac:dyDescent="0.2">
      <c r="A5347" s="101"/>
      <c r="D5347" s="97"/>
      <c r="N5347" s="97"/>
      <c r="BY5347" s="163"/>
    </row>
    <row r="5348" spans="1:77" x14ac:dyDescent="0.2">
      <c r="A5348" s="101"/>
      <c r="D5348" s="97"/>
      <c r="N5348" s="97"/>
      <c r="BY5348" s="163"/>
    </row>
    <row r="5349" spans="1:77" x14ac:dyDescent="0.2">
      <c r="A5349" s="101"/>
      <c r="D5349" s="97"/>
      <c r="N5349" s="97"/>
      <c r="BY5349" s="163"/>
    </row>
    <row r="5350" spans="1:77" x14ac:dyDescent="0.2">
      <c r="A5350" s="101"/>
      <c r="D5350" s="97"/>
      <c r="N5350" s="97"/>
      <c r="BY5350" s="163"/>
    </row>
    <row r="5351" spans="1:77" x14ac:dyDescent="0.2">
      <c r="A5351" s="101"/>
      <c r="D5351" s="97"/>
      <c r="N5351" s="97"/>
      <c r="BY5351" s="163"/>
    </row>
    <row r="5352" spans="1:77" x14ac:dyDescent="0.2">
      <c r="A5352" s="101"/>
      <c r="D5352" s="97"/>
      <c r="N5352" s="97"/>
      <c r="BY5352" s="163"/>
    </row>
    <row r="5353" spans="1:77" x14ac:dyDescent="0.2">
      <c r="A5353" s="101"/>
      <c r="D5353" s="97"/>
      <c r="N5353" s="97"/>
      <c r="BY5353" s="163"/>
    </row>
    <row r="5354" spans="1:77" x14ac:dyDescent="0.2">
      <c r="A5354" s="101"/>
      <c r="D5354" s="97"/>
      <c r="N5354" s="97"/>
      <c r="BY5354" s="163"/>
    </row>
    <row r="5355" spans="1:77" x14ac:dyDescent="0.2">
      <c r="A5355" s="101"/>
      <c r="D5355" s="97"/>
      <c r="N5355" s="97"/>
      <c r="BY5355" s="163"/>
    </row>
    <row r="5356" spans="1:77" x14ac:dyDescent="0.2">
      <c r="A5356" s="101"/>
      <c r="D5356" s="97"/>
      <c r="N5356" s="97"/>
      <c r="BY5356" s="163"/>
    </row>
    <row r="5357" spans="1:77" x14ac:dyDescent="0.2">
      <c r="A5357" s="101"/>
      <c r="D5357" s="97"/>
      <c r="N5357" s="97"/>
      <c r="BY5357" s="163"/>
    </row>
    <row r="5358" spans="1:77" x14ac:dyDescent="0.2">
      <c r="A5358" s="101"/>
      <c r="D5358" s="97"/>
      <c r="N5358" s="97"/>
      <c r="BY5358" s="163"/>
    </row>
    <row r="5359" spans="1:77" x14ac:dyDescent="0.2">
      <c r="A5359" s="101"/>
      <c r="D5359" s="97"/>
      <c r="N5359" s="97"/>
      <c r="BY5359" s="163"/>
    </row>
    <row r="5360" spans="1:77" x14ac:dyDescent="0.2">
      <c r="A5360" s="101"/>
      <c r="D5360" s="97"/>
      <c r="N5360" s="97"/>
      <c r="BY5360" s="163"/>
    </row>
    <row r="5361" spans="1:77" x14ac:dyDescent="0.2">
      <c r="A5361" s="101"/>
      <c r="D5361" s="97"/>
      <c r="N5361" s="97"/>
      <c r="BY5361" s="163"/>
    </row>
    <row r="5362" spans="1:77" x14ac:dyDescent="0.2">
      <c r="A5362" s="101"/>
      <c r="D5362" s="97"/>
      <c r="N5362" s="97"/>
      <c r="BY5362" s="163"/>
    </row>
    <row r="5363" spans="1:77" x14ac:dyDescent="0.2">
      <c r="A5363" s="101"/>
      <c r="D5363" s="97"/>
      <c r="N5363" s="97"/>
      <c r="BY5363" s="163"/>
    </row>
    <row r="5364" spans="1:77" x14ac:dyDescent="0.2">
      <c r="A5364" s="101"/>
      <c r="D5364" s="97"/>
      <c r="N5364" s="97"/>
      <c r="BY5364" s="163"/>
    </row>
    <row r="5365" spans="1:77" x14ac:dyDescent="0.2">
      <c r="A5365" s="101"/>
      <c r="D5365" s="97"/>
      <c r="N5365" s="97"/>
      <c r="BY5365" s="163"/>
    </row>
    <row r="5366" spans="1:77" x14ac:dyDescent="0.2">
      <c r="A5366" s="101"/>
      <c r="D5366" s="97"/>
      <c r="N5366" s="97"/>
      <c r="BY5366" s="163"/>
    </row>
    <row r="5367" spans="1:77" x14ac:dyDescent="0.2">
      <c r="A5367" s="101"/>
      <c r="D5367" s="97"/>
      <c r="N5367" s="97"/>
      <c r="BY5367" s="163"/>
    </row>
    <row r="5368" spans="1:77" x14ac:dyDescent="0.2">
      <c r="A5368" s="101"/>
      <c r="D5368" s="97"/>
      <c r="N5368" s="97"/>
      <c r="BY5368" s="163"/>
    </row>
    <row r="5369" spans="1:77" x14ac:dyDescent="0.2">
      <c r="A5369" s="101"/>
      <c r="D5369" s="97"/>
      <c r="N5369" s="97"/>
      <c r="BY5369" s="163"/>
    </row>
    <row r="5370" spans="1:77" x14ac:dyDescent="0.2">
      <c r="A5370" s="101"/>
      <c r="D5370" s="97"/>
      <c r="N5370" s="97"/>
      <c r="BY5370" s="163"/>
    </row>
    <row r="5371" spans="1:77" x14ac:dyDescent="0.2">
      <c r="A5371" s="101"/>
      <c r="D5371" s="97"/>
      <c r="N5371" s="97"/>
      <c r="BY5371" s="163"/>
    </row>
    <row r="5372" spans="1:77" x14ac:dyDescent="0.2">
      <c r="A5372" s="101"/>
      <c r="D5372" s="97"/>
      <c r="N5372" s="97"/>
      <c r="BY5372" s="163"/>
    </row>
    <row r="5373" spans="1:77" x14ac:dyDescent="0.2">
      <c r="A5373" s="101"/>
      <c r="D5373" s="97"/>
      <c r="N5373" s="97"/>
      <c r="BY5373" s="163"/>
    </row>
    <row r="5374" spans="1:77" x14ac:dyDescent="0.2">
      <c r="A5374" s="101"/>
      <c r="D5374" s="97"/>
      <c r="N5374" s="97"/>
      <c r="BY5374" s="163"/>
    </row>
    <row r="5375" spans="1:77" x14ac:dyDescent="0.2">
      <c r="A5375" s="101"/>
      <c r="D5375" s="97"/>
      <c r="N5375" s="97"/>
      <c r="BY5375" s="163"/>
    </row>
    <row r="5376" spans="1:77" x14ac:dyDescent="0.2">
      <c r="A5376" s="101"/>
      <c r="D5376" s="97"/>
      <c r="N5376" s="97"/>
      <c r="BY5376" s="163"/>
    </row>
    <row r="5377" spans="1:77" x14ac:dyDescent="0.2">
      <c r="A5377" s="101"/>
      <c r="D5377" s="97"/>
      <c r="N5377" s="97"/>
      <c r="BY5377" s="163"/>
    </row>
    <row r="5378" spans="1:77" x14ac:dyDescent="0.2">
      <c r="A5378" s="101"/>
      <c r="D5378" s="97"/>
      <c r="N5378" s="97"/>
      <c r="BY5378" s="163"/>
    </row>
    <row r="5379" spans="1:77" x14ac:dyDescent="0.2">
      <c r="A5379" s="101"/>
      <c r="D5379" s="97"/>
      <c r="N5379" s="97"/>
      <c r="BY5379" s="163"/>
    </row>
    <row r="5380" spans="1:77" x14ac:dyDescent="0.2">
      <c r="A5380" s="101"/>
      <c r="D5380" s="97"/>
      <c r="N5380" s="97"/>
      <c r="BY5380" s="163"/>
    </row>
    <row r="5381" spans="1:77" x14ac:dyDescent="0.2">
      <c r="A5381" s="101"/>
      <c r="D5381" s="97"/>
      <c r="N5381" s="97"/>
      <c r="BY5381" s="163"/>
    </row>
    <row r="5382" spans="1:77" x14ac:dyDescent="0.2">
      <c r="A5382" s="101"/>
      <c r="D5382" s="97"/>
      <c r="N5382" s="97"/>
      <c r="BY5382" s="163"/>
    </row>
    <row r="5383" spans="1:77" x14ac:dyDescent="0.2">
      <c r="A5383" s="101"/>
      <c r="D5383" s="97"/>
      <c r="N5383" s="97"/>
      <c r="BY5383" s="163"/>
    </row>
    <row r="5384" spans="1:77" x14ac:dyDescent="0.2">
      <c r="A5384" s="101"/>
      <c r="D5384" s="97"/>
      <c r="N5384" s="97"/>
      <c r="BY5384" s="163"/>
    </row>
    <row r="5385" spans="1:77" x14ac:dyDescent="0.2">
      <c r="A5385" s="101"/>
      <c r="D5385" s="97"/>
      <c r="N5385" s="97"/>
      <c r="BY5385" s="163"/>
    </row>
    <row r="5386" spans="1:77" x14ac:dyDescent="0.2">
      <c r="A5386" s="101"/>
      <c r="D5386" s="97"/>
      <c r="N5386" s="97"/>
      <c r="BY5386" s="163"/>
    </row>
    <row r="5387" spans="1:77" x14ac:dyDescent="0.2">
      <c r="A5387" s="101"/>
      <c r="D5387" s="97"/>
      <c r="N5387" s="97"/>
      <c r="BY5387" s="163"/>
    </row>
    <row r="5388" spans="1:77" x14ac:dyDescent="0.2">
      <c r="A5388" s="101"/>
      <c r="D5388" s="97"/>
      <c r="N5388" s="97"/>
      <c r="BY5388" s="163"/>
    </row>
    <row r="5389" spans="1:77" x14ac:dyDescent="0.2">
      <c r="A5389" s="101"/>
      <c r="D5389" s="97"/>
      <c r="N5389" s="97"/>
      <c r="BY5389" s="163"/>
    </row>
    <row r="5390" spans="1:77" x14ac:dyDescent="0.2">
      <c r="A5390" s="101"/>
      <c r="D5390" s="97"/>
      <c r="N5390" s="97"/>
      <c r="BY5390" s="163"/>
    </row>
    <row r="5391" spans="1:77" x14ac:dyDescent="0.2">
      <c r="A5391" s="101"/>
      <c r="D5391" s="97"/>
      <c r="N5391" s="97"/>
      <c r="BY5391" s="163"/>
    </row>
    <row r="5392" spans="1:77" x14ac:dyDescent="0.2">
      <c r="A5392" s="101"/>
      <c r="D5392" s="97"/>
      <c r="N5392" s="97"/>
      <c r="BY5392" s="163"/>
    </row>
    <row r="5393" spans="1:77" x14ac:dyDescent="0.2">
      <c r="A5393" s="101"/>
      <c r="D5393" s="97"/>
      <c r="N5393" s="97"/>
      <c r="BY5393" s="163"/>
    </row>
    <row r="5394" spans="1:77" x14ac:dyDescent="0.2">
      <c r="A5394" s="101"/>
      <c r="D5394" s="97"/>
      <c r="N5394" s="97"/>
      <c r="BY5394" s="163"/>
    </row>
    <row r="5395" spans="1:77" x14ac:dyDescent="0.2">
      <c r="A5395" s="101"/>
      <c r="D5395" s="97"/>
      <c r="N5395" s="97"/>
      <c r="BY5395" s="163"/>
    </row>
    <row r="5396" spans="1:77" x14ac:dyDescent="0.2">
      <c r="A5396" s="101"/>
      <c r="D5396" s="97"/>
      <c r="N5396" s="97"/>
      <c r="BY5396" s="163"/>
    </row>
    <row r="5397" spans="1:77" x14ac:dyDescent="0.2">
      <c r="A5397" s="101"/>
      <c r="D5397" s="97"/>
      <c r="N5397" s="97"/>
      <c r="BY5397" s="163"/>
    </row>
    <row r="5398" spans="1:77" x14ac:dyDescent="0.2">
      <c r="A5398" s="101"/>
      <c r="D5398" s="97"/>
      <c r="N5398" s="97"/>
      <c r="BY5398" s="163"/>
    </row>
    <row r="5399" spans="1:77" x14ac:dyDescent="0.2">
      <c r="A5399" s="101"/>
      <c r="D5399" s="97"/>
      <c r="N5399" s="97"/>
      <c r="BY5399" s="163"/>
    </row>
    <row r="5400" spans="1:77" x14ac:dyDescent="0.2">
      <c r="A5400" s="101"/>
      <c r="D5400" s="97"/>
      <c r="N5400" s="97"/>
      <c r="BY5400" s="163"/>
    </row>
    <row r="5401" spans="1:77" x14ac:dyDescent="0.2">
      <c r="A5401" s="101"/>
      <c r="D5401" s="97"/>
      <c r="N5401" s="97"/>
      <c r="BY5401" s="163"/>
    </row>
    <row r="5402" spans="1:77" x14ac:dyDescent="0.2">
      <c r="A5402" s="101"/>
      <c r="D5402" s="97"/>
      <c r="N5402" s="97"/>
      <c r="BY5402" s="163"/>
    </row>
    <row r="5403" spans="1:77" x14ac:dyDescent="0.2">
      <c r="A5403" s="101"/>
      <c r="D5403" s="97"/>
      <c r="N5403" s="97"/>
      <c r="BY5403" s="163"/>
    </row>
    <row r="5404" spans="1:77" x14ac:dyDescent="0.2">
      <c r="A5404" s="101"/>
      <c r="D5404" s="97"/>
      <c r="N5404" s="97"/>
      <c r="BY5404" s="163"/>
    </row>
    <row r="5405" spans="1:77" x14ac:dyDescent="0.2">
      <c r="A5405" s="101"/>
      <c r="D5405" s="97"/>
      <c r="N5405" s="97"/>
      <c r="BY5405" s="163"/>
    </row>
    <row r="5406" spans="1:77" x14ac:dyDescent="0.2">
      <c r="A5406" s="101"/>
      <c r="D5406" s="97"/>
      <c r="N5406" s="97"/>
      <c r="BY5406" s="163"/>
    </row>
    <row r="5407" spans="1:77" x14ac:dyDescent="0.2">
      <c r="A5407" s="101"/>
      <c r="D5407" s="97"/>
      <c r="N5407" s="97"/>
      <c r="BY5407" s="163"/>
    </row>
    <row r="5408" spans="1:77" x14ac:dyDescent="0.2">
      <c r="A5408" s="101"/>
      <c r="D5408" s="97"/>
      <c r="N5408" s="97"/>
      <c r="BY5408" s="163"/>
    </row>
    <row r="5409" spans="1:77" x14ac:dyDescent="0.2">
      <c r="A5409" s="101"/>
      <c r="D5409" s="97"/>
      <c r="N5409" s="97"/>
      <c r="BY5409" s="163"/>
    </row>
    <row r="5410" spans="1:77" x14ac:dyDescent="0.2">
      <c r="A5410" s="101"/>
      <c r="D5410" s="97"/>
      <c r="N5410" s="97"/>
      <c r="BY5410" s="163"/>
    </row>
    <row r="5411" spans="1:77" x14ac:dyDescent="0.2">
      <c r="A5411" s="101"/>
      <c r="D5411" s="97"/>
      <c r="N5411" s="97"/>
      <c r="BY5411" s="163"/>
    </row>
    <row r="5412" spans="1:77" x14ac:dyDescent="0.2">
      <c r="A5412" s="101"/>
      <c r="D5412" s="97"/>
      <c r="N5412" s="97"/>
      <c r="BY5412" s="163"/>
    </row>
    <row r="5413" spans="1:77" x14ac:dyDescent="0.2">
      <c r="A5413" s="101"/>
      <c r="D5413" s="97"/>
      <c r="N5413" s="97"/>
      <c r="BY5413" s="163"/>
    </row>
    <row r="5414" spans="1:77" x14ac:dyDescent="0.2">
      <c r="A5414" s="101"/>
      <c r="D5414" s="97"/>
      <c r="N5414" s="97"/>
      <c r="BY5414" s="163"/>
    </row>
    <row r="5415" spans="1:77" x14ac:dyDescent="0.2">
      <c r="A5415" s="101"/>
      <c r="D5415" s="97"/>
      <c r="N5415" s="97"/>
      <c r="BY5415" s="163"/>
    </row>
    <row r="5416" spans="1:77" x14ac:dyDescent="0.2">
      <c r="A5416" s="101"/>
      <c r="D5416" s="97"/>
      <c r="N5416" s="97"/>
      <c r="BY5416" s="163"/>
    </row>
    <row r="5417" spans="1:77" x14ac:dyDescent="0.2">
      <c r="A5417" s="101"/>
      <c r="D5417" s="97"/>
      <c r="N5417" s="97"/>
      <c r="BY5417" s="163"/>
    </row>
    <row r="5418" spans="1:77" x14ac:dyDescent="0.2">
      <c r="A5418" s="101"/>
      <c r="D5418" s="97"/>
      <c r="N5418" s="97"/>
      <c r="BY5418" s="163"/>
    </row>
    <row r="5419" spans="1:77" x14ac:dyDescent="0.2">
      <c r="A5419" s="101"/>
      <c r="D5419" s="97"/>
      <c r="N5419" s="97"/>
      <c r="BY5419" s="163"/>
    </row>
    <row r="5420" spans="1:77" x14ac:dyDescent="0.2">
      <c r="A5420" s="101"/>
      <c r="D5420" s="97"/>
      <c r="N5420" s="97"/>
      <c r="BY5420" s="163"/>
    </row>
    <row r="5421" spans="1:77" x14ac:dyDescent="0.2">
      <c r="A5421" s="101"/>
      <c r="D5421" s="97"/>
      <c r="N5421" s="97"/>
      <c r="BY5421" s="163"/>
    </row>
    <row r="5422" spans="1:77" x14ac:dyDescent="0.2">
      <c r="A5422" s="101"/>
      <c r="D5422" s="97"/>
      <c r="N5422" s="97"/>
      <c r="BY5422" s="163"/>
    </row>
    <row r="5423" spans="1:77" x14ac:dyDescent="0.2">
      <c r="A5423" s="101"/>
      <c r="D5423" s="97"/>
      <c r="N5423" s="97"/>
      <c r="BY5423" s="163"/>
    </row>
    <row r="5424" spans="1:77" x14ac:dyDescent="0.2">
      <c r="A5424" s="101"/>
      <c r="D5424" s="97"/>
      <c r="N5424" s="97"/>
      <c r="BY5424" s="163"/>
    </row>
    <row r="5425" spans="1:77" x14ac:dyDescent="0.2">
      <c r="A5425" s="101"/>
      <c r="D5425" s="97"/>
      <c r="N5425" s="97"/>
      <c r="BY5425" s="163"/>
    </row>
    <row r="5426" spans="1:77" x14ac:dyDescent="0.2">
      <c r="A5426" s="101"/>
      <c r="D5426" s="97"/>
      <c r="N5426" s="97"/>
      <c r="BY5426" s="163"/>
    </row>
    <row r="5427" spans="1:77" x14ac:dyDescent="0.2">
      <c r="A5427" s="101"/>
      <c r="D5427" s="97"/>
      <c r="N5427" s="97"/>
      <c r="BY5427" s="163"/>
    </row>
    <row r="5428" spans="1:77" x14ac:dyDescent="0.2">
      <c r="A5428" s="101"/>
      <c r="D5428" s="97"/>
      <c r="N5428" s="97"/>
      <c r="BY5428" s="163"/>
    </row>
    <row r="5429" spans="1:77" x14ac:dyDescent="0.2">
      <c r="A5429" s="101"/>
      <c r="D5429" s="97"/>
      <c r="N5429" s="97"/>
      <c r="BY5429" s="163"/>
    </row>
    <row r="5430" spans="1:77" x14ac:dyDescent="0.2">
      <c r="A5430" s="101"/>
      <c r="D5430" s="97"/>
      <c r="N5430" s="97"/>
      <c r="BY5430" s="163"/>
    </row>
    <row r="5431" spans="1:77" x14ac:dyDescent="0.2">
      <c r="A5431" s="101"/>
      <c r="D5431" s="97"/>
      <c r="N5431" s="97"/>
      <c r="BY5431" s="163"/>
    </row>
    <row r="5432" spans="1:77" x14ac:dyDescent="0.2">
      <c r="A5432" s="101"/>
      <c r="D5432" s="97"/>
      <c r="N5432" s="97"/>
      <c r="BY5432" s="163"/>
    </row>
    <row r="5433" spans="1:77" x14ac:dyDescent="0.2">
      <c r="A5433" s="101"/>
      <c r="D5433" s="97"/>
      <c r="N5433" s="97"/>
      <c r="BY5433" s="163"/>
    </row>
    <row r="5434" spans="1:77" x14ac:dyDescent="0.2">
      <c r="A5434" s="101"/>
      <c r="D5434" s="97"/>
      <c r="N5434" s="97"/>
      <c r="BY5434" s="163"/>
    </row>
    <row r="5435" spans="1:77" x14ac:dyDescent="0.2">
      <c r="A5435" s="101"/>
      <c r="D5435" s="97"/>
      <c r="N5435" s="97"/>
      <c r="BY5435" s="163"/>
    </row>
    <row r="5436" spans="1:77" x14ac:dyDescent="0.2">
      <c r="A5436" s="101"/>
      <c r="D5436" s="97"/>
      <c r="N5436" s="97"/>
      <c r="BY5436" s="163"/>
    </row>
    <row r="5437" spans="1:77" x14ac:dyDescent="0.2">
      <c r="A5437" s="101"/>
      <c r="D5437" s="97"/>
      <c r="N5437" s="97"/>
      <c r="BY5437" s="163"/>
    </row>
    <row r="5438" spans="1:77" x14ac:dyDescent="0.2">
      <c r="A5438" s="101"/>
      <c r="D5438" s="97"/>
      <c r="N5438" s="97"/>
      <c r="BY5438" s="163"/>
    </row>
    <row r="5439" spans="1:77" x14ac:dyDescent="0.2">
      <c r="A5439" s="101"/>
      <c r="D5439" s="97"/>
      <c r="N5439" s="97"/>
      <c r="BY5439" s="163"/>
    </row>
    <row r="5440" spans="1:77" x14ac:dyDescent="0.2">
      <c r="A5440" s="101"/>
      <c r="D5440" s="97"/>
      <c r="N5440" s="97"/>
      <c r="BY5440" s="163"/>
    </row>
    <row r="5441" spans="1:77" x14ac:dyDescent="0.2">
      <c r="A5441" s="101"/>
      <c r="D5441" s="97"/>
      <c r="N5441" s="97"/>
      <c r="BY5441" s="163"/>
    </row>
    <row r="5442" spans="1:77" x14ac:dyDescent="0.2">
      <c r="A5442" s="101"/>
      <c r="D5442" s="97"/>
      <c r="N5442" s="97"/>
      <c r="BY5442" s="163"/>
    </row>
    <row r="5443" spans="1:77" x14ac:dyDescent="0.2">
      <c r="A5443" s="101"/>
      <c r="D5443" s="97"/>
      <c r="N5443" s="97"/>
      <c r="BY5443" s="163"/>
    </row>
    <row r="5444" spans="1:77" x14ac:dyDescent="0.2">
      <c r="A5444" s="101"/>
      <c r="D5444" s="97"/>
      <c r="N5444" s="97"/>
      <c r="BY5444" s="163"/>
    </row>
    <row r="5445" spans="1:77" x14ac:dyDescent="0.2">
      <c r="A5445" s="101"/>
      <c r="D5445" s="97"/>
      <c r="N5445" s="97"/>
      <c r="BY5445" s="163"/>
    </row>
    <row r="5446" spans="1:77" x14ac:dyDescent="0.2">
      <c r="A5446" s="101"/>
      <c r="D5446" s="97"/>
      <c r="N5446" s="97"/>
      <c r="BY5446" s="163"/>
    </row>
    <row r="5447" spans="1:77" x14ac:dyDescent="0.2">
      <c r="A5447" s="101"/>
      <c r="D5447" s="97"/>
      <c r="N5447" s="97"/>
      <c r="BY5447" s="163"/>
    </row>
    <row r="5448" spans="1:77" x14ac:dyDescent="0.2">
      <c r="A5448" s="101"/>
      <c r="D5448" s="97"/>
      <c r="N5448" s="97"/>
      <c r="BY5448" s="163"/>
    </row>
    <row r="5449" spans="1:77" x14ac:dyDescent="0.2">
      <c r="A5449" s="101"/>
      <c r="D5449" s="97"/>
      <c r="N5449" s="97"/>
      <c r="BY5449" s="163"/>
    </row>
    <row r="5450" spans="1:77" x14ac:dyDescent="0.2">
      <c r="A5450" s="101"/>
      <c r="D5450" s="97"/>
      <c r="N5450" s="97"/>
      <c r="BY5450" s="163"/>
    </row>
    <row r="5451" spans="1:77" x14ac:dyDescent="0.2">
      <c r="A5451" s="101"/>
      <c r="D5451" s="97"/>
      <c r="N5451" s="97"/>
      <c r="BY5451" s="163"/>
    </row>
    <row r="5452" spans="1:77" x14ac:dyDescent="0.2">
      <c r="A5452" s="101"/>
      <c r="D5452" s="97"/>
      <c r="N5452" s="97"/>
      <c r="BY5452" s="163"/>
    </row>
    <row r="5453" spans="1:77" x14ac:dyDescent="0.2">
      <c r="A5453" s="101"/>
      <c r="D5453" s="97"/>
      <c r="N5453" s="97"/>
      <c r="BY5453" s="163"/>
    </row>
    <row r="5454" spans="1:77" x14ac:dyDescent="0.2">
      <c r="A5454" s="101"/>
      <c r="D5454" s="97"/>
      <c r="N5454" s="97"/>
      <c r="BY5454" s="163"/>
    </row>
    <row r="5455" spans="1:77" x14ac:dyDescent="0.2">
      <c r="A5455" s="101"/>
      <c r="D5455" s="97"/>
      <c r="N5455" s="97"/>
      <c r="BY5455" s="163"/>
    </row>
    <row r="5456" spans="1:77" x14ac:dyDescent="0.2">
      <c r="A5456" s="101"/>
      <c r="D5456" s="97"/>
      <c r="N5456" s="97"/>
      <c r="BY5456" s="163"/>
    </row>
    <row r="5457" spans="1:77" x14ac:dyDescent="0.2">
      <c r="A5457" s="101"/>
      <c r="D5457" s="97"/>
      <c r="N5457" s="97"/>
      <c r="BY5457" s="163"/>
    </row>
    <row r="5458" spans="1:77" x14ac:dyDescent="0.2">
      <c r="A5458" s="101"/>
      <c r="D5458" s="97"/>
      <c r="N5458" s="97"/>
      <c r="BY5458" s="163"/>
    </row>
    <row r="5459" spans="1:77" x14ac:dyDescent="0.2">
      <c r="A5459" s="101"/>
      <c r="D5459" s="97"/>
      <c r="N5459" s="97"/>
      <c r="BY5459" s="163"/>
    </row>
    <row r="5460" spans="1:77" x14ac:dyDescent="0.2">
      <c r="A5460" s="101"/>
      <c r="D5460" s="97"/>
      <c r="N5460" s="97"/>
      <c r="BY5460" s="163"/>
    </row>
    <row r="5461" spans="1:77" x14ac:dyDescent="0.2">
      <c r="A5461" s="101"/>
      <c r="D5461" s="97"/>
      <c r="N5461" s="97"/>
      <c r="BY5461" s="163"/>
    </row>
    <row r="5462" spans="1:77" x14ac:dyDescent="0.2">
      <c r="A5462" s="101"/>
      <c r="D5462" s="97"/>
      <c r="N5462" s="97"/>
      <c r="BY5462" s="163"/>
    </row>
    <row r="5463" spans="1:77" x14ac:dyDescent="0.2">
      <c r="A5463" s="101"/>
      <c r="D5463" s="97"/>
      <c r="N5463" s="97"/>
      <c r="BY5463" s="163"/>
    </row>
    <row r="5464" spans="1:77" x14ac:dyDescent="0.2">
      <c r="A5464" s="101"/>
      <c r="D5464" s="97"/>
      <c r="N5464" s="97"/>
      <c r="BY5464" s="163"/>
    </row>
    <row r="5465" spans="1:77" x14ac:dyDescent="0.2">
      <c r="A5465" s="101"/>
      <c r="D5465" s="97"/>
      <c r="N5465" s="97"/>
      <c r="BY5465" s="163"/>
    </row>
    <row r="5466" spans="1:77" x14ac:dyDescent="0.2">
      <c r="A5466" s="101"/>
      <c r="D5466" s="97"/>
      <c r="N5466" s="97"/>
      <c r="BY5466" s="163"/>
    </row>
    <row r="5467" spans="1:77" x14ac:dyDescent="0.2">
      <c r="A5467" s="101"/>
      <c r="D5467" s="97"/>
      <c r="N5467" s="97"/>
      <c r="BY5467" s="163"/>
    </row>
    <row r="5468" spans="1:77" x14ac:dyDescent="0.2">
      <c r="A5468" s="101"/>
      <c r="D5468" s="97"/>
      <c r="N5468" s="97"/>
      <c r="BY5468" s="163"/>
    </row>
    <row r="5469" spans="1:77" x14ac:dyDescent="0.2">
      <c r="A5469" s="101"/>
      <c r="D5469" s="97"/>
      <c r="N5469" s="97"/>
      <c r="BY5469" s="163"/>
    </row>
    <row r="5470" spans="1:77" x14ac:dyDescent="0.2">
      <c r="A5470" s="101"/>
      <c r="D5470" s="97"/>
      <c r="N5470" s="97"/>
      <c r="BY5470" s="163"/>
    </row>
    <row r="5471" spans="1:77" x14ac:dyDescent="0.2">
      <c r="A5471" s="101"/>
      <c r="D5471" s="97"/>
      <c r="N5471" s="97"/>
      <c r="BY5471" s="163"/>
    </row>
    <row r="5472" spans="1:77" x14ac:dyDescent="0.2">
      <c r="A5472" s="101"/>
      <c r="D5472" s="97"/>
      <c r="N5472" s="97"/>
      <c r="BY5472" s="163"/>
    </row>
    <row r="5473" spans="1:77" x14ac:dyDescent="0.2">
      <c r="A5473" s="101"/>
      <c r="D5473" s="97"/>
      <c r="N5473" s="97"/>
      <c r="BY5473" s="163"/>
    </row>
    <row r="5474" spans="1:77" x14ac:dyDescent="0.2">
      <c r="A5474" s="101"/>
      <c r="D5474" s="97"/>
      <c r="N5474" s="97"/>
      <c r="BY5474" s="163"/>
    </row>
    <row r="5475" spans="1:77" x14ac:dyDescent="0.2">
      <c r="A5475" s="101"/>
      <c r="D5475" s="97"/>
      <c r="N5475" s="97"/>
      <c r="BY5475" s="163"/>
    </row>
    <row r="5476" spans="1:77" x14ac:dyDescent="0.2">
      <c r="A5476" s="101"/>
      <c r="D5476" s="97"/>
      <c r="N5476" s="97"/>
      <c r="BY5476" s="163"/>
    </row>
    <row r="5477" spans="1:77" x14ac:dyDescent="0.2">
      <c r="A5477" s="101"/>
      <c r="D5477" s="97"/>
      <c r="N5477" s="97"/>
      <c r="BY5477" s="163"/>
    </row>
    <row r="5478" spans="1:77" x14ac:dyDescent="0.2">
      <c r="A5478" s="101"/>
      <c r="D5478" s="97"/>
      <c r="N5478" s="97"/>
      <c r="BY5478" s="163"/>
    </row>
    <row r="5479" spans="1:77" x14ac:dyDescent="0.2">
      <c r="A5479" s="101"/>
      <c r="D5479" s="97"/>
      <c r="N5479" s="97"/>
      <c r="BY5479" s="163"/>
    </row>
    <row r="5480" spans="1:77" x14ac:dyDescent="0.2">
      <c r="A5480" s="101"/>
      <c r="D5480" s="97"/>
      <c r="N5480" s="97"/>
      <c r="BY5480" s="163"/>
    </row>
    <row r="5481" spans="1:77" x14ac:dyDescent="0.2">
      <c r="A5481" s="101"/>
      <c r="D5481" s="97"/>
      <c r="N5481" s="97"/>
      <c r="BY5481" s="163"/>
    </row>
    <row r="5482" spans="1:77" x14ac:dyDescent="0.2">
      <c r="A5482" s="101"/>
      <c r="D5482" s="97"/>
      <c r="N5482" s="97"/>
      <c r="BY5482" s="163"/>
    </row>
    <row r="5483" spans="1:77" x14ac:dyDescent="0.2">
      <c r="A5483" s="101"/>
      <c r="D5483" s="97"/>
      <c r="N5483" s="97"/>
      <c r="BY5483" s="163"/>
    </row>
    <row r="5484" spans="1:77" x14ac:dyDescent="0.2">
      <c r="A5484" s="101"/>
      <c r="D5484" s="97"/>
      <c r="N5484" s="97"/>
      <c r="BY5484" s="163"/>
    </row>
    <row r="5485" spans="1:77" x14ac:dyDescent="0.2">
      <c r="A5485" s="101"/>
      <c r="D5485" s="97"/>
      <c r="N5485" s="97"/>
      <c r="BY5485" s="163"/>
    </row>
    <row r="5486" spans="1:77" x14ac:dyDescent="0.2">
      <c r="A5486" s="101"/>
      <c r="D5486" s="97"/>
      <c r="N5486" s="97"/>
      <c r="BY5486" s="163"/>
    </row>
    <row r="5487" spans="1:77" x14ac:dyDescent="0.2">
      <c r="A5487" s="101"/>
      <c r="D5487" s="97"/>
      <c r="N5487" s="97"/>
      <c r="BY5487" s="163"/>
    </row>
    <row r="5488" spans="1:77" x14ac:dyDescent="0.2">
      <c r="A5488" s="101"/>
      <c r="D5488" s="97"/>
      <c r="N5488" s="97"/>
      <c r="BY5488" s="163"/>
    </row>
    <row r="5489" spans="1:77" x14ac:dyDescent="0.2">
      <c r="A5489" s="101"/>
      <c r="D5489" s="97"/>
      <c r="N5489" s="97"/>
      <c r="BY5489" s="163"/>
    </row>
    <row r="5490" spans="1:77" x14ac:dyDescent="0.2">
      <c r="A5490" s="101"/>
      <c r="D5490" s="97"/>
      <c r="N5490" s="97"/>
      <c r="BY5490" s="163"/>
    </row>
    <row r="5491" spans="1:77" x14ac:dyDescent="0.2">
      <c r="A5491" s="101"/>
      <c r="D5491" s="97"/>
      <c r="N5491" s="97"/>
      <c r="BY5491" s="163"/>
    </row>
    <row r="5492" spans="1:77" x14ac:dyDescent="0.2">
      <c r="A5492" s="101"/>
      <c r="D5492" s="97"/>
      <c r="N5492" s="97"/>
      <c r="BY5492" s="163"/>
    </row>
    <row r="5493" spans="1:77" x14ac:dyDescent="0.2">
      <c r="A5493" s="101"/>
      <c r="D5493" s="97"/>
      <c r="N5493" s="97"/>
      <c r="BY5493" s="163"/>
    </row>
    <row r="5494" spans="1:77" x14ac:dyDescent="0.2">
      <c r="A5494" s="101"/>
      <c r="D5494" s="97"/>
      <c r="N5494" s="97"/>
      <c r="BY5494" s="163"/>
    </row>
    <row r="5495" spans="1:77" x14ac:dyDescent="0.2">
      <c r="A5495" s="101"/>
      <c r="D5495" s="97"/>
      <c r="N5495" s="97"/>
      <c r="BY5495" s="163"/>
    </row>
    <row r="5496" spans="1:77" x14ac:dyDescent="0.2">
      <c r="A5496" s="101"/>
      <c r="D5496" s="97"/>
      <c r="N5496" s="97"/>
      <c r="BY5496" s="163"/>
    </row>
    <row r="5497" spans="1:77" x14ac:dyDescent="0.2">
      <c r="A5497" s="101"/>
      <c r="D5497" s="97"/>
      <c r="N5497" s="97"/>
      <c r="BY5497" s="163"/>
    </row>
    <row r="5498" spans="1:77" x14ac:dyDescent="0.2">
      <c r="A5498" s="101"/>
      <c r="D5498" s="97"/>
      <c r="N5498" s="97"/>
      <c r="BY5498" s="163"/>
    </row>
    <row r="5499" spans="1:77" x14ac:dyDescent="0.2">
      <c r="A5499" s="101"/>
      <c r="D5499" s="97"/>
      <c r="N5499" s="97"/>
      <c r="BY5499" s="163"/>
    </row>
    <row r="5500" spans="1:77" x14ac:dyDescent="0.2">
      <c r="A5500" s="101"/>
      <c r="D5500" s="97"/>
      <c r="N5500" s="97"/>
      <c r="BY5500" s="163"/>
    </row>
    <row r="5501" spans="1:77" x14ac:dyDescent="0.2">
      <c r="A5501" s="101"/>
      <c r="D5501" s="97"/>
      <c r="N5501" s="97"/>
      <c r="BY5501" s="163"/>
    </row>
    <row r="5502" spans="1:77" x14ac:dyDescent="0.2">
      <c r="A5502" s="101"/>
      <c r="D5502" s="97"/>
      <c r="N5502" s="97"/>
      <c r="BY5502" s="163"/>
    </row>
    <row r="5503" spans="1:77" x14ac:dyDescent="0.2">
      <c r="A5503" s="101"/>
      <c r="D5503" s="97"/>
      <c r="N5503" s="97"/>
      <c r="BY5503" s="163"/>
    </row>
    <row r="5504" spans="1:77" x14ac:dyDescent="0.2">
      <c r="A5504" s="101"/>
      <c r="D5504" s="97"/>
      <c r="N5504" s="97"/>
      <c r="BY5504" s="163"/>
    </row>
    <row r="5505" spans="1:77" x14ac:dyDescent="0.2">
      <c r="A5505" s="101"/>
      <c r="D5505" s="97"/>
      <c r="N5505" s="97"/>
      <c r="BY5505" s="163"/>
    </row>
    <row r="5506" spans="1:77" x14ac:dyDescent="0.2">
      <c r="A5506" s="101"/>
      <c r="D5506" s="97"/>
      <c r="N5506" s="97"/>
      <c r="BY5506" s="163"/>
    </row>
    <row r="5507" spans="1:77" x14ac:dyDescent="0.2">
      <c r="A5507" s="101"/>
      <c r="D5507" s="97"/>
      <c r="N5507" s="97"/>
      <c r="BY5507" s="163"/>
    </row>
    <row r="5508" spans="1:77" x14ac:dyDescent="0.2">
      <c r="A5508" s="101"/>
      <c r="D5508" s="97"/>
      <c r="N5508" s="97"/>
      <c r="BY5508" s="163"/>
    </row>
    <row r="5509" spans="1:77" x14ac:dyDescent="0.2">
      <c r="A5509" s="101"/>
      <c r="D5509" s="97"/>
      <c r="N5509" s="97"/>
      <c r="BY5509" s="163"/>
    </row>
    <row r="5510" spans="1:77" x14ac:dyDescent="0.2">
      <c r="A5510" s="101"/>
      <c r="D5510" s="97"/>
      <c r="N5510" s="97"/>
      <c r="BY5510" s="163"/>
    </row>
    <row r="5511" spans="1:77" x14ac:dyDescent="0.2">
      <c r="A5511" s="101"/>
      <c r="D5511" s="97"/>
      <c r="N5511" s="97"/>
      <c r="BY5511" s="163"/>
    </row>
    <row r="5512" spans="1:77" x14ac:dyDescent="0.2">
      <c r="A5512" s="101"/>
      <c r="D5512" s="97"/>
      <c r="N5512" s="97"/>
      <c r="BY5512" s="163"/>
    </row>
    <row r="5513" spans="1:77" x14ac:dyDescent="0.2">
      <c r="A5513" s="101"/>
      <c r="D5513" s="97"/>
      <c r="N5513" s="97"/>
      <c r="BY5513" s="163"/>
    </row>
    <row r="5514" spans="1:77" x14ac:dyDescent="0.2">
      <c r="A5514" s="101"/>
      <c r="D5514" s="97"/>
      <c r="N5514" s="97"/>
      <c r="BY5514" s="163"/>
    </row>
    <row r="5515" spans="1:77" x14ac:dyDescent="0.2">
      <c r="A5515" s="101"/>
      <c r="D5515" s="97"/>
      <c r="N5515" s="97"/>
      <c r="BY5515" s="163"/>
    </row>
    <row r="5516" spans="1:77" x14ac:dyDescent="0.2">
      <c r="A5516" s="101"/>
      <c r="D5516" s="97"/>
      <c r="N5516" s="97"/>
      <c r="BY5516" s="163"/>
    </row>
    <row r="5517" spans="1:77" x14ac:dyDescent="0.2">
      <c r="A5517" s="101"/>
      <c r="D5517" s="97"/>
      <c r="N5517" s="97"/>
      <c r="BY5517" s="163"/>
    </row>
    <row r="5518" spans="1:77" x14ac:dyDescent="0.2">
      <c r="A5518" s="101"/>
      <c r="D5518" s="97"/>
      <c r="N5518" s="97"/>
      <c r="BY5518" s="163"/>
    </row>
    <row r="5519" spans="1:77" x14ac:dyDescent="0.2">
      <c r="A5519" s="101"/>
      <c r="D5519" s="97"/>
      <c r="N5519" s="97"/>
      <c r="BY5519" s="163"/>
    </row>
    <row r="5520" spans="1:77" x14ac:dyDescent="0.2">
      <c r="A5520" s="101"/>
      <c r="D5520" s="97"/>
      <c r="N5520" s="97"/>
      <c r="BY5520" s="163"/>
    </row>
    <row r="5521" spans="1:77" x14ac:dyDescent="0.2">
      <c r="A5521" s="101"/>
      <c r="D5521" s="97"/>
      <c r="N5521" s="97"/>
      <c r="BY5521" s="163"/>
    </row>
    <row r="5522" spans="1:77" x14ac:dyDescent="0.2">
      <c r="A5522" s="101"/>
      <c r="D5522" s="97"/>
      <c r="N5522" s="97"/>
      <c r="BY5522" s="163"/>
    </row>
    <row r="5523" spans="1:77" x14ac:dyDescent="0.2">
      <c r="A5523" s="101"/>
      <c r="D5523" s="97"/>
      <c r="N5523" s="97"/>
      <c r="BY5523" s="163"/>
    </row>
    <row r="5524" spans="1:77" x14ac:dyDescent="0.2">
      <c r="A5524" s="101"/>
      <c r="D5524" s="97"/>
      <c r="N5524" s="97"/>
      <c r="BY5524" s="163"/>
    </row>
    <row r="5525" spans="1:77" x14ac:dyDescent="0.2">
      <c r="A5525" s="101"/>
      <c r="D5525" s="97"/>
      <c r="N5525" s="97"/>
      <c r="BY5525" s="163"/>
    </row>
    <row r="5526" spans="1:77" x14ac:dyDescent="0.2">
      <c r="A5526" s="101"/>
      <c r="D5526" s="97"/>
      <c r="N5526" s="97"/>
      <c r="BY5526" s="163"/>
    </row>
    <row r="5527" spans="1:77" x14ac:dyDescent="0.2">
      <c r="A5527" s="101"/>
      <c r="D5527" s="97"/>
      <c r="N5527" s="97"/>
      <c r="BY5527" s="163"/>
    </row>
    <row r="5528" spans="1:77" x14ac:dyDescent="0.2">
      <c r="A5528" s="101"/>
      <c r="D5528" s="97"/>
      <c r="N5528" s="97"/>
      <c r="BY5528" s="163"/>
    </row>
    <row r="5529" spans="1:77" x14ac:dyDescent="0.2">
      <c r="A5529" s="101"/>
      <c r="D5529" s="97"/>
      <c r="N5529" s="97"/>
      <c r="BY5529" s="163"/>
    </row>
    <row r="5530" spans="1:77" x14ac:dyDescent="0.2">
      <c r="A5530" s="101"/>
      <c r="D5530" s="97"/>
      <c r="N5530" s="97"/>
      <c r="BY5530" s="163"/>
    </row>
    <row r="5531" spans="1:77" x14ac:dyDescent="0.2">
      <c r="A5531" s="101"/>
      <c r="D5531" s="97"/>
      <c r="N5531" s="97"/>
      <c r="BY5531" s="163"/>
    </row>
    <row r="5532" spans="1:77" x14ac:dyDescent="0.2">
      <c r="A5532" s="101"/>
      <c r="D5532" s="97"/>
      <c r="N5532" s="97"/>
      <c r="BY5532" s="163"/>
    </row>
    <row r="5533" spans="1:77" x14ac:dyDescent="0.2">
      <c r="A5533" s="101"/>
      <c r="D5533" s="97"/>
      <c r="N5533" s="97"/>
      <c r="BY5533" s="163"/>
    </row>
    <row r="5534" spans="1:77" x14ac:dyDescent="0.2">
      <c r="A5534" s="101"/>
      <c r="D5534" s="97"/>
      <c r="N5534" s="97"/>
      <c r="BY5534" s="163"/>
    </row>
    <row r="5535" spans="1:77" x14ac:dyDescent="0.2">
      <c r="A5535" s="101"/>
      <c r="D5535" s="97"/>
      <c r="N5535" s="97"/>
      <c r="BY5535" s="163"/>
    </row>
    <row r="5536" spans="1:77" x14ac:dyDescent="0.2">
      <c r="A5536" s="101"/>
      <c r="D5536" s="97"/>
      <c r="N5536" s="97"/>
      <c r="BY5536" s="163"/>
    </row>
    <row r="5537" spans="1:77" x14ac:dyDescent="0.2">
      <c r="A5537" s="101"/>
      <c r="D5537" s="97"/>
      <c r="N5537" s="97"/>
      <c r="BY5537" s="163"/>
    </row>
    <row r="5538" spans="1:77" x14ac:dyDescent="0.2">
      <c r="A5538" s="101"/>
      <c r="D5538" s="97"/>
      <c r="N5538" s="97"/>
      <c r="BY5538" s="163"/>
    </row>
    <row r="5539" spans="1:77" x14ac:dyDescent="0.2">
      <c r="A5539" s="101"/>
      <c r="D5539" s="97"/>
      <c r="N5539" s="97"/>
      <c r="BY5539" s="163"/>
    </row>
    <row r="5540" spans="1:77" x14ac:dyDescent="0.2">
      <c r="A5540" s="101"/>
      <c r="D5540" s="97"/>
      <c r="N5540" s="97"/>
      <c r="BY5540" s="163"/>
    </row>
    <row r="5541" spans="1:77" x14ac:dyDescent="0.2">
      <c r="A5541" s="101"/>
      <c r="D5541" s="97"/>
      <c r="N5541" s="97"/>
      <c r="BY5541" s="163"/>
    </row>
    <row r="5542" spans="1:77" x14ac:dyDescent="0.2">
      <c r="A5542" s="101"/>
      <c r="D5542" s="97"/>
      <c r="N5542" s="97"/>
      <c r="BY5542" s="163"/>
    </row>
    <row r="5543" spans="1:77" x14ac:dyDescent="0.2">
      <c r="A5543" s="101"/>
      <c r="D5543" s="97"/>
      <c r="N5543" s="97"/>
      <c r="BY5543" s="163"/>
    </row>
    <row r="5544" spans="1:77" x14ac:dyDescent="0.2">
      <c r="A5544" s="101"/>
      <c r="D5544" s="97"/>
      <c r="N5544" s="97"/>
      <c r="BY5544" s="163"/>
    </row>
    <row r="5545" spans="1:77" x14ac:dyDescent="0.2">
      <c r="A5545" s="101"/>
      <c r="D5545" s="97"/>
      <c r="N5545" s="97"/>
      <c r="BY5545" s="163"/>
    </row>
    <row r="5546" spans="1:77" x14ac:dyDescent="0.2">
      <c r="A5546" s="101"/>
      <c r="D5546" s="97"/>
      <c r="N5546" s="97"/>
      <c r="BY5546" s="163"/>
    </row>
    <row r="5547" spans="1:77" x14ac:dyDescent="0.2">
      <c r="A5547" s="101"/>
      <c r="D5547" s="97"/>
      <c r="N5547" s="97"/>
      <c r="BY5547" s="163"/>
    </row>
    <row r="5548" spans="1:77" x14ac:dyDescent="0.2">
      <c r="A5548" s="101"/>
      <c r="D5548" s="97"/>
      <c r="N5548" s="97"/>
      <c r="BY5548" s="163"/>
    </row>
    <row r="5549" spans="1:77" x14ac:dyDescent="0.2">
      <c r="A5549" s="101"/>
      <c r="D5549" s="97"/>
      <c r="N5549" s="97"/>
      <c r="BY5549" s="163"/>
    </row>
    <row r="5550" spans="1:77" x14ac:dyDescent="0.2">
      <c r="A5550" s="101"/>
      <c r="D5550" s="97"/>
      <c r="N5550" s="97"/>
      <c r="BY5550" s="163"/>
    </row>
    <row r="5551" spans="1:77" x14ac:dyDescent="0.2">
      <c r="A5551" s="101"/>
      <c r="D5551" s="97"/>
      <c r="N5551" s="97"/>
      <c r="BY5551" s="163"/>
    </row>
    <row r="5552" spans="1:77" x14ac:dyDescent="0.2">
      <c r="A5552" s="101"/>
      <c r="D5552" s="97"/>
      <c r="N5552" s="97"/>
      <c r="BY5552" s="163"/>
    </row>
    <row r="5553" spans="1:77" x14ac:dyDescent="0.2">
      <c r="A5553" s="101"/>
      <c r="D5553" s="97"/>
      <c r="N5553" s="97"/>
      <c r="BY5553" s="163"/>
    </row>
    <row r="5554" spans="1:77" x14ac:dyDescent="0.2">
      <c r="A5554" s="101"/>
      <c r="D5554" s="97"/>
      <c r="N5554" s="97"/>
      <c r="BY5554" s="163"/>
    </row>
    <row r="5555" spans="1:77" x14ac:dyDescent="0.2">
      <c r="A5555" s="101"/>
      <c r="D5555" s="97"/>
      <c r="N5555" s="97"/>
      <c r="BY5555" s="163"/>
    </row>
    <row r="5556" spans="1:77" x14ac:dyDescent="0.2">
      <c r="A5556" s="101"/>
      <c r="D5556" s="97"/>
      <c r="N5556" s="97"/>
      <c r="BY5556" s="163"/>
    </row>
    <row r="5557" spans="1:77" x14ac:dyDescent="0.2">
      <c r="A5557" s="101"/>
      <c r="D5557" s="97"/>
      <c r="N5557" s="97"/>
      <c r="BY5557" s="163"/>
    </row>
    <row r="5558" spans="1:77" x14ac:dyDescent="0.2">
      <c r="A5558" s="101"/>
      <c r="D5558" s="97"/>
      <c r="N5558" s="97"/>
      <c r="BY5558" s="163"/>
    </row>
    <row r="5559" spans="1:77" x14ac:dyDescent="0.2">
      <c r="A5559" s="101"/>
      <c r="D5559" s="97"/>
      <c r="N5559" s="97"/>
      <c r="BY5559" s="163"/>
    </row>
    <row r="5560" spans="1:77" x14ac:dyDescent="0.2">
      <c r="A5560" s="101"/>
      <c r="D5560" s="97"/>
      <c r="N5560" s="97"/>
      <c r="BY5560" s="163"/>
    </row>
    <row r="5561" spans="1:77" x14ac:dyDescent="0.2">
      <c r="A5561" s="101"/>
      <c r="D5561" s="97"/>
      <c r="N5561" s="97"/>
      <c r="BY5561" s="163"/>
    </row>
    <row r="5562" spans="1:77" x14ac:dyDescent="0.2">
      <c r="A5562" s="101"/>
      <c r="D5562" s="97"/>
      <c r="N5562" s="97"/>
      <c r="BY5562" s="163"/>
    </row>
    <row r="5563" spans="1:77" x14ac:dyDescent="0.2">
      <c r="A5563" s="101"/>
      <c r="D5563" s="97"/>
      <c r="N5563" s="97"/>
      <c r="BY5563" s="163"/>
    </row>
    <row r="5564" spans="1:77" x14ac:dyDescent="0.2">
      <c r="A5564" s="101"/>
      <c r="D5564" s="97"/>
      <c r="N5564" s="97"/>
      <c r="BY5564" s="163"/>
    </row>
    <row r="5565" spans="1:77" x14ac:dyDescent="0.2">
      <c r="A5565" s="101"/>
      <c r="D5565" s="97"/>
      <c r="N5565" s="97"/>
      <c r="BY5565" s="163"/>
    </row>
    <row r="5566" spans="1:77" x14ac:dyDescent="0.2">
      <c r="A5566" s="101"/>
      <c r="D5566" s="97"/>
      <c r="N5566" s="97"/>
      <c r="BY5566" s="163"/>
    </row>
    <row r="5567" spans="1:77" x14ac:dyDescent="0.2">
      <c r="A5567" s="101"/>
      <c r="D5567" s="97"/>
      <c r="N5567" s="97"/>
      <c r="BY5567" s="163"/>
    </row>
    <row r="5568" spans="1:77" x14ac:dyDescent="0.2">
      <c r="A5568" s="101"/>
      <c r="D5568" s="97"/>
      <c r="N5568" s="97"/>
      <c r="BY5568" s="163"/>
    </row>
    <row r="5569" spans="1:77" x14ac:dyDescent="0.2">
      <c r="A5569" s="101"/>
      <c r="D5569" s="97"/>
      <c r="N5569" s="97"/>
      <c r="BY5569" s="163"/>
    </row>
    <row r="5570" spans="1:77" x14ac:dyDescent="0.2">
      <c r="A5570" s="101"/>
      <c r="D5570" s="97"/>
      <c r="N5570" s="97"/>
      <c r="BY5570" s="163"/>
    </row>
    <row r="5571" spans="1:77" x14ac:dyDescent="0.2">
      <c r="A5571" s="101"/>
      <c r="D5571" s="97"/>
      <c r="N5571" s="97"/>
      <c r="BY5571" s="163"/>
    </row>
    <row r="5572" spans="1:77" x14ac:dyDescent="0.2">
      <c r="A5572" s="101"/>
      <c r="D5572" s="97"/>
      <c r="N5572" s="97"/>
      <c r="BY5572" s="163"/>
    </row>
    <row r="5573" spans="1:77" x14ac:dyDescent="0.2">
      <c r="A5573" s="101"/>
      <c r="D5573" s="97"/>
      <c r="N5573" s="97"/>
      <c r="BY5573" s="163"/>
    </row>
    <row r="5574" spans="1:77" x14ac:dyDescent="0.2">
      <c r="A5574" s="101"/>
      <c r="D5574" s="97"/>
      <c r="N5574" s="97"/>
      <c r="BY5574" s="163"/>
    </row>
    <row r="5575" spans="1:77" x14ac:dyDescent="0.2">
      <c r="A5575" s="101"/>
      <c r="D5575" s="97"/>
      <c r="N5575" s="97"/>
      <c r="BY5575" s="163"/>
    </row>
    <row r="5576" spans="1:77" x14ac:dyDescent="0.2">
      <c r="A5576" s="101"/>
      <c r="D5576" s="97"/>
      <c r="N5576" s="97"/>
      <c r="BY5576" s="163"/>
    </row>
    <row r="5577" spans="1:77" x14ac:dyDescent="0.2">
      <c r="A5577" s="101"/>
      <c r="D5577" s="97"/>
      <c r="N5577" s="97"/>
      <c r="BY5577" s="163"/>
    </row>
    <row r="5578" spans="1:77" x14ac:dyDescent="0.2">
      <c r="A5578" s="101"/>
      <c r="D5578" s="97"/>
      <c r="N5578" s="97"/>
      <c r="BY5578" s="163"/>
    </row>
    <row r="5579" spans="1:77" x14ac:dyDescent="0.2">
      <c r="A5579" s="101"/>
      <c r="D5579" s="97"/>
      <c r="N5579" s="97"/>
      <c r="BY5579" s="163"/>
    </row>
    <row r="5580" spans="1:77" x14ac:dyDescent="0.2">
      <c r="A5580" s="101"/>
      <c r="D5580" s="97"/>
      <c r="N5580" s="97"/>
      <c r="BY5580" s="163"/>
    </row>
    <row r="5581" spans="1:77" x14ac:dyDescent="0.2">
      <c r="A5581" s="101"/>
      <c r="D5581" s="97"/>
      <c r="N5581" s="97"/>
      <c r="BY5581" s="163"/>
    </row>
    <row r="5582" spans="1:77" x14ac:dyDescent="0.2">
      <c r="A5582" s="101"/>
      <c r="D5582" s="97"/>
      <c r="N5582" s="97"/>
      <c r="BY5582" s="163"/>
    </row>
    <row r="5583" spans="1:77" x14ac:dyDescent="0.2">
      <c r="A5583" s="101"/>
      <c r="D5583" s="97"/>
      <c r="N5583" s="97"/>
      <c r="BY5583" s="163"/>
    </row>
    <row r="5584" spans="1:77" x14ac:dyDescent="0.2">
      <c r="A5584" s="101"/>
      <c r="D5584" s="97"/>
      <c r="N5584" s="97"/>
      <c r="BY5584" s="163"/>
    </row>
    <row r="5585" spans="1:77" x14ac:dyDescent="0.2">
      <c r="A5585" s="101"/>
      <c r="D5585" s="97"/>
      <c r="N5585" s="97"/>
      <c r="BY5585" s="163"/>
    </row>
    <row r="5586" spans="1:77" x14ac:dyDescent="0.2">
      <c r="A5586" s="101"/>
      <c r="D5586" s="97"/>
      <c r="N5586" s="97"/>
      <c r="BY5586" s="163"/>
    </row>
    <row r="5587" spans="1:77" x14ac:dyDescent="0.2">
      <c r="A5587" s="101"/>
      <c r="D5587" s="97"/>
      <c r="N5587" s="97"/>
      <c r="BY5587" s="163"/>
    </row>
    <row r="5588" spans="1:77" x14ac:dyDescent="0.2">
      <c r="A5588" s="101"/>
      <c r="D5588" s="97"/>
      <c r="N5588" s="97"/>
      <c r="BY5588" s="163"/>
    </row>
    <row r="5589" spans="1:77" x14ac:dyDescent="0.2">
      <c r="A5589" s="101"/>
      <c r="D5589" s="97"/>
      <c r="N5589" s="97"/>
      <c r="BY5589" s="163"/>
    </row>
    <row r="5590" spans="1:77" x14ac:dyDescent="0.2">
      <c r="A5590" s="101"/>
      <c r="D5590" s="97"/>
      <c r="N5590" s="97"/>
      <c r="BY5590" s="163"/>
    </row>
    <row r="5591" spans="1:77" x14ac:dyDescent="0.2">
      <c r="A5591" s="101"/>
      <c r="D5591" s="97"/>
      <c r="N5591" s="97"/>
      <c r="BY5591" s="163"/>
    </row>
    <row r="5592" spans="1:77" x14ac:dyDescent="0.2">
      <c r="A5592" s="101"/>
      <c r="D5592" s="97"/>
      <c r="N5592" s="97"/>
      <c r="BY5592" s="163"/>
    </row>
    <row r="5593" spans="1:77" x14ac:dyDescent="0.2">
      <c r="A5593" s="101"/>
      <c r="D5593" s="97"/>
      <c r="N5593" s="97"/>
      <c r="BY5593" s="163"/>
    </row>
    <row r="5594" spans="1:77" x14ac:dyDescent="0.2">
      <c r="A5594" s="101"/>
      <c r="D5594" s="97"/>
      <c r="N5594" s="97"/>
      <c r="BY5594" s="163"/>
    </row>
    <row r="5595" spans="1:77" x14ac:dyDescent="0.2">
      <c r="A5595" s="101"/>
      <c r="D5595" s="97"/>
      <c r="N5595" s="97"/>
      <c r="BY5595" s="163"/>
    </row>
    <row r="5596" spans="1:77" x14ac:dyDescent="0.2">
      <c r="A5596" s="101"/>
      <c r="D5596" s="97"/>
      <c r="N5596" s="97"/>
      <c r="BY5596" s="163"/>
    </row>
    <row r="5597" spans="1:77" x14ac:dyDescent="0.2">
      <c r="A5597" s="101"/>
      <c r="D5597" s="97"/>
      <c r="N5597" s="97"/>
      <c r="BY5597" s="163"/>
    </row>
    <row r="5598" spans="1:77" x14ac:dyDescent="0.2">
      <c r="A5598" s="101"/>
      <c r="D5598" s="97"/>
      <c r="N5598" s="97"/>
      <c r="BY5598" s="163"/>
    </row>
    <row r="5599" spans="1:77" x14ac:dyDescent="0.2">
      <c r="A5599" s="101"/>
      <c r="D5599" s="97"/>
      <c r="N5599" s="97"/>
      <c r="BY5599" s="163"/>
    </row>
    <row r="5600" spans="1:77" x14ac:dyDescent="0.2">
      <c r="A5600" s="101"/>
      <c r="D5600" s="97"/>
      <c r="N5600" s="97"/>
      <c r="BY5600" s="163"/>
    </row>
    <row r="5601" spans="1:77" x14ac:dyDescent="0.2">
      <c r="A5601" s="101"/>
      <c r="D5601" s="97"/>
      <c r="N5601" s="97"/>
      <c r="BY5601" s="163"/>
    </row>
    <row r="5602" spans="1:77" x14ac:dyDescent="0.2">
      <c r="A5602" s="101"/>
      <c r="D5602" s="97"/>
      <c r="N5602" s="97"/>
      <c r="BY5602" s="163"/>
    </row>
    <row r="5603" spans="1:77" x14ac:dyDescent="0.2">
      <c r="A5603" s="101"/>
      <c r="D5603" s="97"/>
      <c r="N5603" s="97"/>
      <c r="BY5603" s="163"/>
    </row>
    <row r="5604" spans="1:77" x14ac:dyDescent="0.2">
      <c r="A5604" s="101"/>
      <c r="D5604" s="97"/>
      <c r="N5604" s="97"/>
      <c r="BY5604" s="163"/>
    </row>
    <row r="5605" spans="1:77" x14ac:dyDescent="0.2">
      <c r="A5605" s="101"/>
      <c r="D5605" s="97"/>
      <c r="N5605" s="97"/>
      <c r="BY5605" s="163"/>
    </row>
    <row r="5606" spans="1:77" x14ac:dyDescent="0.2">
      <c r="A5606" s="101"/>
      <c r="D5606" s="97"/>
      <c r="N5606" s="97"/>
      <c r="BY5606" s="163"/>
    </row>
    <row r="5607" spans="1:77" x14ac:dyDescent="0.2">
      <c r="A5607" s="101"/>
      <c r="D5607" s="97"/>
      <c r="N5607" s="97"/>
      <c r="BY5607" s="163"/>
    </row>
    <row r="5608" spans="1:77" x14ac:dyDescent="0.2">
      <c r="A5608" s="101"/>
      <c r="D5608" s="97"/>
      <c r="N5608" s="97"/>
      <c r="BY5608" s="163"/>
    </row>
    <row r="5609" spans="1:77" x14ac:dyDescent="0.2">
      <c r="A5609" s="101"/>
      <c r="D5609" s="97"/>
      <c r="N5609" s="97"/>
      <c r="BY5609" s="163"/>
    </row>
    <row r="5610" spans="1:77" x14ac:dyDescent="0.2">
      <c r="A5610" s="101"/>
      <c r="D5610" s="97"/>
      <c r="N5610" s="97"/>
      <c r="BY5610" s="163"/>
    </row>
    <row r="5611" spans="1:77" x14ac:dyDescent="0.2">
      <c r="A5611" s="101"/>
      <c r="D5611" s="97"/>
      <c r="N5611" s="97"/>
      <c r="BY5611" s="163"/>
    </row>
    <row r="5612" spans="1:77" x14ac:dyDescent="0.2">
      <c r="A5612" s="101"/>
      <c r="D5612" s="97"/>
      <c r="N5612" s="97"/>
      <c r="BY5612" s="163"/>
    </row>
    <row r="5613" spans="1:77" x14ac:dyDescent="0.2">
      <c r="A5613" s="101"/>
      <c r="D5613" s="97"/>
      <c r="N5613" s="97"/>
      <c r="BY5613" s="163"/>
    </row>
    <row r="5614" spans="1:77" x14ac:dyDescent="0.2">
      <c r="A5614" s="101"/>
      <c r="D5614" s="97"/>
      <c r="N5614" s="97"/>
      <c r="BY5614" s="163"/>
    </row>
    <row r="5615" spans="1:77" x14ac:dyDescent="0.2">
      <c r="A5615" s="101"/>
      <c r="D5615" s="97"/>
      <c r="N5615" s="97"/>
      <c r="BY5615" s="163"/>
    </row>
    <row r="5616" spans="1:77" x14ac:dyDescent="0.2">
      <c r="A5616" s="101"/>
      <c r="D5616" s="97"/>
      <c r="N5616" s="97"/>
      <c r="BY5616" s="163"/>
    </row>
    <row r="5617" spans="1:77" x14ac:dyDescent="0.2">
      <c r="A5617" s="101"/>
      <c r="D5617" s="97"/>
      <c r="N5617" s="97"/>
      <c r="BY5617" s="163"/>
    </row>
    <row r="5618" spans="1:77" x14ac:dyDescent="0.2">
      <c r="A5618" s="101"/>
      <c r="D5618" s="97"/>
      <c r="N5618" s="97"/>
      <c r="BY5618" s="163"/>
    </row>
    <row r="5619" spans="1:77" x14ac:dyDescent="0.2">
      <c r="A5619" s="101"/>
      <c r="D5619" s="97"/>
      <c r="N5619" s="97"/>
      <c r="BY5619" s="163"/>
    </row>
    <row r="5620" spans="1:77" x14ac:dyDescent="0.2">
      <c r="A5620" s="101"/>
      <c r="D5620" s="97"/>
      <c r="N5620" s="97"/>
      <c r="BY5620" s="163"/>
    </row>
    <row r="5621" spans="1:77" x14ac:dyDescent="0.2">
      <c r="A5621" s="101"/>
      <c r="D5621" s="97"/>
      <c r="N5621" s="97"/>
      <c r="BY5621" s="163"/>
    </row>
    <row r="5622" spans="1:77" x14ac:dyDescent="0.2">
      <c r="A5622" s="101"/>
      <c r="D5622" s="97"/>
      <c r="N5622" s="97"/>
      <c r="BY5622" s="163"/>
    </row>
    <row r="5623" spans="1:77" x14ac:dyDescent="0.2">
      <c r="A5623" s="101"/>
      <c r="D5623" s="97"/>
      <c r="N5623" s="97"/>
      <c r="BY5623" s="163"/>
    </row>
    <row r="5624" spans="1:77" x14ac:dyDescent="0.2">
      <c r="A5624" s="101"/>
      <c r="D5624" s="97"/>
      <c r="N5624" s="97"/>
      <c r="BY5624" s="163"/>
    </row>
    <row r="5625" spans="1:77" x14ac:dyDescent="0.2">
      <c r="A5625" s="101"/>
      <c r="D5625" s="97"/>
      <c r="N5625" s="97"/>
      <c r="BY5625" s="163"/>
    </row>
    <row r="5626" spans="1:77" x14ac:dyDescent="0.2">
      <c r="A5626" s="101"/>
      <c r="D5626" s="97"/>
      <c r="N5626" s="97"/>
      <c r="BY5626" s="163"/>
    </row>
    <row r="5627" spans="1:77" x14ac:dyDescent="0.2">
      <c r="A5627" s="101"/>
      <c r="D5627" s="97"/>
      <c r="N5627" s="97"/>
      <c r="BY5627" s="163"/>
    </row>
    <row r="5628" spans="1:77" x14ac:dyDescent="0.2">
      <c r="A5628" s="101"/>
      <c r="D5628" s="97"/>
      <c r="N5628" s="97"/>
      <c r="BY5628" s="163"/>
    </row>
    <row r="5629" spans="1:77" x14ac:dyDescent="0.2">
      <c r="A5629" s="101"/>
      <c r="D5629" s="97"/>
      <c r="N5629" s="97"/>
      <c r="BY5629" s="163"/>
    </row>
    <row r="5630" spans="1:77" x14ac:dyDescent="0.2">
      <c r="A5630" s="101"/>
      <c r="D5630" s="97"/>
      <c r="N5630" s="97"/>
      <c r="BY5630" s="163"/>
    </row>
    <row r="5631" spans="1:77" x14ac:dyDescent="0.2">
      <c r="A5631" s="101"/>
      <c r="D5631" s="97"/>
      <c r="N5631" s="97"/>
      <c r="BY5631" s="163"/>
    </row>
    <row r="5632" spans="1:77" x14ac:dyDescent="0.2">
      <c r="A5632" s="101"/>
      <c r="D5632" s="97"/>
      <c r="N5632" s="97"/>
      <c r="BY5632" s="163"/>
    </row>
    <row r="5633" spans="1:77" x14ac:dyDescent="0.2">
      <c r="A5633" s="101"/>
      <c r="D5633" s="97"/>
      <c r="N5633" s="97"/>
      <c r="BY5633" s="163"/>
    </row>
    <row r="5634" spans="1:77" x14ac:dyDescent="0.2">
      <c r="A5634" s="101"/>
      <c r="D5634" s="97"/>
      <c r="N5634" s="97"/>
      <c r="BY5634" s="163"/>
    </row>
    <row r="5635" spans="1:77" x14ac:dyDescent="0.2">
      <c r="A5635" s="101"/>
      <c r="D5635" s="97"/>
      <c r="N5635" s="97"/>
      <c r="BY5635" s="163"/>
    </row>
    <row r="5636" spans="1:77" x14ac:dyDescent="0.2">
      <c r="A5636" s="101"/>
      <c r="D5636" s="97"/>
      <c r="N5636" s="97"/>
      <c r="BY5636" s="163"/>
    </row>
    <row r="5637" spans="1:77" x14ac:dyDescent="0.2">
      <c r="A5637" s="101"/>
      <c r="D5637" s="97"/>
      <c r="N5637" s="97"/>
      <c r="BY5637" s="163"/>
    </row>
    <row r="5638" spans="1:77" x14ac:dyDescent="0.2">
      <c r="A5638" s="101"/>
      <c r="D5638" s="97"/>
      <c r="N5638" s="97"/>
      <c r="BY5638" s="163"/>
    </row>
    <row r="5639" spans="1:77" x14ac:dyDescent="0.2">
      <c r="A5639" s="101"/>
      <c r="D5639" s="97"/>
      <c r="N5639" s="97"/>
      <c r="BY5639" s="163"/>
    </row>
    <row r="5640" spans="1:77" x14ac:dyDescent="0.2">
      <c r="A5640" s="101"/>
      <c r="D5640" s="97"/>
      <c r="N5640" s="97"/>
      <c r="BY5640" s="163"/>
    </row>
    <row r="5641" spans="1:77" x14ac:dyDescent="0.2">
      <c r="A5641" s="101"/>
      <c r="D5641" s="97"/>
      <c r="N5641" s="97"/>
      <c r="BY5641" s="163"/>
    </row>
    <row r="5642" spans="1:77" x14ac:dyDescent="0.2">
      <c r="A5642" s="101"/>
      <c r="D5642" s="97"/>
      <c r="N5642" s="97"/>
      <c r="BY5642" s="163"/>
    </row>
    <row r="5643" spans="1:77" x14ac:dyDescent="0.2">
      <c r="A5643" s="101"/>
      <c r="D5643" s="97"/>
      <c r="N5643" s="97"/>
      <c r="BY5643" s="163"/>
    </row>
    <row r="5644" spans="1:77" x14ac:dyDescent="0.2">
      <c r="A5644" s="101"/>
      <c r="D5644" s="97"/>
      <c r="N5644" s="97"/>
      <c r="BY5644" s="163"/>
    </row>
    <row r="5645" spans="1:77" x14ac:dyDescent="0.2">
      <c r="A5645" s="101"/>
      <c r="D5645" s="97"/>
      <c r="N5645" s="97"/>
      <c r="BY5645" s="163"/>
    </row>
    <row r="5646" spans="1:77" x14ac:dyDescent="0.2">
      <c r="A5646" s="101"/>
      <c r="D5646" s="97"/>
      <c r="N5646" s="97"/>
      <c r="BY5646" s="163"/>
    </row>
    <row r="5647" spans="1:77" x14ac:dyDescent="0.2">
      <c r="A5647" s="101"/>
      <c r="D5647" s="97"/>
      <c r="N5647" s="97"/>
      <c r="BY5647" s="163"/>
    </row>
    <row r="5648" spans="1:77" x14ac:dyDescent="0.2">
      <c r="A5648" s="101"/>
      <c r="D5648" s="97"/>
      <c r="N5648" s="97"/>
      <c r="BY5648" s="163"/>
    </row>
    <row r="5649" spans="1:77" x14ac:dyDescent="0.2">
      <c r="A5649" s="101"/>
      <c r="D5649" s="97"/>
      <c r="N5649" s="97"/>
      <c r="BY5649" s="163"/>
    </row>
    <row r="5650" spans="1:77" x14ac:dyDescent="0.2">
      <c r="A5650" s="101"/>
      <c r="D5650" s="97"/>
      <c r="N5650" s="97"/>
      <c r="BY5650" s="163"/>
    </row>
    <row r="5651" spans="1:77" x14ac:dyDescent="0.2">
      <c r="A5651" s="101"/>
      <c r="D5651" s="97"/>
      <c r="N5651" s="97"/>
      <c r="BY5651" s="163"/>
    </row>
    <row r="5652" spans="1:77" x14ac:dyDescent="0.2">
      <c r="A5652" s="101"/>
      <c r="D5652" s="97"/>
      <c r="N5652" s="97"/>
      <c r="BY5652" s="163"/>
    </row>
    <row r="5653" spans="1:77" x14ac:dyDescent="0.2">
      <c r="A5653" s="101"/>
      <c r="D5653" s="97"/>
      <c r="N5653" s="97"/>
      <c r="BY5653" s="163"/>
    </row>
    <row r="5654" spans="1:77" x14ac:dyDescent="0.2">
      <c r="A5654" s="101"/>
      <c r="D5654" s="97"/>
      <c r="N5654" s="97"/>
      <c r="BY5654" s="163"/>
    </row>
    <row r="5655" spans="1:77" x14ac:dyDescent="0.2">
      <c r="A5655" s="101"/>
      <c r="D5655" s="97"/>
      <c r="N5655" s="97"/>
      <c r="BY5655" s="163"/>
    </row>
    <row r="5656" spans="1:77" x14ac:dyDescent="0.2">
      <c r="A5656" s="101"/>
      <c r="D5656" s="97"/>
      <c r="N5656" s="97"/>
      <c r="BY5656" s="163"/>
    </row>
    <row r="5657" spans="1:77" x14ac:dyDescent="0.2">
      <c r="A5657" s="101"/>
      <c r="D5657" s="97"/>
      <c r="N5657" s="97"/>
      <c r="BY5657" s="163"/>
    </row>
    <row r="5658" spans="1:77" x14ac:dyDescent="0.2">
      <c r="A5658" s="101"/>
      <c r="D5658" s="97"/>
      <c r="N5658" s="97"/>
      <c r="BY5658" s="163"/>
    </row>
    <row r="5659" spans="1:77" x14ac:dyDescent="0.2">
      <c r="A5659" s="101"/>
      <c r="D5659" s="97"/>
      <c r="N5659" s="97"/>
      <c r="BY5659" s="163"/>
    </row>
    <row r="5660" spans="1:77" x14ac:dyDescent="0.2">
      <c r="A5660" s="101"/>
      <c r="D5660" s="97"/>
      <c r="N5660" s="97"/>
      <c r="BY5660" s="163"/>
    </row>
    <row r="5661" spans="1:77" x14ac:dyDescent="0.2">
      <c r="A5661" s="101"/>
      <c r="D5661" s="97"/>
      <c r="N5661" s="97"/>
      <c r="BY5661" s="163"/>
    </row>
    <row r="5662" spans="1:77" x14ac:dyDescent="0.2">
      <c r="A5662" s="101"/>
      <c r="D5662" s="97"/>
      <c r="N5662" s="97"/>
      <c r="BY5662" s="163"/>
    </row>
    <row r="5663" spans="1:77" x14ac:dyDescent="0.2">
      <c r="A5663" s="101"/>
      <c r="D5663" s="97"/>
      <c r="N5663" s="97"/>
      <c r="BY5663" s="163"/>
    </row>
    <row r="5664" spans="1:77" x14ac:dyDescent="0.2">
      <c r="A5664" s="101"/>
      <c r="D5664" s="97"/>
      <c r="N5664" s="97"/>
      <c r="BY5664" s="163"/>
    </row>
    <row r="5665" spans="1:77" x14ac:dyDescent="0.2">
      <c r="A5665" s="101"/>
      <c r="D5665" s="97"/>
      <c r="N5665" s="97"/>
      <c r="BY5665" s="163"/>
    </row>
    <row r="5666" spans="1:77" x14ac:dyDescent="0.2">
      <c r="A5666" s="101"/>
      <c r="D5666" s="97"/>
      <c r="N5666" s="97"/>
      <c r="BY5666" s="163"/>
    </row>
    <row r="5667" spans="1:77" x14ac:dyDescent="0.2">
      <c r="A5667" s="101"/>
      <c r="D5667" s="97"/>
      <c r="N5667" s="97"/>
      <c r="BY5667" s="163"/>
    </row>
    <row r="5668" spans="1:77" x14ac:dyDescent="0.2">
      <c r="A5668" s="101"/>
      <c r="D5668" s="97"/>
      <c r="N5668" s="97"/>
      <c r="BY5668" s="163"/>
    </row>
    <row r="5669" spans="1:77" x14ac:dyDescent="0.2">
      <c r="A5669" s="101"/>
      <c r="D5669" s="97"/>
      <c r="N5669" s="97"/>
      <c r="BY5669" s="163"/>
    </row>
    <row r="5670" spans="1:77" x14ac:dyDescent="0.2">
      <c r="A5670" s="101"/>
      <c r="D5670" s="97"/>
      <c r="N5670" s="97"/>
      <c r="BY5670" s="163"/>
    </row>
    <row r="5671" spans="1:77" x14ac:dyDescent="0.2">
      <c r="A5671" s="101"/>
      <c r="D5671" s="97"/>
      <c r="N5671" s="97"/>
      <c r="BY5671" s="163"/>
    </row>
    <row r="5672" spans="1:77" x14ac:dyDescent="0.2">
      <c r="A5672" s="101"/>
      <c r="D5672" s="97"/>
      <c r="N5672" s="97"/>
      <c r="BY5672" s="163"/>
    </row>
    <row r="5673" spans="1:77" x14ac:dyDescent="0.2">
      <c r="A5673" s="101"/>
      <c r="D5673" s="97"/>
      <c r="N5673" s="97"/>
      <c r="BY5673" s="163"/>
    </row>
    <row r="5674" spans="1:77" x14ac:dyDescent="0.2">
      <c r="A5674" s="101"/>
      <c r="D5674" s="97"/>
      <c r="N5674" s="97"/>
      <c r="BY5674" s="163"/>
    </row>
    <row r="5675" spans="1:77" x14ac:dyDescent="0.2">
      <c r="A5675" s="101"/>
      <c r="D5675" s="97"/>
      <c r="N5675" s="97"/>
      <c r="BY5675" s="163"/>
    </row>
    <row r="5676" spans="1:77" x14ac:dyDescent="0.2">
      <c r="A5676" s="101"/>
      <c r="D5676" s="97"/>
      <c r="N5676" s="97"/>
      <c r="BY5676" s="163"/>
    </row>
    <row r="5677" spans="1:77" x14ac:dyDescent="0.2">
      <c r="A5677" s="101"/>
      <c r="D5677" s="97"/>
      <c r="N5677" s="97"/>
      <c r="BY5677" s="163"/>
    </row>
    <row r="5678" spans="1:77" x14ac:dyDescent="0.2">
      <c r="A5678" s="101"/>
      <c r="D5678" s="97"/>
      <c r="N5678" s="97"/>
      <c r="BY5678" s="163"/>
    </row>
    <row r="5679" spans="1:77" x14ac:dyDescent="0.2">
      <c r="A5679" s="101"/>
      <c r="D5679" s="97"/>
      <c r="N5679" s="97"/>
      <c r="BY5679" s="163"/>
    </row>
    <row r="5680" spans="1:77" x14ac:dyDescent="0.2">
      <c r="A5680" s="101"/>
      <c r="D5680" s="97"/>
      <c r="N5680" s="97"/>
      <c r="BY5680" s="163"/>
    </row>
    <row r="5681" spans="1:77" x14ac:dyDescent="0.2">
      <c r="A5681" s="101"/>
      <c r="D5681" s="97"/>
      <c r="N5681" s="97"/>
      <c r="BY5681" s="163"/>
    </row>
    <row r="5682" spans="1:77" x14ac:dyDescent="0.2">
      <c r="A5682" s="101"/>
      <c r="D5682" s="97"/>
      <c r="N5682" s="97"/>
      <c r="BY5682" s="163"/>
    </row>
    <row r="5683" spans="1:77" x14ac:dyDescent="0.2">
      <c r="A5683" s="101"/>
      <c r="D5683" s="97"/>
      <c r="N5683" s="97"/>
      <c r="BY5683" s="163"/>
    </row>
    <row r="5684" spans="1:77" x14ac:dyDescent="0.2">
      <c r="A5684" s="101"/>
      <c r="D5684" s="97"/>
      <c r="N5684" s="97"/>
      <c r="BY5684" s="163"/>
    </row>
    <row r="5685" spans="1:77" x14ac:dyDescent="0.2">
      <c r="A5685" s="101"/>
      <c r="D5685" s="97"/>
      <c r="N5685" s="97"/>
      <c r="BY5685" s="163"/>
    </row>
    <row r="5686" spans="1:77" x14ac:dyDescent="0.2">
      <c r="A5686" s="101"/>
      <c r="D5686" s="97"/>
      <c r="N5686" s="97"/>
      <c r="BY5686" s="163"/>
    </row>
    <row r="5687" spans="1:77" x14ac:dyDescent="0.2">
      <c r="A5687" s="101"/>
      <c r="D5687" s="97"/>
      <c r="N5687" s="97"/>
      <c r="BY5687" s="163"/>
    </row>
    <row r="5688" spans="1:77" x14ac:dyDescent="0.2">
      <c r="A5688" s="101"/>
      <c r="D5688" s="97"/>
      <c r="N5688" s="97"/>
      <c r="BY5688" s="163"/>
    </row>
    <row r="5689" spans="1:77" x14ac:dyDescent="0.2">
      <c r="A5689" s="101"/>
      <c r="D5689" s="97"/>
      <c r="N5689" s="97"/>
      <c r="BY5689" s="163"/>
    </row>
    <row r="5690" spans="1:77" x14ac:dyDescent="0.2">
      <c r="A5690" s="101"/>
      <c r="D5690" s="97"/>
      <c r="N5690" s="97"/>
      <c r="BY5690" s="163"/>
    </row>
    <row r="5691" spans="1:77" x14ac:dyDescent="0.2">
      <c r="A5691" s="101"/>
      <c r="D5691" s="97"/>
      <c r="N5691" s="97"/>
      <c r="BY5691" s="163"/>
    </row>
    <row r="5692" spans="1:77" x14ac:dyDescent="0.2">
      <c r="A5692" s="101"/>
      <c r="D5692" s="97"/>
      <c r="N5692" s="97"/>
      <c r="BY5692" s="163"/>
    </row>
    <row r="5693" spans="1:77" x14ac:dyDescent="0.2">
      <c r="A5693" s="101"/>
      <c r="D5693" s="97"/>
      <c r="N5693" s="97"/>
      <c r="BY5693" s="163"/>
    </row>
    <row r="5694" spans="1:77" x14ac:dyDescent="0.2">
      <c r="A5694" s="101"/>
      <c r="D5694" s="97"/>
      <c r="N5694" s="97"/>
      <c r="BY5694" s="163"/>
    </row>
    <row r="5695" spans="1:77" x14ac:dyDescent="0.2">
      <c r="A5695" s="101"/>
      <c r="D5695" s="97"/>
      <c r="N5695" s="97"/>
      <c r="BY5695" s="163"/>
    </row>
    <row r="5696" spans="1:77" x14ac:dyDescent="0.2">
      <c r="A5696" s="101"/>
      <c r="D5696" s="97"/>
      <c r="N5696" s="97"/>
      <c r="BY5696" s="163"/>
    </row>
    <row r="5697" spans="1:77" x14ac:dyDescent="0.2">
      <c r="A5697" s="101"/>
      <c r="D5697" s="97"/>
      <c r="N5697" s="97"/>
      <c r="BY5697" s="163"/>
    </row>
    <row r="5698" spans="1:77" x14ac:dyDescent="0.2">
      <c r="A5698" s="101"/>
      <c r="D5698" s="97"/>
      <c r="N5698" s="97"/>
      <c r="BY5698" s="163"/>
    </row>
    <row r="5699" spans="1:77" x14ac:dyDescent="0.2">
      <c r="A5699" s="101"/>
      <c r="D5699" s="97"/>
      <c r="N5699" s="97"/>
      <c r="BY5699" s="163"/>
    </row>
    <row r="5700" spans="1:77" x14ac:dyDescent="0.2">
      <c r="A5700" s="101"/>
      <c r="D5700" s="97"/>
      <c r="N5700" s="97"/>
      <c r="BY5700" s="163"/>
    </row>
    <row r="5701" spans="1:77" x14ac:dyDescent="0.2">
      <c r="A5701" s="101"/>
      <c r="D5701" s="97"/>
      <c r="N5701" s="97"/>
      <c r="BY5701" s="163"/>
    </row>
    <row r="5702" spans="1:77" x14ac:dyDescent="0.2">
      <c r="A5702" s="101"/>
      <c r="D5702" s="97"/>
      <c r="N5702" s="97"/>
      <c r="BY5702" s="163"/>
    </row>
    <row r="5703" spans="1:77" x14ac:dyDescent="0.2">
      <c r="A5703" s="101"/>
      <c r="D5703" s="97"/>
      <c r="N5703" s="97"/>
      <c r="BY5703" s="163"/>
    </row>
    <row r="5704" spans="1:77" x14ac:dyDescent="0.2">
      <c r="A5704" s="101"/>
      <c r="D5704" s="97"/>
      <c r="N5704" s="97"/>
      <c r="BY5704" s="163"/>
    </row>
    <row r="5705" spans="1:77" x14ac:dyDescent="0.2">
      <c r="A5705" s="101"/>
      <c r="D5705" s="97"/>
      <c r="N5705" s="97"/>
      <c r="BY5705" s="163"/>
    </row>
    <row r="5706" spans="1:77" x14ac:dyDescent="0.2">
      <c r="A5706" s="101"/>
      <c r="D5706" s="97"/>
      <c r="N5706" s="97"/>
      <c r="BY5706" s="163"/>
    </row>
    <row r="5707" spans="1:77" x14ac:dyDescent="0.2">
      <c r="A5707" s="101"/>
      <c r="D5707" s="97"/>
      <c r="N5707" s="97"/>
      <c r="BY5707" s="163"/>
    </row>
    <row r="5708" spans="1:77" x14ac:dyDescent="0.2">
      <c r="A5708" s="101"/>
      <c r="D5708" s="97"/>
      <c r="N5708" s="97"/>
      <c r="BY5708" s="163"/>
    </row>
    <row r="5709" spans="1:77" x14ac:dyDescent="0.2">
      <c r="A5709" s="101"/>
      <c r="D5709" s="97"/>
      <c r="N5709" s="97"/>
      <c r="BY5709" s="163"/>
    </row>
    <row r="5710" spans="1:77" x14ac:dyDescent="0.2">
      <c r="A5710" s="101"/>
      <c r="D5710" s="97"/>
      <c r="N5710" s="97"/>
      <c r="BY5710" s="163"/>
    </row>
    <row r="5711" spans="1:77" x14ac:dyDescent="0.2">
      <c r="A5711" s="101"/>
      <c r="D5711" s="97"/>
      <c r="N5711" s="97"/>
      <c r="BY5711" s="163"/>
    </row>
    <row r="5712" spans="1:77" x14ac:dyDescent="0.2">
      <c r="A5712" s="101"/>
      <c r="D5712" s="97"/>
      <c r="N5712" s="97"/>
      <c r="BY5712" s="163"/>
    </row>
    <row r="5713" spans="1:77" x14ac:dyDescent="0.2">
      <c r="A5713" s="101"/>
      <c r="D5713" s="97"/>
      <c r="N5713" s="97"/>
      <c r="BY5713" s="163"/>
    </row>
    <row r="5714" spans="1:77" x14ac:dyDescent="0.2">
      <c r="A5714" s="101"/>
      <c r="D5714" s="97"/>
      <c r="N5714" s="97"/>
      <c r="BY5714" s="163"/>
    </row>
    <row r="5715" spans="1:77" x14ac:dyDescent="0.2">
      <c r="A5715" s="101"/>
      <c r="D5715" s="97"/>
      <c r="N5715" s="97"/>
      <c r="BY5715" s="163"/>
    </row>
    <row r="5716" spans="1:77" x14ac:dyDescent="0.2">
      <c r="A5716" s="101"/>
      <c r="D5716" s="97"/>
      <c r="N5716" s="97"/>
      <c r="BY5716" s="163"/>
    </row>
    <row r="5717" spans="1:77" x14ac:dyDescent="0.2">
      <c r="A5717" s="101"/>
      <c r="D5717" s="97"/>
      <c r="N5717" s="97"/>
      <c r="BY5717" s="163"/>
    </row>
    <row r="5718" spans="1:77" x14ac:dyDescent="0.2">
      <c r="A5718" s="101"/>
      <c r="D5718" s="97"/>
      <c r="N5718" s="97"/>
      <c r="BY5718" s="163"/>
    </row>
    <row r="5719" spans="1:77" x14ac:dyDescent="0.2">
      <c r="A5719" s="101"/>
      <c r="D5719" s="97"/>
      <c r="N5719" s="97"/>
    </row>
    <row r="5720" spans="1:77" x14ac:dyDescent="0.2">
      <c r="A5720" s="101"/>
      <c r="D5720" s="97"/>
      <c r="N5720" s="97"/>
    </row>
    <row r="5721" spans="1:77" x14ac:dyDescent="0.2">
      <c r="A5721" s="101"/>
      <c r="D5721" s="97"/>
      <c r="N5721" s="97"/>
    </row>
    <row r="5722" spans="1:77" x14ac:dyDescent="0.2">
      <c r="A5722" s="101"/>
      <c r="D5722" s="97"/>
      <c r="N5722" s="97"/>
    </row>
    <row r="5723" spans="1:77" x14ac:dyDescent="0.2">
      <c r="A5723" s="101"/>
      <c r="D5723" s="97"/>
      <c r="N5723" s="97"/>
    </row>
    <row r="5724" spans="1:77" x14ac:dyDescent="0.2">
      <c r="A5724" s="101"/>
      <c r="D5724" s="97"/>
      <c r="N5724" s="97"/>
    </row>
    <row r="5725" spans="1:77" x14ac:dyDescent="0.2">
      <c r="A5725" s="101"/>
      <c r="D5725" s="97"/>
      <c r="N5725" s="97"/>
    </row>
    <row r="5726" spans="1:77" x14ac:dyDescent="0.2">
      <c r="A5726" s="101"/>
      <c r="D5726" s="97"/>
      <c r="N5726" s="97"/>
    </row>
    <row r="5727" spans="1:77" x14ac:dyDescent="0.2">
      <c r="A5727" s="101"/>
      <c r="D5727" s="97"/>
      <c r="N5727" s="97"/>
    </row>
    <row r="5728" spans="1:77" x14ac:dyDescent="0.2">
      <c r="A5728" s="101"/>
      <c r="D5728" s="97"/>
      <c r="N5728" s="97"/>
    </row>
    <row r="5729" spans="1:14" x14ac:dyDescent="0.2">
      <c r="A5729" s="101"/>
      <c r="D5729" s="97"/>
      <c r="N5729" s="97"/>
    </row>
    <row r="5730" spans="1:14" x14ac:dyDescent="0.2">
      <c r="A5730" s="101"/>
      <c r="D5730" s="97"/>
      <c r="N5730" s="97"/>
    </row>
    <row r="5731" spans="1:14" x14ac:dyDescent="0.2">
      <c r="A5731" s="101"/>
      <c r="D5731" s="97"/>
      <c r="N5731" s="97"/>
    </row>
    <row r="5732" spans="1:14" x14ac:dyDescent="0.2">
      <c r="A5732" s="101"/>
      <c r="D5732" s="97"/>
      <c r="N5732" s="97"/>
    </row>
    <row r="5733" spans="1:14" x14ac:dyDescent="0.2">
      <c r="A5733" s="101"/>
      <c r="D5733" s="97"/>
      <c r="N5733" s="97"/>
    </row>
    <row r="5734" spans="1:14" x14ac:dyDescent="0.2">
      <c r="A5734" s="101"/>
      <c r="D5734" s="97"/>
      <c r="N5734" s="97"/>
    </row>
    <row r="5735" spans="1:14" x14ac:dyDescent="0.2">
      <c r="A5735" s="101"/>
      <c r="D5735" s="97"/>
      <c r="N5735" s="97"/>
    </row>
    <row r="5736" spans="1:14" x14ac:dyDescent="0.2">
      <c r="A5736" s="101"/>
      <c r="D5736" s="97"/>
      <c r="N5736" s="97"/>
    </row>
    <row r="5737" spans="1:14" x14ac:dyDescent="0.2">
      <c r="A5737" s="101"/>
      <c r="D5737" s="97"/>
      <c r="N5737" s="97"/>
    </row>
    <row r="5738" spans="1:14" x14ac:dyDescent="0.2">
      <c r="A5738" s="101"/>
      <c r="D5738" s="97"/>
      <c r="N5738" s="97"/>
    </row>
    <row r="5739" spans="1:14" x14ac:dyDescent="0.2">
      <c r="A5739" s="101"/>
      <c r="D5739" s="97"/>
      <c r="N5739" s="97"/>
    </row>
    <row r="5740" spans="1:14" x14ac:dyDescent="0.2">
      <c r="A5740" s="101"/>
      <c r="D5740" s="97"/>
      <c r="N5740" s="97"/>
    </row>
    <row r="5741" spans="1:14" x14ac:dyDescent="0.2">
      <c r="A5741" s="101"/>
      <c r="D5741" s="97"/>
      <c r="N5741" s="97"/>
    </row>
    <row r="5742" spans="1:14" x14ac:dyDescent="0.2">
      <c r="A5742" s="101"/>
      <c r="D5742" s="97"/>
      <c r="N5742" s="97"/>
    </row>
    <row r="5743" spans="1:14" x14ac:dyDescent="0.2">
      <c r="A5743" s="101"/>
      <c r="D5743" s="97"/>
      <c r="N5743" s="97"/>
    </row>
    <row r="5744" spans="1:14" x14ac:dyDescent="0.2">
      <c r="A5744" s="101"/>
      <c r="D5744" s="97"/>
      <c r="N5744" s="97"/>
    </row>
    <row r="5745" spans="1:14" x14ac:dyDescent="0.2">
      <c r="A5745" s="101"/>
      <c r="D5745" s="97"/>
      <c r="N5745" s="97"/>
    </row>
    <row r="5746" spans="1:14" x14ac:dyDescent="0.2">
      <c r="A5746" s="101"/>
      <c r="D5746" s="97"/>
      <c r="N5746" s="97"/>
    </row>
    <row r="5747" spans="1:14" x14ac:dyDescent="0.2">
      <c r="A5747" s="101"/>
      <c r="D5747" s="97"/>
      <c r="N5747" s="97"/>
    </row>
    <row r="5748" spans="1:14" x14ac:dyDescent="0.2">
      <c r="A5748" s="101"/>
      <c r="D5748" s="97"/>
      <c r="N5748" s="97"/>
    </row>
    <row r="5749" spans="1:14" x14ac:dyDescent="0.2">
      <c r="A5749" s="101"/>
      <c r="D5749" s="97"/>
      <c r="N5749" s="97"/>
    </row>
    <row r="5750" spans="1:14" x14ac:dyDescent="0.2">
      <c r="A5750" s="101"/>
      <c r="D5750" s="97"/>
      <c r="N5750" s="97"/>
    </row>
    <row r="5751" spans="1:14" x14ac:dyDescent="0.2">
      <c r="A5751" s="101"/>
      <c r="D5751" s="97"/>
      <c r="N5751" s="97"/>
    </row>
    <row r="5752" spans="1:14" x14ac:dyDescent="0.2">
      <c r="A5752" s="101"/>
      <c r="D5752" s="97"/>
      <c r="N5752" s="97"/>
    </row>
    <row r="5753" spans="1:14" x14ac:dyDescent="0.2">
      <c r="A5753" s="101"/>
      <c r="D5753" s="97"/>
      <c r="N5753" s="97"/>
    </row>
    <row r="5754" spans="1:14" x14ac:dyDescent="0.2">
      <c r="A5754" s="101"/>
      <c r="D5754" s="97"/>
      <c r="N5754" s="97"/>
    </row>
    <row r="5755" spans="1:14" x14ac:dyDescent="0.2">
      <c r="A5755" s="101"/>
      <c r="D5755" s="97"/>
      <c r="N5755" s="97"/>
    </row>
    <row r="5756" spans="1:14" x14ac:dyDescent="0.2">
      <c r="A5756" s="101"/>
      <c r="D5756" s="97"/>
      <c r="N5756" s="97"/>
    </row>
    <row r="5757" spans="1:14" x14ac:dyDescent="0.2">
      <c r="A5757" s="101"/>
      <c r="D5757" s="97"/>
      <c r="N5757" s="97"/>
    </row>
    <row r="5758" spans="1:14" x14ac:dyDescent="0.2">
      <c r="A5758" s="101"/>
      <c r="D5758" s="97"/>
      <c r="N5758" s="97"/>
    </row>
    <row r="5759" spans="1:14" x14ac:dyDescent="0.2">
      <c r="A5759" s="101"/>
      <c r="D5759" s="97"/>
      <c r="N5759" s="97"/>
    </row>
    <row r="5760" spans="1:14" x14ac:dyDescent="0.2">
      <c r="A5760" s="101"/>
      <c r="D5760" s="97"/>
      <c r="N5760" s="97"/>
    </row>
    <row r="5761" spans="1:14" x14ac:dyDescent="0.2">
      <c r="A5761" s="101"/>
      <c r="D5761" s="97"/>
      <c r="N5761" s="97"/>
    </row>
    <row r="5762" spans="1:14" x14ac:dyDescent="0.2">
      <c r="A5762" s="101"/>
      <c r="D5762" s="97"/>
      <c r="N5762" s="97"/>
    </row>
    <row r="5763" spans="1:14" x14ac:dyDescent="0.2">
      <c r="A5763" s="101"/>
      <c r="D5763" s="97"/>
      <c r="N5763" s="97"/>
    </row>
    <row r="5764" spans="1:14" x14ac:dyDescent="0.2">
      <c r="A5764" s="101"/>
      <c r="D5764" s="97"/>
      <c r="N5764" s="97"/>
    </row>
    <row r="5765" spans="1:14" x14ac:dyDescent="0.2">
      <c r="A5765" s="101"/>
      <c r="D5765" s="97"/>
      <c r="N5765" s="97"/>
    </row>
    <row r="5766" spans="1:14" x14ac:dyDescent="0.2">
      <c r="A5766" s="101"/>
      <c r="D5766" s="97"/>
      <c r="N5766" s="97"/>
    </row>
    <row r="5767" spans="1:14" x14ac:dyDescent="0.2">
      <c r="A5767" s="101"/>
      <c r="D5767" s="97"/>
      <c r="N5767" s="97"/>
    </row>
    <row r="5768" spans="1:14" x14ac:dyDescent="0.2">
      <c r="A5768" s="101"/>
      <c r="D5768" s="97"/>
      <c r="N5768" s="97"/>
    </row>
    <row r="5769" spans="1:14" x14ac:dyDescent="0.2">
      <c r="A5769" s="101"/>
      <c r="D5769" s="97"/>
      <c r="N5769" s="97"/>
    </row>
    <row r="5770" spans="1:14" x14ac:dyDescent="0.2">
      <c r="A5770" s="101"/>
      <c r="D5770" s="97"/>
      <c r="N5770" s="97"/>
    </row>
    <row r="5771" spans="1:14" x14ac:dyDescent="0.2">
      <c r="A5771" s="101"/>
      <c r="D5771" s="97"/>
      <c r="N5771" s="97"/>
    </row>
    <row r="5772" spans="1:14" x14ac:dyDescent="0.2">
      <c r="A5772" s="101"/>
      <c r="D5772" s="97"/>
      <c r="N5772" s="97"/>
    </row>
    <row r="5773" spans="1:14" x14ac:dyDescent="0.2">
      <c r="A5773" s="101"/>
      <c r="D5773" s="97"/>
      <c r="N5773" s="97"/>
    </row>
    <row r="5774" spans="1:14" x14ac:dyDescent="0.2">
      <c r="A5774" s="101"/>
      <c r="D5774" s="97"/>
      <c r="N5774" s="97"/>
    </row>
    <row r="5775" spans="1:14" x14ac:dyDescent="0.2">
      <c r="A5775" s="101"/>
      <c r="D5775" s="97"/>
      <c r="N5775" s="97"/>
    </row>
    <row r="5776" spans="1:14" x14ac:dyDescent="0.2">
      <c r="A5776" s="101"/>
      <c r="D5776" s="97"/>
      <c r="N5776" s="97"/>
    </row>
    <row r="5777" spans="1:14" x14ac:dyDescent="0.2">
      <c r="A5777" s="101"/>
      <c r="D5777" s="97"/>
      <c r="N5777" s="97"/>
    </row>
    <row r="5778" spans="1:14" x14ac:dyDescent="0.2">
      <c r="A5778" s="101"/>
      <c r="D5778" s="97"/>
      <c r="N5778" s="97"/>
    </row>
    <row r="5779" spans="1:14" x14ac:dyDescent="0.2">
      <c r="A5779" s="101"/>
      <c r="D5779" s="97"/>
      <c r="N5779" s="97"/>
    </row>
    <row r="5780" spans="1:14" x14ac:dyDescent="0.2">
      <c r="A5780" s="101"/>
      <c r="D5780" s="97"/>
      <c r="N5780" s="97"/>
    </row>
    <row r="5781" spans="1:14" x14ac:dyDescent="0.2">
      <c r="A5781" s="101"/>
      <c r="D5781" s="97"/>
      <c r="N5781" s="97"/>
    </row>
    <row r="5782" spans="1:14" x14ac:dyDescent="0.2">
      <c r="A5782" s="101"/>
      <c r="D5782" s="97"/>
      <c r="N5782" s="97"/>
    </row>
    <row r="5783" spans="1:14" x14ac:dyDescent="0.2">
      <c r="A5783" s="101"/>
      <c r="D5783" s="97"/>
      <c r="N5783" s="97"/>
    </row>
    <row r="5784" spans="1:14" x14ac:dyDescent="0.2">
      <c r="A5784" s="101"/>
      <c r="D5784" s="97"/>
      <c r="N5784" s="97"/>
    </row>
    <row r="5785" spans="1:14" x14ac:dyDescent="0.2">
      <c r="A5785" s="101"/>
      <c r="D5785" s="97"/>
      <c r="N5785" s="97"/>
    </row>
    <row r="5786" spans="1:14" x14ac:dyDescent="0.2">
      <c r="A5786" s="101"/>
      <c r="D5786" s="97"/>
      <c r="N5786" s="97"/>
    </row>
    <row r="5787" spans="1:14" x14ac:dyDescent="0.2">
      <c r="A5787" s="101"/>
      <c r="D5787" s="97"/>
      <c r="N5787" s="97"/>
    </row>
    <row r="5788" spans="1:14" x14ac:dyDescent="0.2">
      <c r="A5788" s="101"/>
      <c r="D5788" s="97"/>
      <c r="N5788" s="97"/>
    </row>
    <row r="5789" spans="1:14" x14ac:dyDescent="0.2">
      <c r="A5789" s="101"/>
      <c r="D5789" s="97"/>
      <c r="N5789" s="97"/>
    </row>
    <row r="5790" spans="1:14" x14ac:dyDescent="0.2">
      <c r="A5790" s="101"/>
      <c r="D5790" s="97"/>
      <c r="N5790" s="97"/>
    </row>
    <row r="5791" spans="1:14" x14ac:dyDescent="0.2">
      <c r="A5791" s="101"/>
      <c r="D5791" s="97"/>
      <c r="N5791" s="97"/>
    </row>
    <row r="5792" spans="1:14" x14ac:dyDescent="0.2">
      <c r="A5792" s="101"/>
      <c r="D5792" s="97"/>
      <c r="N5792" s="97"/>
    </row>
    <row r="5793" spans="1:14" x14ac:dyDescent="0.2">
      <c r="A5793" s="101"/>
      <c r="D5793" s="97"/>
      <c r="N5793" s="97"/>
    </row>
    <row r="5794" spans="1:14" x14ac:dyDescent="0.2">
      <c r="A5794" s="101"/>
      <c r="D5794" s="97"/>
      <c r="N5794" s="97"/>
    </row>
    <row r="5795" spans="1:14" x14ac:dyDescent="0.2">
      <c r="A5795" s="101"/>
      <c r="D5795" s="97"/>
      <c r="N5795" s="97"/>
    </row>
    <row r="5796" spans="1:14" x14ac:dyDescent="0.2">
      <c r="A5796" s="101"/>
      <c r="D5796" s="97"/>
      <c r="N5796" s="97"/>
    </row>
    <row r="5797" spans="1:14" x14ac:dyDescent="0.2">
      <c r="A5797" s="101"/>
      <c r="D5797" s="97"/>
      <c r="N5797" s="97"/>
    </row>
    <row r="5798" spans="1:14" x14ac:dyDescent="0.2">
      <c r="A5798" s="101"/>
      <c r="D5798" s="97"/>
      <c r="N5798" s="97"/>
    </row>
    <row r="5799" spans="1:14" x14ac:dyDescent="0.2">
      <c r="A5799" s="101"/>
      <c r="D5799" s="97"/>
      <c r="N5799" s="97"/>
    </row>
    <row r="5800" spans="1:14" x14ac:dyDescent="0.2">
      <c r="A5800" s="101"/>
      <c r="D5800" s="97"/>
      <c r="N5800" s="97"/>
    </row>
    <row r="5801" spans="1:14" x14ac:dyDescent="0.2">
      <c r="A5801" s="101"/>
      <c r="D5801" s="97"/>
      <c r="N5801" s="97"/>
    </row>
    <row r="5802" spans="1:14" x14ac:dyDescent="0.2">
      <c r="A5802" s="101"/>
      <c r="D5802" s="97"/>
      <c r="N5802" s="97"/>
    </row>
    <row r="5803" spans="1:14" x14ac:dyDescent="0.2">
      <c r="A5803" s="101"/>
      <c r="D5803" s="97"/>
      <c r="N5803" s="97"/>
    </row>
    <row r="5804" spans="1:14" x14ac:dyDescent="0.2">
      <c r="A5804" s="101"/>
      <c r="D5804" s="97"/>
      <c r="N5804" s="97"/>
    </row>
    <row r="5805" spans="1:14" x14ac:dyDescent="0.2">
      <c r="A5805" s="101"/>
      <c r="D5805" s="97"/>
      <c r="N5805" s="97"/>
    </row>
    <row r="5806" spans="1:14" x14ac:dyDescent="0.2">
      <c r="A5806" s="101"/>
      <c r="D5806" s="97"/>
      <c r="N5806" s="97"/>
    </row>
    <row r="5807" spans="1:14" x14ac:dyDescent="0.2">
      <c r="A5807" s="101"/>
      <c r="D5807" s="97"/>
      <c r="N5807" s="97"/>
    </row>
    <row r="5808" spans="1:14" x14ac:dyDescent="0.2">
      <c r="A5808" s="101"/>
      <c r="D5808" s="97"/>
      <c r="N5808" s="97"/>
    </row>
    <row r="5809" spans="1:14" x14ac:dyDescent="0.2">
      <c r="A5809" s="101"/>
      <c r="D5809" s="97"/>
      <c r="N5809" s="97"/>
    </row>
    <row r="5810" spans="1:14" x14ac:dyDescent="0.2">
      <c r="A5810" s="101"/>
      <c r="D5810" s="97"/>
      <c r="N5810" s="97"/>
    </row>
    <row r="5811" spans="1:14" x14ac:dyDescent="0.2">
      <c r="A5811" s="101"/>
      <c r="D5811" s="97"/>
      <c r="N5811" s="97"/>
    </row>
    <row r="5812" spans="1:14" x14ac:dyDescent="0.2">
      <c r="A5812" s="101"/>
      <c r="D5812" s="97"/>
      <c r="N5812" s="97"/>
    </row>
    <row r="5813" spans="1:14" x14ac:dyDescent="0.2">
      <c r="A5813" s="101"/>
      <c r="D5813" s="97"/>
      <c r="N5813" s="97"/>
    </row>
    <row r="5814" spans="1:14" x14ac:dyDescent="0.2">
      <c r="A5814" s="101"/>
      <c r="D5814" s="97"/>
      <c r="N5814" s="97"/>
    </row>
    <row r="5815" spans="1:14" x14ac:dyDescent="0.2">
      <c r="A5815" s="101"/>
      <c r="D5815" s="97"/>
      <c r="N5815" s="97"/>
    </row>
    <row r="5816" spans="1:14" x14ac:dyDescent="0.2">
      <c r="A5816" s="101"/>
      <c r="D5816" s="97"/>
      <c r="N5816" s="97"/>
    </row>
    <row r="5817" spans="1:14" x14ac:dyDescent="0.2">
      <c r="A5817" s="101"/>
      <c r="D5817" s="97"/>
      <c r="N5817" s="97"/>
    </row>
    <row r="5818" spans="1:14" x14ac:dyDescent="0.2">
      <c r="A5818" s="101"/>
      <c r="D5818" s="97"/>
      <c r="N5818" s="97"/>
    </row>
    <row r="5819" spans="1:14" x14ac:dyDescent="0.2">
      <c r="A5819" s="101"/>
      <c r="D5819" s="97"/>
      <c r="N5819" s="97"/>
    </row>
    <row r="5820" spans="1:14" x14ac:dyDescent="0.2">
      <c r="A5820" s="101"/>
      <c r="D5820" s="97"/>
      <c r="N5820" s="97"/>
    </row>
    <row r="5821" spans="1:14" x14ac:dyDescent="0.2">
      <c r="A5821" s="101"/>
      <c r="D5821" s="97"/>
      <c r="N5821" s="97"/>
    </row>
    <row r="5822" spans="1:14" x14ac:dyDescent="0.2">
      <c r="A5822" s="101"/>
      <c r="D5822" s="97"/>
      <c r="N5822" s="97"/>
    </row>
    <row r="5823" spans="1:14" x14ac:dyDescent="0.2">
      <c r="A5823" s="101"/>
      <c r="D5823" s="97"/>
      <c r="N5823" s="97"/>
    </row>
    <row r="5824" spans="1:14" x14ac:dyDescent="0.2">
      <c r="A5824" s="101"/>
      <c r="D5824" s="97"/>
      <c r="N5824" s="97"/>
    </row>
    <row r="5825" spans="1:14" x14ac:dyDescent="0.2">
      <c r="A5825" s="101"/>
      <c r="D5825" s="97"/>
      <c r="N5825" s="97"/>
    </row>
    <row r="5826" spans="1:14" x14ac:dyDescent="0.2">
      <c r="A5826" s="101"/>
      <c r="D5826" s="97"/>
      <c r="N5826" s="97"/>
    </row>
    <row r="5827" spans="1:14" x14ac:dyDescent="0.2">
      <c r="A5827" s="101"/>
      <c r="D5827" s="97"/>
      <c r="N5827" s="97"/>
    </row>
    <row r="5828" spans="1:14" x14ac:dyDescent="0.2">
      <c r="A5828" s="101"/>
      <c r="D5828" s="97"/>
      <c r="N5828" s="97"/>
    </row>
    <row r="5829" spans="1:14" x14ac:dyDescent="0.2">
      <c r="A5829" s="101"/>
      <c r="D5829" s="97"/>
      <c r="N5829" s="97"/>
    </row>
    <row r="5830" spans="1:14" x14ac:dyDescent="0.2">
      <c r="A5830" s="101"/>
      <c r="D5830" s="97"/>
      <c r="N5830" s="97"/>
    </row>
    <row r="5831" spans="1:14" x14ac:dyDescent="0.2">
      <c r="A5831" s="101"/>
      <c r="D5831" s="97"/>
      <c r="N5831" s="97"/>
    </row>
    <row r="5832" spans="1:14" x14ac:dyDescent="0.2">
      <c r="A5832" s="101"/>
      <c r="D5832" s="97"/>
      <c r="N5832" s="97"/>
    </row>
    <row r="5833" spans="1:14" x14ac:dyDescent="0.2">
      <c r="A5833" s="101"/>
      <c r="D5833" s="97"/>
      <c r="N5833" s="97"/>
    </row>
    <row r="5834" spans="1:14" x14ac:dyDescent="0.2">
      <c r="A5834" s="101"/>
      <c r="D5834" s="97"/>
      <c r="N5834" s="97"/>
    </row>
    <row r="5835" spans="1:14" x14ac:dyDescent="0.2">
      <c r="A5835" s="101"/>
      <c r="D5835" s="97"/>
      <c r="N5835" s="97"/>
    </row>
    <row r="5836" spans="1:14" x14ac:dyDescent="0.2">
      <c r="A5836" s="101"/>
      <c r="D5836" s="97"/>
      <c r="N5836" s="97"/>
    </row>
    <row r="5837" spans="1:14" x14ac:dyDescent="0.2">
      <c r="A5837" s="101"/>
      <c r="D5837" s="97"/>
      <c r="N5837" s="97"/>
    </row>
    <row r="5838" spans="1:14" x14ac:dyDescent="0.2">
      <c r="A5838" s="101"/>
      <c r="D5838" s="97"/>
      <c r="N5838" s="97"/>
    </row>
    <row r="5839" spans="1:14" x14ac:dyDescent="0.2">
      <c r="A5839" s="101"/>
      <c r="D5839" s="97"/>
      <c r="N5839" s="97"/>
    </row>
    <row r="5840" spans="1:14" x14ac:dyDescent="0.2">
      <c r="A5840" s="101"/>
      <c r="D5840" s="97"/>
      <c r="N5840" s="97"/>
    </row>
    <row r="5841" spans="1:14" x14ac:dyDescent="0.2">
      <c r="A5841" s="101"/>
      <c r="D5841" s="97"/>
      <c r="N5841" s="97"/>
    </row>
    <row r="5842" spans="1:14" x14ac:dyDescent="0.2">
      <c r="A5842" s="101"/>
      <c r="D5842" s="97"/>
      <c r="N5842" s="97"/>
    </row>
    <row r="5843" spans="1:14" x14ac:dyDescent="0.2">
      <c r="A5843" s="101"/>
      <c r="D5843" s="97"/>
      <c r="N5843" s="97"/>
    </row>
    <row r="5844" spans="1:14" x14ac:dyDescent="0.2">
      <c r="A5844" s="101"/>
      <c r="D5844" s="97"/>
      <c r="N5844" s="97"/>
    </row>
    <row r="5845" spans="1:14" x14ac:dyDescent="0.2">
      <c r="A5845" s="101"/>
      <c r="D5845" s="97"/>
      <c r="N5845" s="97"/>
    </row>
    <row r="5846" spans="1:14" x14ac:dyDescent="0.2">
      <c r="A5846" s="101"/>
      <c r="D5846" s="97"/>
      <c r="N5846" s="97"/>
    </row>
    <row r="5847" spans="1:14" x14ac:dyDescent="0.2">
      <c r="A5847" s="101"/>
      <c r="D5847" s="97"/>
      <c r="N5847" s="97"/>
    </row>
    <row r="5848" spans="1:14" x14ac:dyDescent="0.2">
      <c r="A5848" s="101"/>
      <c r="D5848" s="97"/>
      <c r="N5848" s="97"/>
    </row>
    <row r="5849" spans="1:14" x14ac:dyDescent="0.2">
      <c r="A5849" s="101"/>
      <c r="D5849" s="97"/>
      <c r="N5849" s="97"/>
    </row>
    <row r="5850" spans="1:14" x14ac:dyDescent="0.2">
      <c r="A5850" s="101"/>
      <c r="D5850" s="97"/>
      <c r="N5850" s="97"/>
    </row>
    <row r="5851" spans="1:14" x14ac:dyDescent="0.2">
      <c r="A5851" s="101"/>
      <c r="D5851" s="97"/>
      <c r="N5851" s="97"/>
    </row>
    <row r="5852" spans="1:14" x14ac:dyDescent="0.2">
      <c r="A5852" s="101"/>
      <c r="D5852" s="97"/>
      <c r="N5852" s="97"/>
    </row>
    <row r="5853" spans="1:14" x14ac:dyDescent="0.2">
      <c r="A5853" s="101"/>
      <c r="D5853" s="97"/>
      <c r="N5853" s="97"/>
    </row>
    <row r="5854" spans="1:14" x14ac:dyDescent="0.2">
      <c r="A5854" s="101"/>
      <c r="D5854" s="97"/>
      <c r="N5854" s="97"/>
    </row>
    <row r="5855" spans="1:14" x14ac:dyDescent="0.2">
      <c r="A5855" s="101"/>
      <c r="D5855" s="97"/>
      <c r="N5855" s="97"/>
    </row>
    <row r="5856" spans="1:14" x14ac:dyDescent="0.2">
      <c r="A5856" s="101"/>
      <c r="D5856" s="97"/>
      <c r="N5856" s="97"/>
    </row>
    <row r="5857" spans="1:14" x14ac:dyDescent="0.2">
      <c r="A5857" s="101"/>
      <c r="D5857" s="97"/>
      <c r="N5857" s="97"/>
    </row>
    <row r="5858" spans="1:14" x14ac:dyDescent="0.2">
      <c r="A5858" s="101"/>
      <c r="D5858" s="97"/>
      <c r="N5858" s="97"/>
    </row>
    <row r="5859" spans="1:14" x14ac:dyDescent="0.2">
      <c r="A5859" s="101"/>
      <c r="D5859" s="97"/>
      <c r="N5859" s="97"/>
    </row>
    <row r="5860" spans="1:14" x14ac:dyDescent="0.2">
      <c r="A5860" s="101"/>
      <c r="D5860" s="97"/>
      <c r="N5860" s="97"/>
    </row>
    <row r="5861" spans="1:14" x14ac:dyDescent="0.2">
      <c r="A5861" s="101"/>
      <c r="D5861" s="97"/>
      <c r="N5861" s="97"/>
    </row>
    <row r="5862" spans="1:14" x14ac:dyDescent="0.2">
      <c r="A5862" s="101"/>
      <c r="D5862" s="97"/>
      <c r="N5862" s="97"/>
    </row>
    <row r="5863" spans="1:14" x14ac:dyDescent="0.2">
      <c r="A5863" s="101"/>
      <c r="D5863" s="97"/>
      <c r="N5863" s="97"/>
    </row>
    <row r="5864" spans="1:14" x14ac:dyDescent="0.2">
      <c r="A5864" s="101"/>
      <c r="D5864" s="97"/>
      <c r="N5864" s="97"/>
    </row>
    <row r="5865" spans="1:14" x14ac:dyDescent="0.2">
      <c r="A5865" s="101"/>
      <c r="D5865" s="97"/>
      <c r="N5865" s="97"/>
    </row>
    <row r="5866" spans="1:14" x14ac:dyDescent="0.2">
      <c r="A5866" s="101"/>
      <c r="D5866" s="97"/>
      <c r="N5866" s="97"/>
    </row>
    <row r="5867" spans="1:14" x14ac:dyDescent="0.2">
      <c r="A5867" s="101"/>
      <c r="D5867" s="97"/>
      <c r="N5867" s="97"/>
    </row>
    <row r="5868" spans="1:14" x14ac:dyDescent="0.2">
      <c r="A5868" s="101"/>
      <c r="D5868" s="97"/>
      <c r="N5868" s="97"/>
    </row>
    <row r="5869" spans="1:14" x14ac:dyDescent="0.2">
      <c r="A5869" s="101"/>
      <c r="D5869" s="97"/>
      <c r="N5869" s="97"/>
    </row>
    <row r="5870" spans="1:14" x14ac:dyDescent="0.2">
      <c r="A5870" s="101"/>
      <c r="D5870" s="97"/>
      <c r="N5870" s="97"/>
    </row>
    <row r="5871" spans="1:14" x14ac:dyDescent="0.2">
      <c r="A5871" s="101"/>
      <c r="D5871" s="97"/>
      <c r="N5871" s="97"/>
    </row>
    <row r="5872" spans="1:14" x14ac:dyDescent="0.2">
      <c r="A5872" s="101"/>
      <c r="D5872" s="97"/>
      <c r="N5872" s="97"/>
    </row>
    <row r="5873" spans="1:14" x14ac:dyDescent="0.2">
      <c r="A5873" s="101"/>
      <c r="D5873" s="97"/>
      <c r="N5873" s="97"/>
    </row>
    <row r="5874" spans="1:14" x14ac:dyDescent="0.2">
      <c r="A5874" s="101"/>
      <c r="D5874" s="97"/>
      <c r="N5874" s="97"/>
    </row>
    <row r="5875" spans="1:14" x14ac:dyDescent="0.2">
      <c r="A5875" s="101"/>
      <c r="D5875" s="97"/>
      <c r="N5875" s="97"/>
    </row>
    <row r="5876" spans="1:14" x14ac:dyDescent="0.2">
      <c r="A5876" s="101"/>
      <c r="D5876" s="97"/>
      <c r="N5876" s="97"/>
    </row>
    <row r="5877" spans="1:14" x14ac:dyDescent="0.2">
      <c r="A5877" s="101"/>
      <c r="D5877" s="97"/>
      <c r="N5877" s="97"/>
    </row>
    <row r="5878" spans="1:14" x14ac:dyDescent="0.2">
      <c r="A5878" s="101"/>
      <c r="D5878" s="97"/>
      <c r="N5878" s="97"/>
    </row>
    <row r="5879" spans="1:14" x14ac:dyDescent="0.2">
      <c r="A5879" s="101"/>
      <c r="D5879" s="97"/>
      <c r="N5879" s="97"/>
    </row>
    <row r="5880" spans="1:14" x14ac:dyDescent="0.2">
      <c r="A5880" s="101"/>
      <c r="D5880" s="97"/>
      <c r="N5880" s="97"/>
    </row>
    <row r="5881" spans="1:14" x14ac:dyDescent="0.2">
      <c r="A5881" s="101"/>
      <c r="D5881" s="97"/>
      <c r="N5881" s="97"/>
    </row>
    <row r="5882" spans="1:14" x14ac:dyDescent="0.2">
      <c r="A5882" s="101"/>
      <c r="D5882" s="97"/>
      <c r="N5882" s="97"/>
    </row>
    <row r="5883" spans="1:14" x14ac:dyDescent="0.2">
      <c r="A5883" s="101"/>
      <c r="D5883" s="97"/>
      <c r="N5883" s="97"/>
    </row>
    <row r="5884" spans="1:14" x14ac:dyDescent="0.2">
      <c r="A5884" s="101"/>
      <c r="D5884" s="97"/>
      <c r="N5884" s="97"/>
    </row>
    <row r="5885" spans="1:14" x14ac:dyDescent="0.2">
      <c r="A5885" s="101"/>
      <c r="D5885" s="97"/>
      <c r="N5885" s="97"/>
    </row>
    <row r="5886" spans="1:14" x14ac:dyDescent="0.2">
      <c r="A5886" s="101"/>
      <c r="D5886" s="97"/>
      <c r="N5886" s="97"/>
    </row>
    <row r="5887" spans="1:14" x14ac:dyDescent="0.2">
      <c r="A5887" s="101"/>
      <c r="D5887" s="97"/>
      <c r="N5887" s="97"/>
    </row>
    <row r="5888" spans="1:14" x14ac:dyDescent="0.2">
      <c r="A5888" s="101"/>
      <c r="D5888" s="97"/>
      <c r="N5888" s="97"/>
    </row>
    <row r="5889" spans="1:14" x14ac:dyDescent="0.2">
      <c r="A5889" s="101"/>
      <c r="D5889" s="97"/>
      <c r="N5889" s="97"/>
    </row>
    <row r="5890" spans="1:14" x14ac:dyDescent="0.2">
      <c r="A5890" s="101"/>
      <c r="D5890" s="97"/>
      <c r="N5890" s="97"/>
    </row>
    <row r="5891" spans="1:14" x14ac:dyDescent="0.2">
      <c r="A5891" s="101"/>
      <c r="D5891" s="97"/>
      <c r="N5891" s="97"/>
    </row>
    <row r="5892" spans="1:14" x14ac:dyDescent="0.2">
      <c r="A5892" s="101"/>
      <c r="D5892" s="97"/>
      <c r="N5892" s="97"/>
    </row>
    <row r="5893" spans="1:14" x14ac:dyDescent="0.2">
      <c r="A5893" s="101"/>
      <c r="D5893" s="97"/>
      <c r="N5893" s="97"/>
    </row>
    <row r="5894" spans="1:14" x14ac:dyDescent="0.2">
      <c r="A5894" s="101"/>
      <c r="D5894" s="97"/>
      <c r="N5894" s="97"/>
    </row>
    <row r="5895" spans="1:14" x14ac:dyDescent="0.2">
      <c r="A5895" s="101"/>
      <c r="D5895" s="97"/>
      <c r="N5895" s="97"/>
    </row>
    <row r="5896" spans="1:14" x14ac:dyDescent="0.2">
      <c r="A5896" s="101"/>
      <c r="D5896" s="97"/>
      <c r="N5896" s="97"/>
    </row>
    <row r="5897" spans="1:14" x14ac:dyDescent="0.2">
      <c r="A5897" s="101"/>
      <c r="D5897" s="97"/>
      <c r="N5897" s="97"/>
    </row>
    <row r="5898" spans="1:14" x14ac:dyDescent="0.2">
      <c r="A5898" s="101"/>
      <c r="D5898" s="97"/>
      <c r="N5898" s="97"/>
    </row>
    <row r="5899" spans="1:14" x14ac:dyDescent="0.2">
      <c r="A5899" s="101"/>
      <c r="D5899" s="97"/>
      <c r="N5899" s="97"/>
    </row>
    <row r="5900" spans="1:14" x14ac:dyDescent="0.2">
      <c r="A5900" s="101"/>
      <c r="D5900" s="97"/>
      <c r="N5900" s="97"/>
    </row>
    <row r="5901" spans="1:14" x14ac:dyDescent="0.2">
      <c r="A5901" s="101"/>
      <c r="D5901" s="97"/>
      <c r="N5901" s="97"/>
    </row>
    <row r="5902" spans="1:14" x14ac:dyDescent="0.2">
      <c r="A5902" s="101"/>
      <c r="D5902" s="97"/>
      <c r="N5902" s="97"/>
    </row>
    <row r="5903" spans="1:14" x14ac:dyDescent="0.2">
      <c r="A5903" s="101"/>
      <c r="D5903" s="97"/>
      <c r="N5903" s="97"/>
    </row>
    <row r="5904" spans="1:14" x14ac:dyDescent="0.2">
      <c r="A5904" s="101"/>
      <c r="D5904" s="97"/>
      <c r="N5904" s="97"/>
    </row>
    <row r="5905" spans="1:14" x14ac:dyDescent="0.2">
      <c r="A5905" s="101"/>
      <c r="D5905" s="97"/>
      <c r="N5905" s="97"/>
    </row>
    <row r="5906" spans="1:14" x14ac:dyDescent="0.2">
      <c r="A5906" s="101"/>
      <c r="D5906" s="97"/>
      <c r="N5906" s="97"/>
    </row>
    <row r="5907" spans="1:14" x14ac:dyDescent="0.2">
      <c r="A5907" s="101"/>
      <c r="D5907" s="97"/>
      <c r="N5907" s="97"/>
    </row>
    <row r="5908" spans="1:14" x14ac:dyDescent="0.2">
      <c r="A5908" s="101"/>
      <c r="D5908" s="97"/>
      <c r="N5908" s="97"/>
    </row>
    <row r="5909" spans="1:14" x14ac:dyDescent="0.2">
      <c r="A5909" s="101"/>
      <c r="D5909" s="97"/>
      <c r="N5909" s="97"/>
    </row>
    <row r="5910" spans="1:14" x14ac:dyDescent="0.2">
      <c r="A5910" s="101"/>
      <c r="D5910" s="97"/>
      <c r="N5910" s="97"/>
    </row>
    <row r="5911" spans="1:14" x14ac:dyDescent="0.2">
      <c r="A5911" s="101"/>
      <c r="D5911" s="97"/>
      <c r="N5911" s="97"/>
    </row>
    <row r="5912" spans="1:14" x14ac:dyDescent="0.2">
      <c r="A5912" s="101"/>
      <c r="D5912" s="97"/>
      <c r="N5912" s="97"/>
    </row>
    <row r="5913" spans="1:14" x14ac:dyDescent="0.2">
      <c r="A5913" s="101"/>
      <c r="D5913" s="97"/>
      <c r="N5913" s="97"/>
    </row>
    <row r="5914" spans="1:14" x14ac:dyDescent="0.2">
      <c r="A5914" s="101"/>
      <c r="D5914" s="97"/>
      <c r="N5914" s="97"/>
    </row>
    <row r="5915" spans="1:14" x14ac:dyDescent="0.2">
      <c r="A5915" s="101"/>
      <c r="D5915" s="97"/>
      <c r="N5915" s="97"/>
    </row>
    <row r="5916" spans="1:14" x14ac:dyDescent="0.2">
      <c r="A5916" s="101"/>
      <c r="D5916" s="97"/>
      <c r="N5916" s="97"/>
    </row>
    <row r="5917" spans="1:14" x14ac:dyDescent="0.2">
      <c r="A5917" s="101"/>
      <c r="D5917" s="97"/>
      <c r="N5917" s="97"/>
    </row>
    <row r="5918" spans="1:14" x14ac:dyDescent="0.2">
      <c r="A5918" s="101"/>
      <c r="D5918" s="97"/>
      <c r="N5918" s="97"/>
    </row>
    <row r="5919" spans="1:14" x14ac:dyDescent="0.2">
      <c r="A5919" s="101"/>
      <c r="D5919" s="97"/>
      <c r="N5919" s="97"/>
    </row>
    <row r="5920" spans="1:14" x14ac:dyDescent="0.2">
      <c r="A5920" s="101"/>
      <c r="D5920" s="97"/>
      <c r="N5920" s="97"/>
    </row>
    <row r="5921" spans="1:14" x14ac:dyDescent="0.2">
      <c r="A5921" s="101"/>
      <c r="D5921" s="97"/>
      <c r="N5921" s="97"/>
    </row>
    <row r="5922" spans="1:14" x14ac:dyDescent="0.2">
      <c r="A5922" s="101"/>
      <c r="D5922" s="97"/>
      <c r="N5922" s="97"/>
    </row>
    <row r="5923" spans="1:14" x14ac:dyDescent="0.2">
      <c r="A5923" s="101"/>
      <c r="D5923" s="97"/>
      <c r="N5923" s="97"/>
    </row>
    <row r="5924" spans="1:14" x14ac:dyDescent="0.2">
      <c r="A5924" s="101"/>
      <c r="D5924" s="97"/>
      <c r="N5924" s="97"/>
    </row>
    <row r="5925" spans="1:14" x14ac:dyDescent="0.2">
      <c r="A5925" s="101"/>
      <c r="D5925" s="97"/>
      <c r="N5925" s="97"/>
    </row>
    <row r="5926" spans="1:14" x14ac:dyDescent="0.2">
      <c r="A5926" s="101"/>
      <c r="D5926" s="97"/>
      <c r="N5926" s="97"/>
    </row>
    <row r="5927" spans="1:14" x14ac:dyDescent="0.2">
      <c r="A5927" s="101"/>
      <c r="D5927" s="97"/>
      <c r="N5927" s="97"/>
    </row>
    <row r="5928" spans="1:14" x14ac:dyDescent="0.2">
      <c r="A5928" s="101"/>
      <c r="D5928" s="97"/>
      <c r="N5928" s="97"/>
    </row>
    <row r="5929" spans="1:14" x14ac:dyDescent="0.2">
      <c r="A5929" s="101"/>
      <c r="D5929" s="97"/>
      <c r="N5929" s="97"/>
    </row>
    <row r="5930" spans="1:14" x14ac:dyDescent="0.2">
      <c r="A5930" s="101"/>
      <c r="D5930" s="97"/>
      <c r="N5930" s="97"/>
    </row>
    <row r="5931" spans="1:14" x14ac:dyDescent="0.2">
      <c r="A5931" s="101"/>
      <c r="D5931" s="97"/>
      <c r="N5931" s="97"/>
    </row>
    <row r="5932" spans="1:14" x14ac:dyDescent="0.2">
      <c r="A5932" s="101"/>
      <c r="D5932" s="97"/>
      <c r="N5932" s="97"/>
    </row>
    <row r="5933" spans="1:14" x14ac:dyDescent="0.2">
      <c r="A5933" s="101"/>
      <c r="D5933" s="97"/>
      <c r="N5933" s="97"/>
    </row>
    <row r="5934" spans="1:14" x14ac:dyDescent="0.2">
      <c r="A5934" s="101"/>
      <c r="D5934" s="97"/>
      <c r="N5934" s="97"/>
    </row>
    <row r="5935" spans="1:14" x14ac:dyDescent="0.2">
      <c r="A5935" s="101"/>
      <c r="D5935" s="97"/>
      <c r="N5935" s="97"/>
    </row>
    <row r="5936" spans="1:14" x14ac:dyDescent="0.2">
      <c r="A5936" s="101"/>
      <c r="D5936" s="97"/>
      <c r="N5936" s="97"/>
    </row>
    <row r="5937" spans="1:14" x14ac:dyDescent="0.2">
      <c r="A5937" s="101"/>
      <c r="D5937" s="97"/>
      <c r="N5937" s="97"/>
    </row>
    <row r="5938" spans="1:14" x14ac:dyDescent="0.2">
      <c r="A5938" s="101"/>
      <c r="D5938" s="97"/>
      <c r="N5938" s="97"/>
    </row>
    <row r="5939" spans="1:14" x14ac:dyDescent="0.2">
      <c r="A5939" s="101"/>
      <c r="D5939" s="97"/>
      <c r="N5939" s="97"/>
    </row>
    <row r="5940" spans="1:14" x14ac:dyDescent="0.2">
      <c r="A5940" s="101"/>
      <c r="D5940" s="97"/>
      <c r="N5940" s="97"/>
    </row>
    <row r="5941" spans="1:14" x14ac:dyDescent="0.2">
      <c r="A5941" s="101"/>
      <c r="D5941" s="97"/>
      <c r="N5941" s="97"/>
    </row>
    <row r="5942" spans="1:14" x14ac:dyDescent="0.2">
      <c r="A5942" s="101"/>
      <c r="D5942" s="97"/>
      <c r="N5942" s="97"/>
    </row>
    <row r="5943" spans="1:14" x14ac:dyDescent="0.2">
      <c r="A5943" s="101"/>
      <c r="D5943" s="97"/>
      <c r="N5943" s="97"/>
    </row>
    <row r="5944" spans="1:14" x14ac:dyDescent="0.2">
      <c r="A5944" s="101"/>
      <c r="D5944" s="97"/>
      <c r="N5944" s="97"/>
    </row>
    <row r="5945" spans="1:14" x14ac:dyDescent="0.2">
      <c r="A5945" s="101"/>
      <c r="D5945" s="97"/>
      <c r="N5945" s="97"/>
    </row>
    <row r="5946" spans="1:14" x14ac:dyDescent="0.2">
      <c r="A5946" s="101"/>
      <c r="D5946" s="97"/>
      <c r="N5946" s="97"/>
    </row>
    <row r="5947" spans="1:14" x14ac:dyDescent="0.2">
      <c r="A5947" s="101"/>
      <c r="D5947" s="97"/>
      <c r="N5947" s="97"/>
    </row>
    <row r="5948" spans="1:14" x14ac:dyDescent="0.2">
      <c r="A5948" s="101"/>
      <c r="D5948" s="97"/>
      <c r="N5948" s="97"/>
    </row>
    <row r="5949" spans="1:14" x14ac:dyDescent="0.2">
      <c r="A5949" s="101"/>
      <c r="D5949" s="97"/>
      <c r="N5949" s="97"/>
    </row>
    <row r="5950" spans="1:14" x14ac:dyDescent="0.2">
      <c r="A5950" s="101"/>
      <c r="D5950" s="97"/>
      <c r="N5950" s="97"/>
    </row>
    <row r="5951" spans="1:14" x14ac:dyDescent="0.2">
      <c r="A5951" s="101"/>
      <c r="D5951" s="97"/>
      <c r="N5951" s="97"/>
    </row>
    <row r="5952" spans="1:14" x14ac:dyDescent="0.2">
      <c r="A5952" s="101"/>
      <c r="D5952" s="97"/>
      <c r="N5952" s="97"/>
    </row>
    <row r="5953" spans="1:14" x14ac:dyDescent="0.2">
      <c r="A5953" s="101"/>
      <c r="D5953" s="97"/>
      <c r="N5953" s="97"/>
    </row>
    <row r="5954" spans="1:14" x14ac:dyDescent="0.2">
      <c r="A5954" s="101"/>
      <c r="D5954" s="97"/>
      <c r="N5954" s="97"/>
    </row>
    <row r="5955" spans="1:14" x14ac:dyDescent="0.2">
      <c r="A5955" s="101"/>
      <c r="D5955" s="97"/>
      <c r="N5955" s="97"/>
    </row>
    <row r="5956" spans="1:14" x14ac:dyDescent="0.2">
      <c r="A5956" s="101"/>
      <c r="D5956" s="97"/>
      <c r="N5956" s="97"/>
    </row>
    <row r="5957" spans="1:14" x14ac:dyDescent="0.2">
      <c r="A5957" s="101"/>
      <c r="D5957" s="97"/>
      <c r="N5957" s="97"/>
    </row>
    <row r="5958" spans="1:14" x14ac:dyDescent="0.2">
      <c r="A5958" s="101"/>
      <c r="D5958" s="97"/>
      <c r="N5958" s="97"/>
    </row>
    <row r="5959" spans="1:14" x14ac:dyDescent="0.2">
      <c r="A5959" s="101"/>
      <c r="D5959" s="97"/>
      <c r="N5959" s="97"/>
    </row>
    <row r="5960" spans="1:14" x14ac:dyDescent="0.2">
      <c r="A5960" s="101"/>
      <c r="D5960" s="97"/>
      <c r="N5960" s="97"/>
    </row>
    <row r="5961" spans="1:14" x14ac:dyDescent="0.2">
      <c r="A5961" s="101"/>
      <c r="D5961" s="97"/>
      <c r="N5961" s="97"/>
    </row>
    <row r="5962" spans="1:14" x14ac:dyDescent="0.2">
      <c r="A5962" s="101"/>
      <c r="D5962" s="97"/>
      <c r="N5962" s="97"/>
    </row>
    <row r="5963" spans="1:14" x14ac:dyDescent="0.2">
      <c r="A5963" s="101"/>
      <c r="D5963" s="97"/>
      <c r="N5963" s="97"/>
    </row>
    <row r="5964" spans="1:14" x14ac:dyDescent="0.2">
      <c r="A5964" s="101"/>
      <c r="D5964" s="97"/>
      <c r="N5964" s="97"/>
    </row>
    <row r="5965" spans="1:14" x14ac:dyDescent="0.2">
      <c r="A5965" s="101"/>
      <c r="D5965" s="97"/>
      <c r="N5965" s="97"/>
    </row>
    <row r="5966" spans="1:14" x14ac:dyDescent="0.2">
      <c r="A5966" s="101"/>
      <c r="D5966" s="97"/>
      <c r="N5966" s="97"/>
    </row>
    <row r="5967" spans="1:14" x14ac:dyDescent="0.2">
      <c r="A5967" s="101"/>
      <c r="D5967" s="97"/>
      <c r="N5967" s="97"/>
    </row>
    <row r="5968" spans="1:14" x14ac:dyDescent="0.2">
      <c r="A5968" s="101"/>
      <c r="D5968" s="97"/>
      <c r="N5968" s="97"/>
    </row>
    <row r="5969" spans="1:14" x14ac:dyDescent="0.2">
      <c r="A5969" s="101"/>
      <c r="D5969" s="97"/>
      <c r="N5969" s="97"/>
    </row>
    <row r="5970" spans="1:14" x14ac:dyDescent="0.2">
      <c r="A5970" s="101"/>
      <c r="D5970" s="97"/>
      <c r="N5970" s="97"/>
    </row>
    <row r="5971" spans="1:14" x14ac:dyDescent="0.2">
      <c r="A5971" s="101"/>
      <c r="D5971" s="97"/>
      <c r="N5971" s="97"/>
    </row>
    <row r="5972" spans="1:14" x14ac:dyDescent="0.2">
      <c r="A5972" s="101"/>
      <c r="D5972" s="97"/>
      <c r="N5972" s="97"/>
    </row>
    <row r="5973" spans="1:14" x14ac:dyDescent="0.2">
      <c r="A5973" s="101"/>
      <c r="D5973" s="97"/>
      <c r="N5973" s="97"/>
    </row>
    <row r="5974" spans="1:14" x14ac:dyDescent="0.2">
      <c r="A5974" s="101"/>
      <c r="D5974" s="97"/>
      <c r="N5974" s="97"/>
    </row>
    <row r="5975" spans="1:14" x14ac:dyDescent="0.2">
      <c r="A5975" s="101"/>
      <c r="D5975" s="97"/>
      <c r="N5975" s="97"/>
    </row>
    <row r="5976" spans="1:14" x14ac:dyDescent="0.2">
      <c r="A5976" s="101"/>
      <c r="D5976" s="97"/>
      <c r="N5976" s="97"/>
    </row>
    <row r="5977" spans="1:14" x14ac:dyDescent="0.2">
      <c r="A5977" s="101"/>
      <c r="D5977" s="97"/>
      <c r="N5977" s="97"/>
    </row>
    <row r="5978" spans="1:14" x14ac:dyDescent="0.2">
      <c r="A5978" s="101"/>
      <c r="D5978" s="97"/>
      <c r="N5978" s="97"/>
    </row>
    <row r="5979" spans="1:14" x14ac:dyDescent="0.2">
      <c r="A5979" s="101"/>
      <c r="D5979" s="97"/>
      <c r="N5979" s="97"/>
    </row>
    <row r="5980" spans="1:14" x14ac:dyDescent="0.2">
      <c r="A5980" s="101"/>
      <c r="D5980" s="97"/>
      <c r="N5980" s="97"/>
    </row>
    <row r="5981" spans="1:14" x14ac:dyDescent="0.2">
      <c r="A5981" s="101"/>
      <c r="D5981" s="97"/>
      <c r="N5981" s="97"/>
    </row>
    <row r="5982" spans="1:14" x14ac:dyDescent="0.2">
      <c r="A5982" s="101"/>
      <c r="D5982" s="97"/>
      <c r="N5982" s="97"/>
    </row>
    <row r="5983" spans="1:14" x14ac:dyDescent="0.2">
      <c r="A5983" s="101"/>
      <c r="D5983" s="97"/>
      <c r="N5983" s="97"/>
    </row>
    <row r="5984" spans="1:14" x14ac:dyDescent="0.2">
      <c r="A5984" s="101"/>
      <c r="D5984" s="97"/>
      <c r="N5984" s="97"/>
    </row>
    <row r="5985" spans="1:14" x14ac:dyDescent="0.2">
      <c r="A5985" s="101"/>
      <c r="D5985" s="97"/>
      <c r="N5985" s="97"/>
    </row>
    <row r="5986" spans="1:14" x14ac:dyDescent="0.2">
      <c r="A5986" s="101"/>
      <c r="D5986" s="97"/>
      <c r="N5986" s="97"/>
    </row>
    <row r="5987" spans="1:14" x14ac:dyDescent="0.2">
      <c r="A5987" s="101"/>
      <c r="D5987" s="97"/>
      <c r="N5987" s="97"/>
    </row>
    <row r="5988" spans="1:14" x14ac:dyDescent="0.2">
      <c r="A5988" s="101"/>
      <c r="D5988" s="97"/>
      <c r="N5988" s="97"/>
    </row>
    <row r="5989" spans="1:14" x14ac:dyDescent="0.2">
      <c r="A5989" s="101"/>
      <c r="D5989" s="97"/>
      <c r="N5989" s="97"/>
    </row>
    <row r="5990" spans="1:14" x14ac:dyDescent="0.2">
      <c r="A5990" s="101"/>
      <c r="D5990" s="97"/>
      <c r="N5990" s="97"/>
    </row>
    <row r="5991" spans="1:14" x14ac:dyDescent="0.2">
      <c r="A5991" s="101"/>
      <c r="D5991" s="97"/>
      <c r="N5991" s="97"/>
    </row>
    <row r="5992" spans="1:14" x14ac:dyDescent="0.2">
      <c r="A5992" s="101"/>
      <c r="D5992" s="97"/>
      <c r="N5992" s="97"/>
    </row>
    <row r="5993" spans="1:14" x14ac:dyDescent="0.2">
      <c r="A5993" s="101"/>
      <c r="D5993" s="97"/>
      <c r="N5993" s="97"/>
    </row>
    <row r="5994" spans="1:14" x14ac:dyDescent="0.2">
      <c r="A5994" s="101"/>
      <c r="D5994" s="97"/>
      <c r="N5994" s="97"/>
    </row>
    <row r="5995" spans="1:14" x14ac:dyDescent="0.2">
      <c r="A5995" s="101"/>
      <c r="D5995" s="97"/>
      <c r="N5995" s="97"/>
    </row>
    <row r="5996" spans="1:14" x14ac:dyDescent="0.2">
      <c r="A5996" s="101"/>
      <c r="D5996" s="97"/>
      <c r="N5996" s="97"/>
    </row>
    <row r="5997" spans="1:14" x14ac:dyDescent="0.2">
      <c r="A5997" s="101"/>
      <c r="D5997" s="97"/>
      <c r="N5997" s="97"/>
    </row>
    <row r="5998" spans="1:14" x14ac:dyDescent="0.2">
      <c r="A5998" s="101"/>
      <c r="D5998" s="97"/>
      <c r="N5998" s="97"/>
    </row>
    <row r="5999" spans="1:14" x14ac:dyDescent="0.2">
      <c r="A5999" s="101"/>
      <c r="D5999" s="97"/>
      <c r="N5999" s="97"/>
    </row>
    <row r="6000" spans="1:14" x14ac:dyDescent="0.2">
      <c r="A6000" s="101"/>
      <c r="D6000" s="97"/>
      <c r="N6000" s="97"/>
    </row>
    <row r="6001" spans="1:14" x14ac:dyDescent="0.2">
      <c r="A6001" s="101"/>
      <c r="D6001" s="97"/>
      <c r="N6001" s="97"/>
    </row>
    <row r="6002" spans="1:14" x14ac:dyDescent="0.2">
      <c r="A6002" s="101"/>
      <c r="D6002" s="97"/>
      <c r="N6002" s="97"/>
    </row>
    <row r="6003" spans="1:14" x14ac:dyDescent="0.2">
      <c r="A6003" s="101"/>
      <c r="D6003" s="97"/>
      <c r="N6003" s="97"/>
    </row>
    <row r="6004" spans="1:14" x14ac:dyDescent="0.2">
      <c r="A6004" s="101"/>
      <c r="D6004" s="97"/>
      <c r="N6004" s="97"/>
    </row>
    <row r="6005" spans="1:14" x14ac:dyDescent="0.2">
      <c r="A6005" s="101"/>
      <c r="D6005" s="97"/>
      <c r="N6005" s="97"/>
    </row>
    <row r="6006" spans="1:14" x14ac:dyDescent="0.2">
      <c r="A6006" s="101"/>
      <c r="D6006" s="97"/>
      <c r="N6006" s="97"/>
    </row>
    <row r="6007" spans="1:14" x14ac:dyDescent="0.2">
      <c r="A6007" s="101"/>
      <c r="D6007" s="97"/>
      <c r="N6007" s="97"/>
    </row>
    <row r="6008" spans="1:14" x14ac:dyDescent="0.2">
      <c r="A6008" s="101"/>
      <c r="D6008" s="97"/>
      <c r="N6008" s="97"/>
    </row>
    <row r="6009" spans="1:14" x14ac:dyDescent="0.2">
      <c r="A6009" s="101"/>
      <c r="D6009" s="97"/>
      <c r="N6009" s="97"/>
    </row>
    <row r="6010" spans="1:14" x14ac:dyDescent="0.2">
      <c r="A6010" s="101"/>
      <c r="D6010" s="97"/>
      <c r="N6010" s="97"/>
    </row>
    <row r="6011" spans="1:14" x14ac:dyDescent="0.2">
      <c r="A6011" s="101"/>
      <c r="D6011" s="97"/>
      <c r="N6011" s="97"/>
    </row>
    <row r="6012" spans="1:14" x14ac:dyDescent="0.2">
      <c r="A6012" s="101"/>
      <c r="D6012" s="97"/>
      <c r="N6012" s="97"/>
    </row>
    <row r="6013" spans="1:14" x14ac:dyDescent="0.2">
      <c r="A6013" s="101"/>
      <c r="D6013" s="97"/>
      <c r="N6013" s="97"/>
    </row>
    <row r="6014" spans="1:14" x14ac:dyDescent="0.2">
      <c r="A6014" s="101"/>
      <c r="D6014" s="97"/>
      <c r="N6014" s="97"/>
    </row>
    <row r="6015" spans="1:14" x14ac:dyDescent="0.2">
      <c r="A6015" s="101"/>
      <c r="D6015" s="97"/>
      <c r="N6015" s="97"/>
    </row>
    <row r="6016" spans="1:14" x14ac:dyDescent="0.2">
      <c r="A6016" s="101"/>
      <c r="D6016" s="97"/>
      <c r="N6016" s="97"/>
    </row>
    <row r="6017" spans="1:14" x14ac:dyDescent="0.2">
      <c r="A6017" s="101"/>
      <c r="D6017" s="97"/>
      <c r="N6017" s="97"/>
    </row>
    <row r="6018" spans="1:14" x14ac:dyDescent="0.2">
      <c r="A6018" s="101"/>
      <c r="D6018" s="97"/>
      <c r="N6018" s="97"/>
    </row>
    <row r="6019" spans="1:14" x14ac:dyDescent="0.2">
      <c r="A6019" s="101"/>
      <c r="D6019" s="97"/>
      <c r="N6019" s="97"/>
    </row>
    <row r="6020" spans="1:14" x14ac:dyDescent="0.2">
      <c r="A6020" s="101"/>
      <c r="D6020" s="97"/>
      <c r="N6020" s="97"/>
    </row>
    <row r="6021" spans="1:14" x14ac:dyDescent="0.2">
      <c r="A6021" s="101"/>
      <c r="D6021" s="97"/>
      <c r="N6021" s="97"/>
    </row>
    <row r="6022" spans="1:14" x14ac:dyDescent="0.2">
      <c r="A6022" s="101"/>
      <c r="D6022" s="97"/>
      <c r="N6022" s="97"/>
    </row>
    <row r="6023" spans="1:14" x14ac:dyDescent="0.2">
      <c r="A6023" s="101"/>
      <c r="D6023" s="97"/>
      <c r="N6023" s="97"/>
    </row>
    <row r="6024" spans="1:14" x14ac:dyDescent="0.2">
      <c r="A6024" s="101"/>
      <c r="D6024" s="97"/>
      <c r="N6024" s="97"/>
    </row>
    <row r="6025" spans="1:14" x14ac:dyDescent="0.2">
      <c r="A6025" s="101"/>
      <c r="D6025" s="97"/>
      <c r="N6025" s="97"/>
    </row>
    <row r="6026" spans="1:14" x14ac:dyDescent="0.2">
      <c r="A6026" s="101"/>
      <c r="D6026" s="97"/>
      <c r="N6026" s="97"/>
    </row>
    <row r="6027" spans="1:14" x14ac:dyDescent="0.2">
      <c r="A6027" s="101"/>
      <c r="D6027" s="97"/>
      <c r="N6027" s="97"/>
    </row>
    <row r="6028" spans="1:14" x14ac:dyDescent="0.2">
      <c r="A6028" s="101"/>
      <c r="D6028" s="97"/>
      <c r="N6028" s="97"/>
    </row>
    <row r="6029" spans="1:14" x14ac:dyDescent="0.2">
      <c r="A6029" s="101"/>
      <c r="D6029" s="97"/>
      <c r="N6029" s="97"/>
    </row>
    <row r="6030" spans="1:14" x14ac:dyDescent="0.2">
      <c r="A6030" s="101"/>
      <c r="D6030" s="97"/>
      <c r="N6030" s="97"/>
    </row>
    <row r="6031" spans="1:14" x14ac:dyDescent="0.2">
      <c r="A6031" s="101"/>
      <c r="D6031" s="97"/>
      <c r="N6031" s="97"/>
    </row>
    <row r="6032" spans="1:14" x14ac:dyDescent="0.2">
      <c r="A6032" s="101"/>
      <c r="D6032" s="97"/>
      <c r="N6032" s="97"/>
    </row>
    <row r="6033" spans="1:14" x14ac:dyDescent="0.2">
      <c r="A6033" s="101"/>
      <c r="D6033" s="97"/>
      <c r="N6033" s="97"/>
    </row>
    <row r="6034" spans="1:14" x14ac:dyDescent="0.2">
      <c r="A6034" s="101"/>
      <c r="D6034" s="97"/>
      <c r="N6034" s="97"/>
    </row>
    <row r="6035" spans="1:14" x14ac:dyDescent="0.2">
      <c r="A6035" s="101"/>
      <c r="D6035" s="97"/>
      <c r="N6035" s="97"/>
    </row>
    <row r="6036" spans="1:14" x14ac:dyDescent="0.2">
      <c r="A6036" s="101"/>
      <c r="D6036" s="97"/>
      <c r="N6036" s="97"/>
    </row>
    <row r="6037" spans="1:14" x14ac:dyDescent="0.2">
      <c r="A6037" s="101"/>
      <c r="D6037" s="97"/>
      <c r="N6037" s="97"/>
    </row>
    <row r="6038" spans="1:14" x14ac:dyDescent="0.2">
      <c r="A6038" s="101"/>
      <c r="D6038" s="97"/>
      <c r="N6038" s="97"/>
    </row>
    <row r="6039" spans="1:14" x14ac:dyDescent="0.2">
      <c r="A6039" s="101"/>
      <c r="D6039" s="97"/>
      <c r="N6039" s="97"/>
    </row>
    <row r="6040" spans="1:14" x14ac:dyDescent="0.2">
      <c r="A6040" s="101"/>
      <c r="D6040" s="97"/>
      <c r="N6040" s="97"/>
    </row>
    <row r="6041" spans="1:14" x14ac:dyDescent="0.2">
      <c r="A6041" s="101"/>
      <c r="D6041" s="97"/>
      <c r="N6041" s="97"/>
    </row>
    <row r="6042" spans="1:14" x14ac:dyDescent="0.2">
      <c r="A6042" s="101"/>
      <c r="D6042" s="97"/>
      <c r="N6042" s="97"/>
    </row>
    <row r="6043" spans="1:14" x14ac:dyDescent="0.2">
      <c r="A6043" s="101"/>
      <c r="D6043" s="97"/>
      <c r="N6043" s="97"/>
    </row>
    <row r="6044" spans="1:14" x14ac:dyDescent="0.2">
      <c r="A6044" s="101"/>
      <c r="D6044" s="97"/>
      <c r="N6044" s="97"/>
    </row>
    <row r="6045" spans="1:14" x14ac:dyDescent="0.2">
      <c r="A6045" s="101"/>
      <c r="D6045" s="97"/>
      <c r="N6045" s="97"/>
    </row>
    <row r="6046" spans="1:14" x14ac:dyDescent="0.2">
      <c r="A6046" s="101"/>
      <c r="D6046" s="97"/>
      <c r="N6046" s="97"/>
    </row>
    <row r="6047" spans="1:14" x14ac:dyDescent="0.2">
      <c r="A6047" s="101"/>
      <c r="D6047" s="97"/>
      <c r="N6047" s="97"/>
    </row>
    <row r="6048" spans="1:14" x14ac:dyDescent="0.2">
      <c r="A6048" s="101"/>
      <c r="D6048" s="97"/>
      <c r="N6048" s="97"/>
    </row>
    <row r="6049" spans="1:14" x14ac:dyDescent="0.2">
      <c r="A6049" s="101"/>
      <c r="D6049" s="97"/>
      <c r="N6049" s="97"/>
    </row>
    <row r="6050" spans="1:14" x14ac:dyDescent="0.2">
      <c r="A6050" s="101"/>
      <c r="D6050" s="97"/>
      <c r="N6050" s="97"/>
    </row>
    <row r="6051" spans="1:14" x14ac:dyDescent="0.2">
      <c r="A6051" s="101"/>
      <c r="D6051" s="97"/>
      <c r="N6051" s="97"/>
    </row>
    <row r="6052" spans="1:14" x14ac:dyDescent="0.2">
      <c r="A6052" s="101"/>
      <c r="D6052" s="97"/>
      <c r="N6052" s="97"/>
    </row>
    <row r="6053" spans="1:14" x14ac:dyDescent="0.2">
      <c r="A6053" s="101"/>
      <c r="D6053" s="97"/>
      <c r="N6053" s="97"/>
    </row>
    <row r="6054" spans="1:14" x14ac:dyDescent="0.2">
      <c r="A6054" s="101"/>
      <c r="D6054" s="97"/>
      <c r="N6054" s="97"/>
    </row>
    <row r="6055" spans="1:14" x14ac:dyDescent="0.2">
      <c r="A6055" s="101"/>
      <c r="D6055" s="97"/>
      <c r="N6055" s="97"/>
    </row>
    <row r="6056" spans="1:14" x14ac:dyDescent="0.2">
      <c r="A6056" s="101"/>
      <c r="D6056" s="97"/>
      <c r="N6056" s="97"/>
    </row>
    <row r="6057" spans="1:14" x14ac:dyDescent="0.2">
      <c r="A6057" s="101"/>
      <c r="D6057" s="97"/>
      <c r="N6057" s="97"/>
    </row>
    <row r="6058" spans="1:14" x14ac:dyDescent="0.2">
      <c r="A6058" s="101"/>
      <c r="D6058" s="97"/>
      <c r="N6058" s="97"/>
    </row>
    <row r="6059" spans="1:14" x14ac:dyDescent="0.2">
      <c r="A6059" s="101"/>
      <c r="D6059" s="97"/>
      <c r="N6059" s="97"/>
    </row>
    <row r="6060" spans="1:14" x14ac:dyDescent="0.2">
      <c r="A6060" s="101"/>
      <c r="D6060" s="97"/>
      <c r="N6060" s="97"/>
    </row>
    <row r="6061" spans="1:14" x14ac:dyDescent="0.2">
      <c r="A6061" s="101"/>
      <c r="D6061" s="97"/>
      <c r="N6061" s="97"/>
    </row>
    <row r="6062" spans="1:14" x14ac:dyDescent="0.2">
      <c r="A6062" s="101"/>
      <c r="D6062" s="97"/>
      <c r="N6062" s="97"/>
    </row>
    <row r="6063" spans="1:14" x14ac:dyDescent="0.2">
      <c r="A6063" s="101"/>
      <c r="D6063" s="97"/>
      <c r="N6063" s="97"/>
    </row>
    <row r="6064" spans="1:14" x14ac:dyDescent="0.2">
      <c r="A6064" s="101"/>
      <c r="D6064" s="97"/>
      <c r="N6064" s="97"/>
    </row>
    <row r="6065" spans="1:14" x14ac:dyDescent="0.2">
      <c r="A6065" s="101"/>
      <c r="D6065" s="97"/>
      <c r="N6065" s="97"/>
    </row>
    <row r="6066" spans="1:14" x14ac:dyDescent="0.2">
      <c r="A6066" s="101"/>
      <c r="D6066" s="97"/>
      <c r="N6066" s="97"/>
    </row>
    <row r="6067" spans="1:14" x14ac:dyDescent="0.2">
      <c r="A6067" s="101"/>
      <c r="D6067" s="97"/>
      <c r="N6067" s="97"/>
    </row>
    <row r="6068" spans="1:14" x14ac:dyDescent="0.2">
      <c r="A6068" s="101"/>
      <c r="D6068" s="97"/>
      <c r="N6068" s="97"/>
    </row>
    <row r="6069" spans="1:14" x14ac:dyDescent="0.2">
      <c r="A6069" s="101"/>
      <c r="D6069" s="97"/>
      <c r="N6069" s="97"/>
    </row>
    <row r="6070" spans="1:14" x14ac:dyDescent="0.2">
      <c r="A6070" s="101"/>
      <c r="D6070" s="97"/>
      <c r="N6070" s="97"/>
    </row>
    <row r="6071" spans="1:14" x14ac:dyDescent="0.2">
      <c r="A6071" s="101"/>
      <c r="D6071" s="97"/>
      <c r="N6071" s="97"/>
    </row>
    <row r="6072" spans="1:14" x14ac:dyDescent="0.2">
      <c r="A6072" s="101"/>
      <c r="D6072" s="97"/>
      <c r="N6072" s="97"/>
    </row>
    <row r="6073" spans="1:14" x14ac:dyDescent="0.2">
      <c r="A6073" s="101"/>
      <c r="D6073" s="97"/>
      <c r="N6073" s="97"/>
    </row>
    <row r="6074" spans="1:14" x14ac:dyDescent="0.2">
      <c r="A6074" s="101"/>
      <c r="D6074" s="97"/>
      <c r="N6074" s="97"/>
    </row>
    <row r="6075" spans="1:14" x14ac:dyDescent="0.2">
      <c r="A6075" s="101"/>
      <c r="D6075" s="97"/>
      <c r="N6075" s="97"/>
    </row>
    <row r="6076" spans="1:14" x14ac:dyDescent="0.2">
      <c r="A6076" s="101"/>
      <c r="D6076" s="97"/>
      <c r="N6076" s="97"/>
    </row>
    <row r="6077" spans="1:14" x14ac:dyDescent="0.2">
      <c r="A6077" s="101"/>
      <c r="D6077" s="97"/>
      <c r="N6077" s="97"/>
    </row>
    <row r="6078" spans="1:14" x14ac:dyDescent="0.2">
      <c r="A6078" s="101"/>
      <c r="D6078" s="97"/>
      <c r="N6078" s="97"/>
    </row>
    <row r="6079" spans="1:14" x14ac:dyDescent="0.2">
      <c r="A6079" s="101"/>
      <c r="D6079" s="97"/>
      <c r="N6079" s="97"/>
    </row>
    <row r="6080" spans="1:14" x14ac:dyDescent="0.2">
      <c r="A6080" s="101"/>
      <c r="D6080" s="97"/>
      <c r="N6080" s="97"/>
    </row>
    <row r="6081" spans="1:14" x14ac:dyDescent="0.2">
      <c r="A6081" s="101"/>
      <c r="D6081" s="97"/>
      <c r="N6081" s="97"/>
    </row>
    <row r="6082" spans="1:14" x14ac:dyDescent="0.2">
      <c r="A6082" s="101"/>
      <c r="D6082" s="97"/>
      <c r="N6082" s="97"/>
    </row>
    <row r="6083" spans="1:14" x14ac:dyDescent="0.2">
      <c r="A6083" s="101"/>
      <c r="D6083" s="97"/>
      <c r="N6083" s="97"/>
    </row>
    <row r="6084" spans="1:14" x14ac:dyDescent="0.2">
      <c r="A6084" s="101"/>
      <c r="D6084" s="97"/>
      <c r="N6084" s="97"/>
    </row>
    <row r="6085" spans="1:14" x14ac:dyDescent="0.2">
      <c r="A6085" s="101"/>
      <c r="D6085" s="97"/>
      <c r="N6085" s="97"/>
    </row>
    <row r="6086" spans="1:14" x14ac:dyDescent="0.2">
      <c r="A6086" s="101"/>
      <c r="D6086" s="97"/>
      <c r="N6086" s="97"/>
    </row>
    <row r="6087" spans="1:14" x14ac:dyDescent="0.2">
      <c r="A6087" s="101"/>
      <c r="D6087" s="97"/>
      <c r="N6087" s="97"/>
    </row>
    <row r="6088" spans="1:14" x14ac:dyDescent="0.2">
      <c r="A6088" s="101"/>
      <c r="D6088" s="97"/>
      <c r="N6088" s="97"/>
    </row>
    <row r="6089" spans="1:14" x14ac:dyDescent="0.2">
      <c r="A6089" s="101"/>
      <c r="D6089" s="97"/>
      <c r="N6089" s="97"/>
    </row>
    <row r="6090" spans="1:14" x14ac:dyDescent="0.2">
      <c r="A6090" s="101"/>
      <c r="D6090" s="97"/>
      <c r="N6090" s="97"/>
    </row>
    <row r="6091" spans="1:14" x14ac:dyDescent="0.2">
      <c r="A6091" s="101"/>
      <c r="D6091" s="97"/>
      <c r="N6091" s="97"/>
    </row>
    <row r="6092" spans="1:14" x14ac:dyDescent="0.2">
      <c r="A6092" s="101"/>
      <c r="D6092" s="97"/>
      <c r="N6092" s="97"/>
    </row>
    <row r="6093" spans="1:14" x14ac:dyDescent="0.2">
      <c r="A6093" s="101"/>
      <c r="D6093" s="97"/>
      <c r="N6093" s="97"/>
    </row>
    <row r="6094" spans="1:14" x14ac:dyDescent="0.2">
      <c r="A6094" s="101"/>
      <c r="D6094" s="97"/>
      <c r="N6094" s="97"/>
    </row>
    <row r="6095" spans="1:14" x14ac:dyDescent="0.2">
      <c r="A6095" s="101"/>
      <c r="D6095" s="97"/>
      <c r="N6095" s="97"/>
    </row>
    <row r="6096" spans="1:14" x14ac:dyDescent="0.2">
      <c r="A6096" s="101"/>
      <c r="D6096" s="97"/>
      <c r="N6096" s="97"/>
    </row>
    <row r="6097" spans="1:14" x14ac:dyDescent="0.2">
      <c r="A6097" s="101"/>
      <c r="D6097" s="97"/>
      <c r="N6097" s="97"/>
    </row>
    <row r="6098" spans="1:14" x14ac:dyDescent="0.2">
      <c r="A6098" s="101"/>
      <c r="D6098" s="97"/>
      <c r="N6098" s="97"/>
    </row>
    <row r="6099" spans="1:14" x14ac:dyDescent="0.2">
      <c r="A6099" s="101"/>
      <c r="D6099" s="97"/>
      <c r="N6099" s="97"/>
    </row>
    <row r="6100" spans="1:14" x14ac:dyDescent="0.2">
      <c r="A6100" s="101"/>
      <c r="D6100" s="97"/>
      <c r="N6100" s="97"/>
    </row>
    <row r="6101" spans="1:14" x14ac:dyDescent="0.2">
      <c r="A6101" s="101"/>
      <c r="D6101" s="97"/>
      <c r="N6101" s="97"/>
    </row>
    <row r="6102" spans="1:14" x14ac:dyDescent="0.2">
      <c r="A6102" s="101"/>
      <c r="D6102" s="97"/>
      <c r="N6102" s="97"/>
    </row>
    <row r="6103" spans="1:14" x14ac:dyDescent="0.2">
      <c r="A6103" s="101"/>
      <c r="D6103" s="97"/>
      <c r="N6103" s="97"/>
    </row>
    <row r="6104" spans="1:14" x14ac:dyDescent="0.2">
      <c r="A6104" s="101"/>
      <c r="D6104" s="97"/>
      <c r="N6104" s="97"/>
    </row>
    <row r="6105" spans="1:14" x14ac:dyDescent="0.2">
      <c r="A6105" s="101"/>
      <c r="D6105" s="97"/>
      <c r="N6105" s="97"/>
    </row>
    <row r="6106" spans="1:14" x14ac:dyDescent="0.2">
      <c r="A6106" s="101"/>
      <c r="D6106" s="97"/>
      <c r="N6106" s="97"/>
    </row>
    <row r="6107" spans="1:14" x14ac:dyDescent="0.2">
      <c r="A6107" s="101"/>
      <c r="D6107" s="97"/>
      <c r="N6107" s="97"/>
    </row>
    <row r="6108" spans="1:14" x14ac:dyDescent="0.2">
      <c r="A6108" s="101"/>
      <c r="D6108" s="97"/>
      <c r="N6108" s="97"/>
    </row>
    <row r="6109" spans="1:14" x14ac:dyDescent="0.2">
      <c r="A6109" s="101"/>
      <c r="D6109" s="97"/>
      <c r="N6109" s="97"/>
    </row>
    <row r="6110" spans="1:14" x14ac:dyDescent="0.2">
      <c r="A6110" s="101"/>
      <c r="D6110" s="97"/>
      <c r="N6110" s="97"/>
    </row>
    <row r="6111" spans="1:14" x14ac:dyDescent="0.2">
      <c r="A6111" s="101"/>
      <c r="D6111" s="97"/>
      <c r="N6111" s="97"/>
    </row>
    <row r="6112" spans="1:14" x14ac:dyDescent="0.2">
      <c r="A6112" s="101"/>
      <c r="D6112" s="97"/>
      <c r="N6112" s="97"/>
    </row>
    <row r="6113" spans="1:14" x14ac:dyDescent="0.2">
      <c r="A6113" s="101"/>
      <c r="D6113" s="97"/>
      <c r="N6113" s="97"/>
    </row>
    <row r="6114" spans="1:14" x14ac:dyDescent="0.2">
      <c r="A6114" s="101"/>
      <c r="D6114" s="97"/>
      <c r="N6114" s="97"/>
    </row>
    <row r="6115" spans="1:14" x14ac:dyDescent="0.2">
      <c r="A6115" s="101"/>
      <c r="D6115" s="97"/>
      <c r="N6115" s="97"/>
    </row>
    <row r="6116" spans="1:14" x14ac:dyDescent="0.2">
      <c r="A6116" s="101"/>
      <c r="D6116" s="97"/>
      <c r="N6116" s="97"/>
    </row>
    <row r="6117" spans="1:14" x14ac:dyDescent="0.2">
      <c r="A6117" s="101"/>
      <c r="D6117" s="97"/>
      <c r="N6117" s="97"/>
    </row>
    <row r="6118" spans="1:14" x14ac:dyDescent="0.2">
      <c r="A6118" s="101"/>
      <c r="D6118" s="97"/>
      <c r="N6118" s="97"/>
    </row>
    <row r="6119" spans="1:14" x14ac:dyDescent="0.2">
      <c r="A6119" s="101"/>
      <c r="D6119" s="97"/>
      <c r="N6119" s="97"/>
    </row>
    <row r="6120" spans="1:14" x14ac:dyDescent="0.2">
      <c r="A6120" s="101"/>
      <c r="D6120" s="97"/>
      <c r="N6120" s="97"/>
    </row>
    <row r="6121" spans="1:14" x14ac:dyDescent="0.2">
      <c r="A6121" s="101"/>
      <c r="D6121" s="97"/>
      <c r="N6121" s="97"/>
    </row>
    <row r="6122" spans="1:14" x14ac:dyDescent="0.2">
      <c r="A6122" s="101"/>
      <c r="D6122" s="97"/>
      <c r="N6122" s="97"/>
    </row>
    <row r="6123" spans="1:14" x14ac:dyDescent="0.2">
      <c r="A6123" s="101"/>
      <c r="D6123" s="97"/>
      <c r="N6123" s="97"/>
    </row>
    <row r="6124" spans="1:14" x14ac:dyDescent="0.2">
      <c r="A6124" s="101"/>
      <c r="D6124" s="97"/>
      <c r="N6124" s="97"/>
    </row>
    <row r="6125" spans="1:14" x14ac:dyDescent="0.2">
      <c r="A6125" s="101"/>
      <c r="D6125" s="97"/>
      <c r="N6125" s="97"/>
    </row>
    <row r="6126" spans="1:14" x14ac:dyDescent="0.2">
      <c r="A6126" s="101"/>
      <c r="D6126" s="97"/>
      <c r="N6126" s="97"/>
    </row>
    <row r="6127" spans="1:14" x14ac:dyDescent="0.2">
      <c r="A6127" s="101"/>
      <c r="D6127" s="97"/>
      <c r="N6127" s="97"/>
    </row>
    <row r="6128" spans="1:14" x14ac:dyDescent="0.2">
      <c r="A6128" s="101"/>
      <c r="D6128" s="97"/>
      <c r="N6128" s="97"/>
    </row>
    <row r="6129" spans="1:14" x14ac:dyDescent="0.2">
      <c r="A6129" s="101"/>
      <c r="D6129" s="97"/>
      <c r="N6129" s="97"/>
    </row>
    <row r="6130" spans="1:14" x14ac:dyDescent="0.2">
      <c r="A6130" s="101"/>
      <c r="D6130" s="97"/>
      <c r="N6130" s="97"/>
    </row>
    <row r="6131" spans="1:14" x14ac:dyDescent="0.2">
      <c r="A6131" s="101"/>
      <c r="D6131" s="97"/>
      <c r="N6131" s="97"/>
    </row>
    <row r="6132" spans="1:14" x14ac:dyDescent="0.2">
      <c r="A6132" s="101"/>
      <c r="D6132" s="97"/>
      <c r="N6132" s="97"/>
    </row>
    <row r="6133" spans="1:14" x14ac:dyDescent="0.2">
      <c r="A6133" s="101"/>
      <c r="D6133" s="97"/>
      <c r="N6133" s="97"/>
    </row>
    <row r="6134" spans="1:14" x14ac:dyDescent="0.2">
      <c r="A6134" s="101"/>
      <c r="D6134" s="97"/>
      <c r="N6134" s="97"/>
    </row>
    <row r="6135" spans="1:14" x14ac:dyDescent="0.2">
      <c r="A6135" s="101"/>
      <c r="D6135" s="97"/>
      <c r="N6135" s="97"/>
    </row>
    <row r="6136" spans="1:14" x14ac:dyDescent="0.2">
      <c r="A6136" s="101"/>
      <c r="D6136" s="97"/>
      <c r="N6136" s="97"/>
    </row>
    <row r="6137" spans="1:14" x14ac:dyDescent="0.2">
      <c r="A6137" s="101"/>
      <c r="D6137" s="97"/>
      <c r="N6137" s="97"/>
    </row>
    <row r="6138" spans="1:14" x14ac:dyDescent="0.2">
      <c r="A6138" s="101"/>
      <c r="D6138" s="97"/>
      <c r="N6138" s="97"/>
    </row>
    <row r="6139" spans="1:14" x14ac:dyDescent="0.2">
      <c r="A6139" s="101"/>
      <c r="D6139" s="97"/>
      <c r="N6139" s="97"/>
    </row>
    <row r="6140" spans="1:14" x14ac:dyDescent="0.2">
      <c r="A6140" s="101"/>
      <c r="D6140" s="97"/>
      <c r="N6140" s="97"/>
    </row>
    <row r="6141" spans="1:14" x14ac:dyDescent="0.2">
      <c r="A6141" s="101"/>
      <c r="D6141" s="97"/>
      <c r="N6141" s="97"/>
    </row>
    <row r="6142" spans="1:14" x14ac:dyDescent="0.2">
      <c r="A6142" s="101"/>
      <c r="D6142" s="97"/>
      <c r="N6142" s="97"/>
    </row>
    <row r="6143" spans="1:14" x14ac:dyDescent="0.2">
      <c r="A6143" s="101"/>
      <c r="D6143" s="97"/>
      <c r="N6143" s="97"/>
    </row>
    <row r="6144" spans="1:14" x14ac:dyDescent="0.2">
      <c r="A6144" s="101"/>
      <c r="D6144" s="97"/>
      <c r="N6144" s="97"/>
    </row>
    <row r="6145" spans="1:14" x14ac:dyDescent="0.2">
      <c r="A6145" s="101"/>
      <c r="D6145" s="97"/>
      <c r="N6145" s="97"/>
    </row>
    <row r="6146" spans="1:14" x14ac:dyDescent="0.2">
      <c r="A6146" s="101"/>
      <c r="D6146" s="97"/>
      <c r="N6146" s="97"/>
    </row>
    <row r="6147" spans="1:14" x14ac:dyDescent="0.2">
      <c r="A6147" s="101"/>
      <c r="D6147" s="97"/>
      <c r="N6147" s="97"/>
    </row>
    <row r="6148" spans="1:14" x14ac:dyDescent="0.2">
      <c r="A6148" s="101"/>
      <c r="D6148" s="97"/>
      <c r="N6148" s="97"/>
    </row>
    <row r="6149" spans="1:14" x14ac:dyDescent="0.2">
      <c r="A6149" s="101"/>
      <c r="D6149" s="97"/>
      <c r="N6149" s="97"/>
    </row>
    <row r="6150" spans="1:14" x14ac:dyDescent="0.2">
      <c r="A6150" s="101"/>
      <c r="D6150" s="97"/>
      <c r="N6150" s="97"/>
    </row>
    <row r="6151" spans="1:14" x14ac:dyDescent="0.2">
      <c r="A6151" s="101"/>
      <c r="D6151" s="97"/>
      <c r="N6151" s="97"/>
    </row>
    <row r="6152" spans="1:14" x14ac:dyDescent="0.2">
      <c r="A6152" s="101"/>
      <c r="D6152" s="97"/>
      <c r="N6152" s="97"/>
    </row>
    <row r="6153" spans="1:14" x14ac:dyDescent="0.2">
      <c r="A6153" s="101"/>
      <c r="D6153" s="97"/>
      <c r="N6153" s="97"/>
    </row>
    <row r="6154" spans="1:14" x14ac:dyDescent="0.2">
      <c r="A6154" s="101"/>
      <c r="D6154" s="97"/>
      <c r="N6154" s="97"/>
    </row>
    <row r="6155" spans="1:14" x14ac:dyDescent="0.2">
      <c r="A6155" s="101"/>
      <c r="D6155" s="97"/>
      <c r="N6155" s="97"/>
    </row>
    <row r="6156" spans="1:14" x14ac:dyDescent="0.2">
      <c r="A6156" s="101"/>
      <c r="D6156" s="97"/>
      <c r="N6156" s="97"/>
    </row>
    <row r="6157" spans="1:14" x14ac:dyDescent="0.2">
      <c r="A6157" s="101"/>
      <c r="D6157" s="97"/>
      <c r="N6157" s="97"/>
    </row>
    <row r="6158" spans="1:14" x14ac:dyDescent="0.2">
      <c r="A6158" s="101"/>
      <c r="D6158" s="97"/>
      <c r="N6158" s="97"/>
    </row>
    <row r="6159" spans="1:14" x14ac:dyDescent="0.2">
      <c r="A6159" s="101"/>
      <c r="D6159" s="97"/>
      <c r="N6159" s="97"/>
    </row>
    <row r="6160" spans="1:14" x14ac:dyDescent="0.2">
      <c r="A6160" s="101"/>
      <c r="D6160" s="97"/>
      <c r="N6160" s="97"/>
    </row>
    <row r="6161" spans="1:14" x14ac:dyDescent="0.2">
      <c r="A6161" s="101"/>
      <c r="D6161" s="97"/>
      <c r="N6161" s="97"/>
    </row>
    <row r="6162" spans="1:14" x14ac:dyDescent="0.2">
      <c r="A6162" s="101"/>
      <c r="D6162" s="97"/>
      <c r="N6162" s="97"/>
    </row>
    <row r="6163" spans="1:14" x14ac:dyDescent="0.2">
      <c r="A6163" s="101"/>
      <c r="D6163" s="97"/>
      <c r="N6163" s="97"/>
    </row>
    <row r="6164" spans="1:14" x14ac:dyDescent="0.2">
      <c r="A6164" s="101"/>
      <c r="D6164" s="97"/>
      <c r="N6164" s="97"/>
    </row>
    <row r="6165" spans="1:14" x14ac:dyDescent="0.2">
      <c r="A6165" s="101"/>
      <c r="D6165" s="97"/>
      <c r="N6165" s="97"/>
    </row>
    <row r="6166" spans="1:14" x14ac:dyDescent="0.2">
      <c r="A6166" s="101"/>
      <c r="D6166" s="97"/>
      <c r="N6166" s="97"/>
    </row>
    <row r="6167" spans="1:14" x14ac:dyDescent="0.2">
      <c r="A6167" s="101"/>
      <c r="D6167" s="97"/>
      <c r="N6167" s="97"/>
    </row>
    <row r="6168" spans="1:14" x14ac:dyDescent="0.2">
      <c r="A6168" s="101"/>
      <c r="D6168" s="97"/>
      <c r="N6168" s="97"/>
    </row>
    <row r="6169" spans="1:14" x14ac:dyDescent="0.2">
      <c r="A6169" s="101"/>
      <c r="D6169" s="97"/>
      <c r="N6169" s="97"/>
    </row>
    <row r="6170" spans="1:14" x14ac:dyDescent="0.2">
      <c r="A6170" s="101"/>
      <c r="D6170" s="97"/>
      <c r="N6170" s="97"/>
    </row>
    <row r="6171" spans="1:14" x14ac:dyDescent="0.2">
      <c r="A6171" s="101"/>
      <c r="D6171" s="97"/>
      <c r="N6171" s="97"/>
    </row>
    <row r="6172" spans="1:14" x14ac:dyDescent="0.2">
      <c r="A6172" s="101"/>
      <c r="D6172" s="97"/>
      <c r="N6172" s="97"/>
    </row>
    <row r="6173" spans="1:14" x14ac:dyDescent="0.2">
      <c r="A6173" s="101"/>
      <c r="D6173" s="97"/>
      <c r="N6173" s="97"/>
    </row>
    <row r="6174" spans="1:14" x14ac:dyDescent="0.2">
      <c r="A6174" s="101"/>
      <c r="D6174" s="97"/>
      <c r="N6174" s="97"/>
    </row>
    <row r="6175" spans="1:14" x14ac:dyDescent="0.2">
      <c r="A6175" s="101"/>
      <c r="D6175" s="97"/>
      <c r="N6175" s="97"/>
    </row>
    <row r="6176" spans="1:14" x14ac:dyDescent="0.2">
      <c r="A6176" s="101"/>
      <c r="D6176" s="97"/>
      <c r="N6176" s="97"/>
    </row>
    <row r="6177" spans="1:14" x14ac:dyDescent="0.2">
      <c r="A6177" s="101"/>
      <c r="D6177" s="97"/>
      <c r="N6177" s="97"/>
    </row>
    <row r="6178" spans="1:14" x14ac:dyDescent="0.2">
      <c r="A6178" s="101"/>
      <c r="D6178" s="97"/>
      <c r="N6178" s="97"/>
    </row>
    <row r="6179" spans="1:14" x14ac:dyDescent="0.2">
      <c r="A6179" s="101"/>
      <c r="D6179" s="97"/>
      <c r="N6179" s="97"/>
    </row>
    <row r="6180" spans="1:14" x14ac:dyDescent="0.2">
      <c r="A6180" s="101"/>
      <c r="D6180" s="97"/>
      <c r="N6180" s="97"/>
    </row>
    <row r="6181" spans="1:14" x14ac:dyDescent="0.2">
      <c r="A6181" s="101"/>
      <c r="D6181" s="97"/>
      <c r="N6181" s="97"/>
    </row>
    <row r="6182" spans="1:14" x14ac:dyDescent="0.2">
      <c r="A6182" s="101"/>
      <c r="D6182" s="97"/>
      <c r="N6182" s="97"/>
    </row>
    <row r="6183" spans="1:14" x14ac:dyDescent="0.2">
      <c r="A6183" s="101"/>
      <c r="D6183" s="97"/>
      <c r="N6183" s="97"/>
    </row>
    <row r="6184" spans="1:14" x14ac:dyDescent="0.2">
      <c r="A6184" s="101"/>
      <c r="D6184" s="97"/>
      <c r="N6184" s="97"/>
    </row>
    <row r="6185" spans="1:14" x14ac:dyDescent="0.2">
      <c r="A6185" s="101"/>
      <c r="D6185" s="97"/>
      <c r="N6185" s="97"/>
    </row>
    <row r="6186" spans="1:14" x14ac:dyDescent="0.2">
      <c r="A6186" s="101"/>
      <c r="D6186" s="97"/>
      <c r="N6186" s="97"/>
    </row>
    <row r="6187" spans="1:14" x14ac:dyDescent="0.2">
      <c r="A6187" s="101"/>
      <c r="D6187" s="97"/>
      <c r="N6187" s="97"/>
    </row>
    <row r="6188" spans="1:14" x14ac:dyDescent="0.2">
      <c r="A6188" s="101"/>
      <c r="D6188" s="97"/>
      <c r="N6188" s="97"/>
    </row>
    <row r="6189" spans="1:14" x14ac:dyDescent="0.2">
      <c r="A6189" s="101"/>
      <c r="D6189" s="97"/>
      <c r="N6189" s="97"/>
    </row>
    <row r="6190" spans="1:14" x14ac:dyDescent="0.2">
      <c r="A6190" s="101"/>
      <c r="D6190" s="97"/>
      <c r="N6190" s="97"/>
    </row>
    <row r="6191" spans="1:14" x14ac:dyDescent="0.2">
      <c r="A6191" s="101"/>
      <c r="D6191" s="97"/>
      <c r="N6191" s="97"/>
    </row>
    <row r="6192" spans="1:14" x14ac:dyDescent="0.2">
      <c r="A6192" s="101"/>
      <c r="D6192" s="97"/>
      <c r="N6192" s="97"/>
    </row>
    <row r="6193" spans="1:14" x14ac:dyDescent="0.2">
      <c r="A6193" s="101"/>
      <c r="D6193" s="97"/>
      <c r="N6193" s="97"/>
    </row>
    <row r="6194" spans="1:14" x14ac:dyDescent="0.2">
      <c r="A6194" s="101"/>
      <c r="D6194" s="97"/>
      <c r="N6194" s="97"/>
    </row>
    <row r="6195" spans="1:14" x14ac:dyDescent="0.2">
      <c r="A6195" s="101"/>
      <c r="D6195" s="97"/>
      <c r="N6195" s="97"/>
    </row>
    <row r="6196" spans="1:14" x14ac:dyDescent="0.2">
      <c r="A6196" s="101"/>
      <c r="D6196" s="97"/>
      <c r="N6196" s="97"/>
    </row>
    <row r="6197" spans="1:14" x14ac:dyDescent="0.2">
      <c r="A6197" s="101"/>
      <c r="D6197" s="97"/>
      <c r="N6197" s="97"/>
    </row>
    <row r="6198" spans="1:14" x14ac:dyDescent="0.2">
      <c r="A6198" s="101"/>
      <c r="D6198" s="97"/>
      <c r="N6198" s="97"/>
    </row>
    <row r="6199" spans="1:14" x14ac:dyDescent="0.2">
      <c r="A6199" s="101"/>
      <c r="D6199" s="97"/>
      <c r="N6199" s="97"/>
    </row>
    <row r="6200" spans="1:14" x14ac:dyDescent="0.2">
      <c r="A6200" s="101"/>
      <c r="D6200" s="97"/>
      <c r="N6200" s="97"/>
    </row>
    <row r="6201" spans="1:14" x14ac:dyDescent="0.2">
      <c r="A6201" s="101"/>
      <c r="D6201" s="97"/>
      <c r="N6201" s="97"/>
    </row>
    <row r="6202" spans="1:14" x14ac:dyDescent="0.2">
      <c r="A6202" s="101"/>
      <c r="D6202" s="97"/>
      <c r="N6202" s="97"/>
    </row>
    <row r="6203" spans="1:14" x14ac:dyDescent="0.2">
      <c r="A6203" s="101"/>
      <c r="D6203" s="97"/>
      <c r="N6203" s="97"/>
    </row>
    <row r="6204" spans="1:14" x14ac:dyDescent="0.2">
      <c r="A6204" s="101"/>
      <c r="D6204" s="97"/>
      <c r="N6204" s="97"/>
    </row>
    <row r="6205" spans="1:14" x14ac:dyDescent="0.2">
      <c r="A6205" s="101"/>
      <c r="D6205" s="97"/>
      <c r="N6205" s="97"/>
    </row>
    <row r="6206" spans="1:14" x14ac:dyDescent="0.2">
      <c r="A6206" s="101"/>
      <c r="D6206" s="97"/>
      <c r="N6206" s="97"/>
    </row>
    <row r="6207" spans="1:14" x14ac:dyDescent="0.2">
      <c r="A6207" s="101"/>
      <c r="D6207" s="97"/>
      <c r="N6207" s="97"/>
    </row>
    <row r="6208" spans="1:14" x14ac:dyDescent="0.2">
      <c r="A6208" s="101"/>
      <c r="D6208" s="97"/>
      <c r="N6208" s="97"/>
    </row>
    <row r="6209" spans="1:14" x14ac:dyDescent="0.2">
      <c r="A6209" s="101"/>
      <c r="D6209" s="97"/>
      <c r="N6209" s="97"/>
    </row>
    <row r="6210" spans="1:14" x14ac:dyDescent="0.2">
      <c r="A6210" s="101"/>
      <c r="D6210" s="97"/>
      <c r="N6210" s="97"/>
    </row>
    <row r="6211" spans="1:14" x14ac:dyDescent="0.2">
      <c r="A6211" s="101"/>
      <c r="D6211" s="97"/>
      <c r="N6211" s="97"/>
    </row>
    <row r="6212" spans="1:14" x14ac:dyDescent="0.2">
      <c r="A6212" s="101"/>
      <c r="D6212" s="97"/>
      <c r="N6212" s="97"/>
    </row>
    <row r="6213" spans="1:14" x14ac:dyDescent="0.2">
      <c r="A6213" s="101"/>
      <c r="D6213" s="97"/>
      <c r="N6213" s="97"/>
    </row>
    <row r="6214" spans="1:14" x14ac:dyDescent="0.2">
      <c r="A6214" s="101"/>
      <c r="D6214" s="97"/>
      <c r="N6214" s="97"/>
    </row>
    <row r="6215" spans="1:14" x14ac:dyDescent="0.2">
      <c r="A6215" s="101"/>
      <c r="D6215" s="97"/>
      <c r="N6215" s="97"/>
    </row>
    <row r="6216" spans="1:14" x14ac:dyDescent="0.2">
      <c r="A6216" s="101"/>
      <c r="D6216" s="97"/>
      <c r="N6216" s="97"/>
    </row>
    <row r="6217" spans="1:14" x14ac:dyDescent="0.2">
      <c r="A6217" s="101"/>
      <c r="D6217" s="97"/>
      <c r="N6217" s="97"/>
    </row>
    <row r="6218" spans="1:14" x14ac:dyDescent="0.2">
      <c r="A6218" s="101"/>
      <c r="D6218" s="97"/>
      <c r="N6218" s="97"/>
    </row>
    <row r="6219" spans="1:14" x14ac:dyDescent="0.2">
      <c r="A6219" s="101"/>
      <c r="D6219" s="97"/>
      <c r="N6219" s="97"/>
    </row>
    <row r="6220" spans="1:14" x14ac:dyDescent="0.2">
      <c r="A6220" s="101"/>
      <c r="D6220" s="97"/>
      <c r="N6220" s="97"/>
    </row>
    <row r="6221" spans="1:14" x14ac:dyDescent="0.2">
      <c r="A6221" s="101"/>
      <c r="D6221" s="97"/>
      <c r="N6221" s="97"/>
    </row>
    <row r="6222" spans="1:14" x14ac:dyDescent="0.2">
      <c r="A6222" s="101"/>
      <c r="D6222" s="97"/>
      <c r="N6222" s="97"/>
    </row>
    <row r="6223" spans="1:14" x14ac:dyDescent="0.2">
      <c r="A6223" s="101"/>
      <c r="D6223" s="97"/>
      <c r="N6223" s="97"/>
    </row>
    <row r="6224" spans="1:14" x14ac:dyDescent="0.2">
      <c r="A6224" s="101"/>
      <c r="D6224" s="97"/>
      <c r="N6224" s="97"/>
    </row>
    <row r="6225" spans="1:14" x14ac:dyDescent="0.2">
      <c r="A6225" s="101"/>
      <c r="D6225" s="97"/>
      <c r="N6225" s="97"/>
    </row>
    <row r="6226" spans="1:14" x14ac:dyDescent="0.2">
      <c r="A6226" s="101"/>
      <c r="D6226" s="97"/>
      <c r="N6226" s="97"/>
    </row>
    <row r="6227" spans="1:14" x14ac:dyDescent="0.2">
      <c r="A6227" s="101"/>
      <c r="D6227" s="97"/>
      <c r="N6227" s="97"/>
    </row>
    <row r="6228" spans="1:14" x14ac:dyDescent="0.2">
      <c r="A6228" s="101"/>
      <c r="D6228" s="97"/>
      <c r="N6228" s="97"/>
    </row>
    <row r="6229" spans="1:14" x14ac:dyDescent="0.2">
      <c r="A6229" s="101"/>
      <c r="D6229" s="97"/>
      <c r="N6229" s="97"/>
    </row>
    <row r="6230" spans="1:14" x14ac:dyDescent="0.2">
      <c r="A6230" s="101"/>
      <c r="D6230" s="97"/>
      <c r="N6230" s="97"/>
    </row>
    <row r="6231" spans="1:14" x14ac:dyDescent="0.2">
      <c r="A6231" s="101"/>
      <c r="D6231" s="97"/>
      <c r="N6231" s="97"/>
    </row>
    <row r="6232" spans="1:14" x14ac:dyDescent="0.2">
      <c r="A6232" s="101"/>
      <c r="D6232" s="97"/>
      <c r="N6232" s="97"/>
    </row>
    <row r="6233" spans="1:14" x14ac:dyDescent="0.2">
      <c r="A6233" s="101"/>
      <c r="D6233" s="97"/>
      <c r="N6233" s="97"/>
    </row>
    <row r="6234" spans="1:14" x14ac:dyDescent="0.2">
      <c r="A6234" s="101"/>
      <c r="D6234" s="97"/>
      <c r="N6234" s="97"/>
    </row>
    <row r="6235" spans="1:14" x14ac:dyDescent="0.2">
      <c r="A6235" s="101"/>
      <c r="D6235" s="97"/>
      <c r="N6235" s="97"/>
    </row>
    <row r="6236" spans="1:14" x14ac:dyDescent="0.2">
      <c r="A6236" s="101"/>
      <c r="D6236" s="97"/>
      <c r="N6236" s="97"/>
    </row>
    <row r="6237" spans="1:14" x14ac:dyDescent="0.2">
      <c r="A6237" s="101"/>
      <c r="D6237" s="97"/>
      <c r="N6237" s="97"/>
    </row>
    <row r="6238" spans="1:14" x14ac:dyDescent="0.2">
      <c r="A6238" s="101"/>
      <c r="D6238" s="97"/>
      <c r="N6238" s="97"/>
    </row>
    <row r="6239" spans="1:14" x14ac:dyDescent="0.2">
      <c r="A6239" s="101"/>
      <c r="D6239" s="97"/>
      <c r="N6239" s="97"/>
    </row>
    <row r="6240" spans="1:14" x14ac:dyDescent="0.2">
      <c r="A6240" s="101"/>
      <c r="D6240" s="97"/>
      <c r="N6240" s="97"/>
    </row>
    <row r="6241" spans="1:14" x14ac:dyDescent="0.2">
      <c r="A6241" s="101"/>
      <c r="D6241" s="97"/>
      <c r="N6241" s="97"/>
    </row>
    <row r="6242" spans="1:14" x14ac:dyDescent="0.2">
      <c r="A6242" s="101"/>
      <c r="D6242" s="97"/>
      <c r="N6242" s="97"/>
    </row>
    <row r="6243" spans="1:14" x14ac:dyDescent="0.2">
      <c r="A6243" s="101"/>
      <c r="D6243" s="97"/>
      <c r="N6243" s="97"/>
    </row>
    <row r="6244" spans="1:14" x14ac:dyDescent="0.2">
      <c r="A6244" s="101"/>
      <c r="D6244" s="97"/>
      <c r="N6244" s="97"/>
    </row>
    <row r="6245" spans="1:14" x14ac:dyDescent="0.2">
      <c r="A6245" s="101"/>
      <c r="D6245" s="97"/>
      <c r="N6245" s="97"/>
    </row>
    <row r="6246" spans="1:14" x14ac:dyDescent="0.2">
      <c r="A6246" s="101"/>
      <c r="D6246" s="97"/>
      <c r="N6246" s="97"/>
    </row>
    <row r="6247" spans="1:14" x14ac:dyDescent="0.2">
      <c r="A6247" s="101"/>
      <c r="D6247" s="97"/>
      <c r="N6247" s="97"/>
    </row>
    <row r="6248" spans="1:14" x14ac:dyDescent="0.2">
      <c r="A6248" s="101"/>
      <c r="D6248" s="97"/>
      <c r="N6248" s="97"/>
    </row>
    <row r="6249" spans="1:14" x14ac:dyDescent="0.2">
      <c r="A6249" s="101"/>
      <c r="D6249" s="97"/>
      <c r="N6249" s="97"/>
    </row>
    <row r="6250" spans="1:14" x14ac:dyDescent="0.2">
      <c r="A6250" s="101"/>
      <c r="D6250" s="97"/>
      <c r="N6250" s="97"/>
    </row>
    <row r="6251" spans="1:14" x14ac:dyDescent="0.2">
      <c r="A6251" s="101"/>
      <c r="D6251" s="97"/>
      <c r="N6251" s="97"/>
    </row>
    <row r="6252" spans="1:14" x14ac:dyDescent="0.2">
      <c r="A6252" s="101"/>
      <c r="D6252" s="97"/>
      <c r="N6252" s="97"/>
    </row>
    <row r="6253" spans="1:14" x14ac:dyDescent="0.2">
      <c r="A6253" s="101"/>
      <c r="D6253" s="97"/>
      <c r="N6253" s="97"/>
    </row>
    <row r="6254" spans="1:14" x14ac:dyDescent="0.2">
      <c r="A6254" s="101"/>
      <c r="D6254" s="97"/>
      <c r="N6254" s="97"/>
    </row>
    <row r="6255" spans="1:14" x14ac:dyDescent="0.2">
      <c r="A6255" s="101"/>
      <c r="D6255" s="97"/>
      <c r="N6255" s="97"/>
    </row>
    <row r="6256" spans="1:14" x14ac:dyDescent="0.2">
      <c r="A6256" s="101"/>
      <c r="D6256" s="97"/>
      <c r="N6256" s="97"/>
    </row>
    <row r="6257" spans="1:14" x14ac:dyDescent="0.2">
      <c r="A6257" s="101"/>
      <c r="D6257" s="97"/>
      <c r="N6257" s="97"/>
    </row>
    <row r="6258" spans="1:14" x14ac:dyDescent="0.2">
      <c r="A6258" s="101"/>
      <c r="D6258" s="97"/>
      <c r="N6258" s="97"/>
    </row>
    <row r="6259" spans="1:14" x14ac:dyDescent="0.2">
      <c r="A6259" s="101"/>
      <c r="D6259" s="97"/>
      <c r="N6259" s="97"/>
    </row>
    <row r="6260" spans="1:14" x14ac:dyDescent="0.2">
      <c r="A6260" s="101"/>
      <c r="D6260" s="97"/>
      <c r="N6260" s="97"/>
    </row>
    <row r="6261" spans="1:14" x14ac:dyDescent="0.2">
      <c r="A6261" s="101"/>
      <c r="D6261" s="97"/>
      <c r="N6261" s="97"/>
    </row>
    <row r="6262" spans="1:14" x14ac:dyDescent="0.2">
      <c r="A6262" s="101"/>
      <c r="D6262" s="97"/>
      <c r="N6262" s="97"/>
    </row>
    <row r="6263" spans="1:14" x14ac:dyDescent="0.2">
      <c r="A6263" s="101"/>
      <c r="D6263" s="97"/>
      <c r="N6263" s="97"/>
    </row>
    <row r="6264" spans="1:14" x14ac:dyDescent="0.2">
      <c r="A6264" s="101"/>
      <c r="D6264" s="97"/>
      <c r="N6264" s="97"/>
    </row>
    <row r="6265" spans="1:14" x14ac:dyDescent="0.2">
      <c r="A6265" s="101"/>
      <c r="D6265" s="97"/>
      <c r="N6265" s="97"/>
    </row>
    <row r="6266" spans="1:14" x14ac:dyDescent="0.2">
      <c r="A6266" s="101"/>
      <c r="D6266" s="97"/>
      <c r="N6266" s="97"/>
    </row>
    <row r="6267" spans="1:14" x14ac:dyDescent="0.2">
      <c r="A6267" s="101"/>
      <c r="D6267" s="97"/>
      <c r="N6267" s="97"/>
    </row>
    <row r="6268" spans="1:14" x14ac:dyDescent="0.2">
      <c r="A6268" s="101"/>
      <c r="D6268" s="97"/>
      <c r="N6268" s="97"/>
    </row>
    <row r="6269" spans="1:14" x14ac:dyDescent="0.2">
      <c r="A6269" s="101"/>
      <c r="D6269" s="97"/>
      <c r="N6269" s="97"/>
    </row>
    <row r="6270" spans="1:14" x14ac:dyDescent="0.2">
      <c r="A6270" s="101"/>
      <c r="D6270" s="97"/>
      <c r="N6270" s="97"/>
    </row>
    <row r="6271" spans="1:14" x14ac:dyDescent="0.2">
      <c r="A6271" s="101"/>
      <c r="D6271" s="97"/>
      <c r="N6271" s="97"/>
    </row>
    <row r="6272" spans="1:14" x14ac:dyDescent="0.2">
      <c r="A6272" s="101"/>
      <c r="D6272" s="97"/>
      <c r="N6272" s="97"/>
    </row>
    <row r="6273" spans="1:14" x14ac:dyDescent="0.2">
      <c r="A6273" s="101"/>
      <c r="D6273" s="97"/>
      <c r="N6273" s="97"/>
    </row>
    <row r="6274" spans="1:14" x14ac:dyDescent="0.2">
      <c r="A6274" s="101"/>
      <c r="D6274" s="97"/>
      <c r="N6274" s="97"/>
    </row>
    <row r="6275" spans="1:14" x14ac:dyDescent="0.2">
      <c r="A6275" s="101"/>
      <c r="D6275" s="97"/>
      <c r="N6275" s="97"/>
    </row>
    <row r="6276" spans="1:14" x14ac:dyDescent="0.2">
      <c r="A6276" s="101"/>
      <c r="D6276" s="97"/>
      <c r="N6276" s="97"/>
    </row>
    <row r="6277" spans="1:14" x14ac:dyDescent="0.2">
      <c r="A6277" s="101"/>
      <c r="D6277" s="97"/>
      <c r="N6277" s="97"/>
    </row>
    <row r="6278" spans="1:14" x14ac:dyDescent="0.2">
      <c r="A6278" s="101"/>
      <c r="D6278" s="97"/>
      <c r="N6278" s="97"/>
    </row>
    <row r="6279" spans="1:14" x14ac:dyDescent="0.2">
      <c r="A6279" s="101"/>
      <c r="D6279" s="97"/>
      <c r="N6279" s="97"/>
    </row>
    <row r="6280" spans="1:14" x14ac:dyDescent="0.2">
      <c r="A6280" s="101"/>
      <c r="D6280" s="97"/>
      <c r="N6280" s="97"/>
    </row>
    <row r="6281" spans="1:14" x14ac:dyDescent="0.2">
      <c r="A6281" s="101"/>
      <c r="D6281" s="97"/>
      <c r="N6281" s="97"/>
    </row>
    <row r="6282" spans="1:14" x14ac:dyDescent="0.2">
      <c r="A6282" s="101"/>
      <c r="D6282" s="97"/>
      <c r="N6282" s="97"/>
    </row>
    <row r="6283" spans="1:14" x14ac:dyDescent="0.2">
      <c r="A6283" s="101"/>
      <c r="D6283" s="97"/>
      <c r="N6283" s="97"/>
    </row>
    <row r="6284" spans="1:14" x14ac:dyDescent="0.2">
      <c r="A6284" s="101"/>
      <c r="D6284" s="97"/>
      <c r="N6284" s="97"/>
    </row>
    <row r="6285" spans="1:14" x14ac:dyDescent="0.2">
      <c r="A6285" s="101"/>
      <c r="D6285" s="97"/>
      <c r="N6285" s="97"/>
    </row>
    <row r="6286" spans="1:14" x14ac:dyDescent="0.2">
      <c r="A6286" s="101"/>
      <c r="D6286" s="97"/>
      <c r="N6286" s="97"/>
    </row>
    <row r="6287" spans="1:14" x14ac:dyDescent="0.2">
      <c r="A6287" s="101"/>
      <c r="D6287" s="97"/>
      <c r="N6287" s="97"/>
    </row>
    <row r="6288" spans="1:14" x14ac:dyDescent="0.2">
      <c r="A6288" s="101"/>
      <c r="D6288" s="97"/>
      <c r="N6288" s="97"/>
    </row>
    <row r="6289" spans="1:14" x14ac:dyDescent="0.2">
      <c r="A6289" s="101"/>
      <c r="D6289" s="97"/>
      <c r="N6289" s="97"/>
    </row>
    <row r="6290" spans="1:14" x14ac:dyDescent="0.2">
      <c r="A6290" s="101"/>
      <c r="D6290" s="97"/>
      <c r="N6290" s="97"/>
    </row>
    <row r="6291" spans="1:14" x14ac:dyDescent="0.2">
      <c r="A6291" s="101"/>
      <c r="D6291" s="97"/>
      <c r="N6291" s="97"/>
    </row>
    <row r="6292" spans="1:14" x14ac:dyDescent="0.2">
      <c r="A6292" s="101"/>
      <c r="D6292" s="97"/>
      <c r="N6292" s="97"/>
    </row>
    <row r="6293" spans="1:14" x14ac:dyDescent="0.2">
      <c r="A6293" s="101"/>
      <c r="D6293" s="97"/>
      <c r="N6293" s="97"/>
    </row>
    <row r="6294" spans="1:14" x14ac:dyDescent="0.2">
      <c r="A6294" s="101"/>
      <c r="D6294" s="97"/>
      <c r="N6294" s="97"/>
    </row>
    <row r="6295" spans="1:14" x14ac:dyDescent="0.2">
      <c r="A6295" s="101"/>
      <c r="D6295" s="97"/>
      <c r="N6295" s="97"/>
    </row>
    <row r="6296" spans="1:14" x14ac:dyDescent="0.2">
      <c r="A6296" s="101"/>
      <c r="D6296" s="97"/>
      <c r="N6296" s="97"/>
    </row>
    <row r="6297" spans="1:14" x14ac:dyDescent="0.2">
      <c r="A6297" s="101"/>
      <c r="D6297" s="97"/>
      <c r="N6297" s="97"/>
    </row>
    <row r="6298" spans="1:14" x14ac:dyDescent="0.2">
      <c r="A6298" s="101"/>
      <c r="D6298" s="97"/>
      <c r="N6298" s="97"/>
    </row>
    <row r="6299" spans="1:14" x14ac:dyDescent="0.2">
      <c r="A6299" s="101"/>
      <c r="D6299" s="97"/>
      <c r="N6299" s="97"/>
    </row>
    <row r="6300" spans="1:14" x14ac:dyDescent="0.2">
      <c r="A6300" s="101"/>
      <c r="D6300" s="97"/>
      <c r="N6300" s="97"/>
    </row>
    <row r="6301" spans="1:14" x14ac:dyDescent="0.2">
      <c r="A6301" s="101"/>
      <c r="D6301" s="97"/>
      <c r="N6301" s="97"/>
    </row>
    <row r="6302" spans="1:14" x14ac:dyDescent="0.2">
      <c r="A6302" s="101"/>
      <c r="D6302" s="97"/>
      <c r="N6302" s="97"/>
    </row>
    <row r="6303" spans="1:14" x14ac:dyDescent="0.2">
      <c r="A6303" s="101"/>
      <c r="D6303" s="97"/>
      <c r="N6303" s="97"/>
    </row>
    <row r="6304" spans="1:14" x14ac:dyDescent="0.2">
      <c r="A6304" s="101"/>
      <c r="D6304" s="97"/>
      <c r="N6304" s="97"/>
    </row>
    <row r="6305" spans="1:14" x14ac:dyDescent="0.2">
      <c r="A6305" s="101"/>
      <c r="D6305" s="97"/>
      <c r="N6305" s="97"/>
    </row>
    <row r="6306" spans="1:14" x14ac:dyDescent="0.2">
      <c r="A6306" s="101"/>
      <c r="D6306" s="97"/>
      <c r="N6306" s="97"/>
    </row>
    <row r="6307" spans="1:14" x14ac:dyDescent="0.2">
      <c r="A6307" s="101"/>
      <c r="D6307" s="97"/>
      <c r="N6307" s="97"/>
    </row>
    <row r="6308" spans="1:14" x14ac:dyDescent="0.2">
      <c r="A6308" s="101"/>
      <c r="D6308" s="97"/>
      <c r="N6308" s="97"/>
    </row>
    <row r="6309" spans="1:14" x14ac:dyDescent="0.2">
      <c r="A6309" s="101"/>
      <c r="D6309" s="97"/>
      <c r="N6309" s="97"/>
    </row>
    <row r="6310" spans="1:14" x14ac:dyDescent="0.2">
      <c r="A6310" s="101"/>
      <c r="D6310" s="97"/>
      <c r="N6310" s="97"/>
    </row>
    <row r="6311" spans="1:14" x14ac:dyDescent="0.2">
      <c r="A6311" s="101"/>
      <c r="D6311" s="97"/>
      <c r="N6311" s="97"/>
    </row>
    <row r="6312" spans="1:14" x14ac:dyDescent="0.2">
      <c r="A6312" s="101"/>
      <c r="D6312" s="97"/>
      <c r="N6312" s="97"/>
    </row>
    <row r="6313" spans="1:14" x14ac:dyDescent="0.2">
      <c r="A6313" s="101"/>
      <c r="D6313" s="97"/>
      <c r="N6313" s="97"/>
    </row>
    <row r="6314" spans="1:14" x14ac:dyDescent="0.2">
      <c r="A6314" s="101"/>
      <c r="D6314" s="97"/>
      <c r="N6314" s="97"/>
    </row>
    <row r="6315" spans="1:14" x14ac:dyDescent="0.2">
      <c r="A6315" s="101"/>
      <c r="D6315" s="97"/>
      <c r="N6315" s="97"/>
    </row>
    <row r="6316" spans="1:14" x14ac:dyDescent="0.2">
      <c r="A6316" s="101"/>
      <c r="D6316" s="97"/>
      <c r="N6316" s="97"/>
    </row>
    <row r="6317" spans="1:14" x14ac:dyDescent="0.2">
      <c r="A6317" s="101"/>
      <c r="D6317" s="97"/>
      <c r="N6317" s="97"/>
    </row>
    <row r="6318" spans="1:14" x14ac:dyDescent="0.2">
      <c r="A6318" s="101"/>
      <c r="D6318" s="97"/>
      <c r="N6318" s="97"/>
    </row>
    <row r="6319" spans="1:14" x14ac:dyDescent="0.2">
      <c r="A6319" s="101"/>
      <c r="D6319" s="97"/>
      <c r="N6319" s="97"/>
    </row>
    <row r="6320" spans="1:14" x14ac:dyDescent="0.2">
      <c r="A6320" s="101"/>
      <c r="D6320" s="97"/>
      <c r="N6320" s="97"/>
    </row>
    <row r="6321" spans="1:14" x14ac:dyDescent="0.2">
      <c r="A6321" s="101"/>
      <c r="D6321" s="97"/>
      <c r="N6321" s="97"/>
    </row>
    <row r="6322" spans="1:14" x14ac:dyDescent="0.2">
      <c r="A6322" s="101"/>
      <c r="D6322" s="97"/>
      <c r="N6322" s="97"/>
    </row>
    <row r="6323" spans="1:14" x14ac:dyDescent="0.2">
      <c r="A6323" s="101"/>
      <c r="D6323" s="97"/>
      <c r="N6323" s="97"/>
    </row>
    <row r="6324" spans="1:14" x14ac:dyDescent="0.2">
      <c r="A6324" s="101"/>
      <c r="D6324" s="97"/>
      <c r="N6324" s="97"/>
    </row>
    <row r="6325" spans="1:14" x14ac:dyDescent="0.2">
      <c r="A6325" s="101"/>
      <c r="D6325" s="97"/>
      <c r="N6325" s="97"/>
    </row>
    <row r="6326" spans="1:14" x14ac:dyDescent="0.2">
      <c r="A6326" s="101"/>
      <c r="D6326" s="97"/>
      <c r="N6326" s="97"/>
    </row>
    <row r="6327" spans="1:14" x14ac:dyDescent="0.2">
      <c r="A6327" s="101"/>
      <c r="D6327" s="97"/>
      <c r="N6327" s="97"/>
    </row>
    <row r="6328" spans="1:14" x14ac:dyDescent="0.2">
      <c r="A6328" s="101"/>
      <c r="D6328" s="97"/>
      <c r="N6328" s="97"/>
    </row>
    <row r="6329" spans="1:14" x14ac:dyDescent="0.2">
      <c r="A6329" s="101"/>
      <c r="D6329" s="97"/>
      <c r="N6329" s="97"/>
    </row>
    <row r="6330" spans="1:14" x14ac:dyDescent="0.2">
      <c r="A6330" s="101"/>
      <c r="D6330" s="97"/>
      <c r="N6330" s="97"/>
    </row>
    <row r="6331" spans="1:14" x14ac:dyDescent="0.2">
      <c r="A6331" s="101"/>
      <c r="D6331" s="97"/>
      <c r="N6331" s="97"/>
    </row>
    <row r="6332" spans="1:14" x14ac:dyDescent="0.2">
      <c r="A6332" s="101"/>
      <c r="D6332" s="97"/>
      <c r="N6332" s="97"/>
    </row>
    <row r="6333" spans="1:14" x14ac:dyDescent="0.2">
      <c r="A6333" s="101"/>
      <c r="D6333" s="97"/>
      <c r="N6333" s="97"/>
    </row>
    <row r="6334" spans="1:14" x14ac:dyDescent="0.2">
      <c r="A6334" s="101"/>
      <c r="D6334" s="97"/>
      <c r="N6334" s="97"/>
    </row>
    <row r="6335" spans="1:14" x14ac:dyDescent="0.2">
      <c r="A6335" s="101"/>
      <c r="D6335" s="97"/>
      <c r="N6335" s="97"/>
    </row>
    <row r="6336" spans="1:14" x14ac:dyDescent="0.2">
      <c r="A6336" s="101"/>
      <c r="D6336" s="97"/>
      <c r="N6336" s="97"/>
    </row>
    <row r="6337" spans="1:14" x14ac:dyDescent="0.2">
      <c r="A6337" s="101"/>
      <c r="D6337" s="97"/>
      <c r="N6337" s="97"/>
    </row>
    <row r="6338" spans="1:14" x14ac:dyDescent="0.2">
      <c r="A6338" s="101"/>
      <c r="D6338" s="97"/>
      <c r="N6338" s="97"/>
    </row>
    <row r="6339" spans="1:14" x14ac:dyDescent="0.2">
      <c r="A6339" s="101"/>
      <c r="D6339" s="97"/>
      <c r="N6339" s="97"/>
    </row>
    <row r="6340" spans="1:14" x14ac:dyDescent="0.2">
      <c r="A6340" s="101"/>
      <c r="D6340" s="97"/>
      <c r="N6340" s="97"/>
    </row>
    <row r="6341" spans="1:14" x14ac:dyDescent="0.2">
      <c r="A6341" s="101"/>
      <c r="D6341" s="97"/>
      <c r="N6341" s="97"/>
    </row>
    <row r="6342" spans="1:14" x14ac:dyDescent="0.2">
      <c r="A6342" s="101"/>
      <c r="D6342" s="97"/>
      <c r="N6342" s="97"/>
    </row>
    <row r="6343" spans="1:14" x14ac:dyDescent="0.2">
      <c r="A6343" s="101"/>
      <c r="D6343" s="97"/>
      <c r="N6343" s="97"/>
    </row>
    <row r="6344" spans="1:14" x14ac:dyDescent="0.2">
      <c r="A6344" s="101"/>
      <c r="D6344" s="97"/>
      <c r="N6344" s="97"/>
    </row>
    <row r="6345" spans="1:14" x14ac:dyDescent="0.2">
      <c r="A6345" s="101"/>
      <c r="D6345" s="97"/>
      <c r="N6345" s="97"/>
    </row>
    <row r="6346" spans="1:14" x14ac:dyDescent="0.2">
      <c r="A6346" s="101"/>
      <c r="D6346" s="97"/>
      <c r="N6346" s="97"/>
    </row>
    <row r="6347" spans="1:14" x14ac:dyDescent="0.2">
      <c r="A6347" s="101"/>
      <c r="D6347" s="97"/>
      <c r="N6347" s="97"/>
    </row>
    <row r="6348" spans="1:14" x14ac:dyDescent="0.2">
      <c r="A6348" s="101"/>
      <c r="D6348" s="97"/>
      <c r="N6348" s="97"/>
    </row>
    <row r="6349" spans="1:14" x14ac:dyDescent="0.2">
      <c r="A6349" s="101"/>
      <c r="D6349" s="97"/>
      <c r="N6349" s="97"/>
    </row>
    <row r="6350" spans="1:14" x14ac:dyDescent="0.2">
      <c r="A6350" s="101"/>
      <c r="D6350" s="97"/>
      <c r="N6350" s="97"/>
    </row>
    <row r="6351" spans="1:14" x14ac:dyDescent="0.2">
      <c r="A6351" s="101"/>
      <c r="D6351" s="97"/>
      <c r="N6351" s="97"/>
    </row>
    <row r="6352" spans="1:14" x14ac:dyDescent="0.2">
      <c r="A6352" s="101"/>
      <c r="D6352" s="97"/>
      <c r="N6352" s="97"/>
    </row>
    <row r="6353" spans="1:14" x14ac:dyDescent="0.2">
      <c r="A6353" s="101"/>
      <c r="D6353" s="97"/>
      <c r="N6353" s="97"/>
    </row>
    <row r="6354" spans="1:14" x14ac:dyDescent="0.2">
      <c r="A6354" s="101"/>
      <c r="D6354" s="97"/>
      <c r="N6354" s="97"/>
    </row>
    <row r="6355" spans="1:14" x14ac:dyDescent="0.2">
      <c r="A6355" s="101"/>
      <c r="D6355" s="97"/>
      <c r="N6355" s="97"/>
    </row>
    <row r="6356" spans="1:14" x14ac:dyDescent="0.2">
      <c r="A6356" s="101"/>
      <c r="D6356" s="97"/>
      <c r="N6356" s="97"/>
    </row>
    <row r="6357" spans="1:14" x14ac:dyDescent="0.2">
      <c r="A6357" s="101"/>
      <c r="D6357" s="97"/>
      <c r="N6357" s="97"/>
    </row>
    <row r="6358" spans="1:14" x14ac:dyDescent="0.2">
      <c r="A6358" s="101"/>
      <c r="D6358" s="97"/>
      <c r="N6358" s="97"/>
    </row>
    <row r="6359" spans="1:14" x14ac:dyDescent="0.2">
      <c r="A6359" s="101"/>
      <c r="D6359" s="97"/>
      <c r="N6359" s="97"/>
    </row>
    <row r="6360" spans="1:14" x14ac:dyDescent="0.2">
      <c r="A6360" s="101"/>
      <c r="D6360" s="97"/>
      <c r="N6360" s="97"/>
    </row>
    <row r="6361" spans="1:14" x14ac:dyDescent="0.2">
      <c r="A6361" s="101"/>
      <c r="D6361" s="97"/>
      <c r="N6361" s="97"/>
    </row>
    <row r="6362" spans="1:14" x14ac:dyDescent="0.2">
      <c r="A6362" s="101"/>
      <c r="D6362" s="97"/>
      <c r="N6362" s="97"/>
    </row>
    <row r="6363" spans="1:14" x14ac:dyDescent="0.2">
      <c r="A6363" s="101"/>
      <c r="D6363" s="97"/>
      <c r="N6363" s="97"/>
    </row>
    <row r="6364" spans="1:14" x14ac:dyDescent="0.2">
      <c r="A6364" s="101"/>
      <c r="D6364" s="97"/>
      <c r="N6364" s="97"/>
    </row>
    <row r="6365" spans="1:14" x14ac:dyDescent="0.2">
      <c r="A6365" s="101"/>
      <c r="D6365" s="97"/>
      <c r="N6365" s="97"/>
    </row>
    <row r="6366" spans="1:14" x14ac:dyDescent="0.2">
      <c r="A6366" s="101"/>
      <c r="D6366" s="97"/>
      <c r="N6366" s="97"/>
    </row>
    <row r="6367" spans="1:14" x14ac:dyDescent="0.2">
      <c r="A6367" s="101"/>
      <c r="D6367" s="97"/>
      <c r="N6367" s="97"/>
    </row>
    <row r="6368" spans="1:14" x14ac:dyDescent="0.2">
      <c r="A6368" s="101"/>
      <c r="D6368" s="97"/>
      <c r="N6368" s="97"/>
    </row>
    <row r="6369" spans="1:14" x14ac:dyDescent="0.2">
      <c r="A6369" s="101"/>
      <c r="D6369" s="97"/>
      <c r="N6369" s="97"/>
    </row>
    <row r="6370" spans="1:14" x14ac:dyDescent="0.2">
      <c r="A6370" s="101"/>
      <c r="D6370" s="97"/>
      <c r="N6370" s="97"/>
    </row>
    <row r="6371" spans="1:14" x14ac:dyDescent="0.2">
      <c r="A6371" s="101"/>
      <c r="D6371" s="97"/>
      <c r="N6371" s="97"/>
    </row>
    <row r="6372" spans="1:14" x14ac:dyDescent="0.2">
      <c r="A6372" s="101"/>
      <c r="D6372" s="97"/>
      <c r="N6372" s="97"/>
    </row>
    <row r="6373" spans="1:14" x14ac:dyDescent="0.2">
      <c r="A6373" s="101"/>
      <c r="D6373" s="97"/>
      <c r="N6373" s="97"/>
    </row>
    <row r="6374" spans="1:14" x14ac:dyDescent="0.2">
      <c r="A6374" s="101"/>
      <c r="D6374" s="97"/>
      <c r="N6374" s="97"/>
    </row>
    <row r="6375" spans="1:14" x14ac:dyDescent="0.2">
      <c r="A6375" s="101"/>
      <c r="D6375" s="97"/>
      <c r="N6375" s="97"/>
    </row>
    <row r="6376" spans="1:14" x14ac:dyDescent="0.2">
      <c r="A6376" s="101"/>
      <c r="D6376" s="97"/>
      <c r="N6376" s="97"/>
    </row>
    <row r="6377" spans="1:14" x14ac:dyDescent="0.2">
      <c r="A6377" s="101"/>
      <c r="D6377" s="97"/>
      <c r="N6377" s="97"/>
    </row>
    <row r="6378" spans="1:14" x14ac:dyDescent="0.2">
      <c r="A6378" s="101"/>
      <c r="D6378" s="97"/>
      <c r="N6378" s="97"/>
    </row>
    <row r="6379" spans="1:14" x14ac:dyDescent="0.2">
      <c r="A6379" s="101"/>
      <c r="D6379" s="97"/>
      <c r="N6379" s="97"/>
    </row>
    <row r="6380" spans="1:14" x14ac:dyDescent="0.2">
      <c r="A6380" s="101"/>
      <c r="D6380" s="97"/>
      <c r="N6380" s="97"/>
    </row>
    <row r="6381" spans="1:14" x14ac:dyDescent="0.2">
      <c r="A6381" s="101"/>
      <c r="D6381" s="97"/>
      <c r="N6381" s="97"/>
    </row>
    <row r="6382" spans="1:14" x14ac:dyDescent="0.2">
      <c r="A6382" s="101"/>
      <c r="D6382" s="97"/>
      <c r="N6382" s="97"/>
    </row>
    <row r="6383" spans="1:14" x14ac:dyDescent="0.2">
      <c r="A6383" s="101"/>
      <c r="D6383" s="97"/>
      <c r="N6383" s="97"/>
    </row>
    <row r="6384" spans="1:14" x14ac:dyDescent="0.2">
      <c r="A6384" s="101"/>
      <c r="D6384" s="97"/>
      <c r="N6384" s="97"/>
    </row>
    <row r="6385" spans="1:14" x14ac:dyDescent="0.2">
      <c r="A6385" s="101"/>
      <c r="D6385" s="97"/>
      <c r="N6385" s="97"/>
    </row>
    <row r="6386" spans="1:14" x14ac:dyDescent="0.2">
      <c r="A6386" s="101"/>
      <c r="D6386" s="97"/>
      <c r="N6386" s="97"/>
    </row>
    <row r="6387" spans="1:14" x14ac:dyDescent="0.2">
      <c r="A6387" s="101"/>
      <c r="D6387" s="97"/>
      <c r="N6387" s="97"/>
    </row>
    <row r="6388" spans="1:14" x14ac:dyDescent="0.2">
      <c r="A6388" s="101"/>
      <c r="D6388" s="97"/>
      <c r="N6388" s="97"/>
    </row>
    <row r="6389" spans="1:14" x14ac:dyDescent="0.2">
      <c r="A6389" s="101"/>
      <c r="D6389" s="97"/>
      <c r="N6389" s="97"/>
    </row>
    <row r="6390" spans="1:14" x14ac:dyDescent="0.2">
      <c r="A6390" s="101"/>
      <c r="D6390" s="97"/>
      <c r="N6390" s="97"/>
    </row>
    <row r="6391" spans="1:14" x14ac:dyDescent="0.2">
      <c r="A6391" s="101"/>
      <c r="D6391" s="97"/>
      <c r="N6391" s="97"/>
    </row>
    <row r="6392" spans="1:14" x14ac:dyDescent="0.2">
      <c r="A6392" s="101"/>
      <c r="D6392" s="97"/>
      <c r="N6392" s="97"/>
    </row>
    <row r="6393" spans="1:14" x14ac:dyDescent="0.2">
      <c r="A6393" s="101"/>
      <c r="D6393" s="97"/>
      <c r="N6393" s="97"/>
    </row>
    <row r="6394" spans="1:14" x14ac:dyDescent="0.2">
      <c r="A6394" s="101"/>
      <c r="D6394" s="97"/>
      <c r="N6394" s="97"/>
    </row>
    <row r="6395" spans="1:14" x14ac:dyDescent="0.2">
      <c r="A6395" s="101"/>
      <c r="D6395" s="97"/>
      <c r="N6395" s="97"/>
    </row>
    <row r="6396" spans="1:14" x14ac:dyDescent="0.2">
      <c r="A6396" s="101"/>
      <c r="D6396" s="97"/>
      <c r="N6396" s="97"/>
    </row>
    <row r="6397" spans="1:14" x14ac:dyDescent="0.2">
      <c r="A6397" s="101"/>
      <c r="D6397" s="97"/>
      <c r="N6397" s="97"/>
    </row>
    <row r="6398" spans="1:14" x14ac:dyDescent="0.2">
      <c r="A6398" s="101"/>
      <c r="D6398" s="97"/>
      <c r="N6398" s="97"/>
    </row>
    <row r="6399" spans="1:14" x14ac:dyDescent="0.2">
      <c r="A6399" s="101"/>
      <c r="D6399" s="97"/>
      <c r="N6399" s="97"/>
    </row>
    <row r="6400" spans="1:14" x14ac:dyDescent="0.2">
      <c r="A6400" s="101"/>
      <c r="D6400" s="97"/>
      <c r="N6400" s="97"/>
    </row>
    <row r="6401" spans="1:14" x14ac:dyDescent="0.2">
      <c r="A6401" s="101"/>
      <c r="D6401" s="97"/>
      <c r="N6401" s="97"/>
    </row>
    <row r="6402" spans="1:14" x14ac:dyDescent="0.2">
      <c r="A6402" s="101"/>
      <c r="D6402" s="97"/>
      <c r="N6402" s="97"/>
    </row>
    <row r="6403" spans="1:14" x14ac:dyDescent="0.2">
      <c r="A6403" s="101"/>
      <c r="D6403" s="97"/>
      <c r="N6403" s="97"/>
    </row>
    <row r="6404" spans="1:14" x14ac:dyDescent="0.2">
      <c r="A6404" s="101"/>
      <c r="D6404" s="97"/>
      <c r="N6404" s="97"/>
    </row>
    <row r="6405" spans="1:14" x14ac:dyDescent="0.2">
      <c r="A6405" s="101"/>
      <c r="D6405" s="97"/>
      <c r="N6405" s="97"/>
    </row>
    <row r="6406" spans="1:14" x14ac:dyDescent="0.2">
      <c r="A6406" s="101"/>
      <c r="D6406" s="97"/>
      <c r="N6406" s="97"/>
    </row>
    <row r="6407" spans="1:14" x14ac:dyDescent="0.2">
      <c r="A6407" s="101"/>
      <c r="D6407" s="97"/>
      <c r="N6407" s="97"/>
    </row>
    <row r="6408" spans="1:14" x14ac:dyDescent="0.2">
      <c r="A6408" s="101"/>
      <c r="D6408" s="97"/>
      <c r="N6408" s="97"/>
    </row>
    <row r="6409" spans="1:14" x14ac:dyDescent="0.2">
      <c r="A6409" s="101"/>
      <c r="D6409" s="97"/>
      <c r="N6409" s="97"/>
    </row>
    <row r="6410" spans="1:14" x14ac:dyDescent="0.2">
      <c r="A6410" s="101"/>
      <c r="D6410" s="97"/>
      <c r="N6410" s="97"/>
    </row>
    <row r="6411" spans="1:14" x14ac:dyDescent="0.2">
      <c r="A6411" s="101"/>
      <c r="D6411" s="97"/>
      <c r="N6411" s="97"/>
    </row>
    <row r="6412" spans="1:14" x14ac:dyDescent="0.2">
      <c r="A6412" s="101"/>
      <c r="D6412" s="97"/>
      <c r="N6412" s="97"/>
    </row>
    <row r="6413" spans="1:14" x14ac:dyDescent="0.2">
      <c r="A6413" s="101"/>
      <c r="D6413" s="97"/>
      <c r="N6413" s="97"/>
    </row>
    <row r="6414" spans="1:14" x14ac:dyDescent="0.2">
      <c r="A6414" s="101"/>
      <c r="D6414" s="97"/>
      <c r="N6414" s="97"/>
    </row>
    <row r="6415" spans="1:14" x14ac:dyDescent="0.2">
      <c r="A6415" s="101"/>
      <c r="D6415" s="97"/>
      <c r="N6415" s="97"/>
    </row>
    <row r="6416" spans="1:14" x14ac:dyDescent="0.2">
      <c r="A6416" s="101"/>
      <c r="D6416" s="97"/>
      <c r="N6416" s="97"/>
    </row>
    <row r="6417" spans="1:14" x14ac:dyDescent="0.2">
      <c r="A6417" s="101"/>
      <c r="D6417" s="97"/>
      <c r="N6417" s="97"/>
    </row>
    <row r="6418" spans="1:14" x14ac:dyDescent="0.2">
      <c r="A6418" s="101"/>
      <c r="D6418" s="97"/>
      <c r="N6418" s="97"/>
    </row>
    <row r="6419" spans="1:14" x14ac:dyDescent="0.2">
      <c r="A6419" s="101"/>
      <c r="D6419" s="97"/>
      <c r="N6419" s="97"/>
    </row>
    <row r="6420" spans="1:14" x14ac:dyDescent="0.2">
      <c r="A6420" s="101"/>
      <c r="D6420" s="97"/>
      <c r="N6420" s="97"/>
    </row>
    <row r="6421" spans="1:14" x14ac:dyDescent="0.2">
      <c r="A6421" s="101"/>
      <c r="D6421" s="97"/>
      <c r="N6421" s="97"/>
    </row>
    <row r="6422" spans="1:14" x14ac:dyDescent="0.2">
      <c r="A6422" s="101"/>
      <c r="D6422" s="97"/>
      <c r="N6422" s="97"/>
    </row>
    <row r="6423" spans="1:14" x14ac:dyDescent="0.2">
      <c r="A6423" s="101"/>
      <c r="D6423" s="97"/>
      <c r="N6423" s="97"/>
    </row>
    <row r="6424" spans="1:14" x14ac:dyDescent="0.2">
      <c r="A6424" s="101"/>
      <c r="D6424" s="97"/>
      <c r="N6424" s="97"/>
    </row>
    <row r="6425" spans="1:14" x14ac:dyDescent="0.2">
      <c r="A6425" s="101"/>
      <c r="D6425" s="97"/>
      <c r="N6425" s="97"/>
    </row>
    <row r="6426" spans="1:14" x14ac:dyDescent="0.2">
      <c r="A6426" s="101"/>
      <c r="D6426" s="97"/>
      <c r="N6426" s="97"/>
    </row>
    <row r="6427" spans="1:14" x14ac:dyDescent="0.2">
      <c r="A6427" s="101"/>
      <c r="D6427" s="97"/>
      <c r="N6427" s="97"/>
    </row>
    <row r="6428" spans="1:14" x14ac:dyDescent="0.2">
      <c r="A6428" s="101"/>
      <c r="D6428" s="97"/>
      <c r="N6428" s="97"/>
    </row>
    <row r="6429" spans="1:14" x14ac:dyDescent="0.2">
      <c r="A6429" s="101"/>
      <c r="D6429" s="97"/>
      <c r="N6429" s="97"/>
    </row>
    <row r="6430" spans="1:14" x14ac:dyDescent="0.2">
      <c r="A6430" s="101"/>
      <c r="D6430" s="97"/>
      <c r="N6430" s="97"/>
    </row>
    <row r="6431" spans="1:14" x14ac:dyDescent="0.2">
      <c r="A6431" s="101"/>
      <c r="D6431" s="97"/>
      <c r="N6431" s="97"/>
    </row>
    <row r="6432" spans="1:14" x14ac:dyDescent="0.2">
      <c r="A6432" s="101"/>
      <c r="D6432" s="97"/>
      <c r="N6432" s="97"/>
    </row>
    <row r="6433" spans="1:14" x14ac:dyDescent="0.2">
      <c r="A6433" s="101"/>
      <c r="D6433" s="97"/>
      <c r="N6433" s="97"/>
    </row>
    <row r="6434" spans="1:14" x14ac:dyDescent="0.2">
      <c r="A6434" s="101"/>
      <c r="D6434" s="97"/>
      <c r="N6434" s="97"/>
    </row>
    <row r="6435" spans="1:14" x14ac:dyDescent="0.2">
      <c r="A6435" s="101"/>
      <c r="D6435" s="97"/>
      <c r="N6435" s="97"/>
    </row>
    <row r="6436" spans="1:14" x14ac:dyDescent="0.2">
      <c r="A6436" s="101"/>
      <c r="D6436" s="97"/>
      <c r="N6436" s="97"/>
    </row>
    <row r="6437" spans="1:14" x14ac:dyDescent="0.2">
      <c r="A6437" s="101"/>
      <c r="D6437" s="97"/>
      <c r="N6437" s="97"/>
    </row>
    <row r="6438" spans="1:14" x14ac:dyDescent="0.2">
      <c r="A6438" s="101"/>
      <c r="D6438" s="97"/>
      <c r="N6438" s="97"/>
    </row>
    <row r="6439" spans="1:14" x14ac:dyDescent="0.2">
      <c r="A6439" s="101"/>
      <c r="D6439" s="97"/>
      <c r="N6439" s="97"/>
    </row>
    <row r="6440" spans="1:14" x14ac:dyDescent="0.2">
      <c r="A6440" s="101"/>
      <c r="D6440" s="97"/>
      <c r="N6440" s="97"/>
    </row>
    <row r="6441" spans="1:14" x14ac:dyDescent="0.2">
      <c r="A6441" s="101"/>
      <c r="D6441" s="97"/>
      <c r="N6441" s="97"/>
    </row>
    <row r="6442" spans="1:14" x14ac:dyDescent="0.2">
      <c r="A6442" s="101"/>
      <c r="D6442" s="97"/>
      <c r="N6442" s="97"/>
    </row>
    <row r="6443" spans="1:14" x14ac:dyDescent="0.2">
      <c r="A6443" s="101"/>
      <c r="D6443" s="97"/>
      <c r="N6443" s="97"/>
    </row>
    <row r="6444" spans="1:14" x14ac:dyDescent="0.2">
      <c r="A6444" s="101"/>
      <c r="D6444" s="97"/>
      <c r="N6444" s="97"/>
    </row>
    <row r="6445" spans="1:14" x14ac:dyDescent="0.2">
      <c r="A6445" s="101"/>
      <c r="D6445" s="97"/>
      <c r="N6445" s="97"/>
    </row>
    <row r="6446" spans="1:14" x14ac:dyDescent="0.2">
      <c r="A6446" s="101"/>
      <c r="D6446" s="97"/>
      <c r="N6446" s="97"/>
    </row>
    <row r="6447" spans="1:14" x14ac:dyDescent="0.2">
      <c r="A6447" s="101"/>
      <c r="D6447" s="97"/>
      <c r="N6447" s="97"/>
    </row>
    <row r="6448" spans="1:14" x14ac:dyDescent="0.2">
      <c r="A6448" s="101"/>
      <c r="D6448" s="97"/>
      <c r="N6448" s="97"/>
    </row>
    <row r="6449" spans="1:14" x14ac:dyDescent="0.2">
      <c r="A6449" s="101"/>
      <c r="D6449" s="97"/>
      <c r="N6449" s="97"/>
    </row>
    <row r="6450" spans="1:14" x14ac:dyDescent="0.2">
      <c r="A6450" s="101"/>
      <c r="D6450" s="97"/>
      <c r="N6450" s="97"/>
    </row>
    <row r="6451" spans="1:14" x14ac:dyDescent="0.2">
      <c r="A6451" s="101"/>
      <c r="D6451" s="97"/>
      <c r="N6451" s="97"/>
    </row>
    <row r="6452" spans="1:14" x14ac:dyDescent="0.2">
      <c r="A6452" s="101"/>
      <c r="D6452" s="97"/>
      <c r="N6452" s="97"/>
    </row>
    <row r="6453" spans="1:14" x14ac:dyDescent="0.2">
      <c r="A6453" s="101"/>
      <c r="D6453" s="97"/>
      <c r="N6453" s="97"/>
    </row>
    <row r="6454" spans="1:14" x14ac:dyDescent="0.2">
      <c r="A6454" s="101"/>
      <c r="D6454" s="97"/>
      <c r="N6454" s="97"/>
    </row>
    <row r="6455" spans="1:14" x14ac:dyDescent="0.2">
      <c r="A6455" s="101"/>
      <c r="D6455" s="97"/>
      <c r="N6455" s="97"/>
    </row>
    <row r="6456" spans="1:14" x14ac:dyDescent="0.2">
      <c r="A6456" s="101"/>
      <c r="D6456" s="97"/>
      <c r="N6456" s="97"/>
    </row>
    <row r="6457" spans="1:14" x14ac:dyDescent="0.2">
      <c r="A6457" s="101"/>
      <c r="D6457" s="97"/>
      <c r="N6457" s="97"/>
    </row>
    <row r="6458" spans="1:14" x14ac:dyDescent="0.2">
      <c r="A6458" s="101"/>
      <c r="D6458" s="97"/>
      <c r="N6458" s="97"/>
    </row>
    <row r="6459" spans="1:14" x14ac:dyDescent="0.2">
      <c r="A6459" s="101"/>
      <c r="D6459" s="97"/>
      <c r="N6459" s="97"/>
    </row>
    <row r="6460" spans="1:14" x14ac:dyDescent="0.2">
      <c r="A6460" s="101"/>
      <c r="D6460" s="97"/>
      <c r="N6460" s="97"/>
    </row>
    <row r="6461" spans="1:14" x14ac:dyDescent="0.2">
      <c r="A6461" s="101"/>
      <c r="D6461" s="97"/>
      <c r="N6461" s="97"/>
    </row>
    <row r="6462" spans="1:14" x14ac:dyDescent="0.2">
      <c r="A6462" s="101"/>
      <c r="D6462" s="97"/>
      <c r="N6462" s="97"/>
    </row>
    <row r="6463" spans="1:14" x14ac:dyDescent="0.2">
      <c r="A6463" s="101"/>
      <c r="D6463" s="97"/>
      <c r="N6463" s="97"/>
    </row>
    <row r="6464" spans="1:14" x14ac:dyDescent="0.2">
      <c r="A6464" s="101"/>
      <c r="D6464" s="97"/>
      <c r="N6464" s="97"/>
    </row>
    <row r="6465" spans="1:14" x14ac:dyDescent="0.2">
      <c r="A6465" s="101"/>
      <c r="D6465" s="97"/>
      <c r="N6465" s="97"/>
    </row>
    <row r="6466" spans="1:14" x14ac:dyDescent="0.2">
      <c r="A6466" s="101"/>
      <c r="D6466" s="97"/>
      <c r="N6466" s="97"/>
    </row>
    <row r="6467" spans="1:14" x14ac:dyDescent="0.2">
      <c r="A6467" s="101"/>
      <c r="D6467" s="97"/>
      <c r="N6467" s="97"/>
    </row>
    <row r="6468" spans="1:14" x14ac:dyDescent="0.2">
      <c r="A6468" s="101"/>
      <c r="D6468" s="97"/>
      <c r="N6468" s="97"/>
    </row>
    <row r="6469" spans="1:14" x14ac:dyDescent="0.2">
      <c r="A6469" s="101"/>
      <c r="D6469" s="97"/>
      <c r="N6469" s="97"/>
    </row>
    <row r="6470" spans="1:14" x14ac:dyDescent="0.2">
      <c r="A6470" s="101"/>
      <c r="D6470" s="97"/>
      <c r="N6470" s="97"/>
    </row>
    <row r="6471" spans="1:14" x14ac:dyDescent="0.2">
      <c r="A6471" s="101"/>
      <c r="D6471" s="97"/>
      <c r="N6471" s="97"/>
    </row>
    <row r="6472" spans="1:14" x14ac:dyDescent="0.2">
      <c r="A6472" s="101"/>
      <c r="D6472" s="97"/>
      <c r="N6472" s="97"/>
    </row>
    <row r="6473" spans="1:14" x14ac:dyDescent="0.2">
      <c r="A6473" s="101"/>
      <c r="D6473" s="97"/>
      <c r="N6473" s="97"/>
    </row>
    <row r="6474" spans="1:14" x14ac:dyDescent="0.2">
      <c r="A6474" s="101"/>
      <c r="D6474" s="97"/>
      <c r="N6474" s="97"/>
    </row>
    <row r="6475" spans="1:14" x14ac:dyDescent="0.2">
      <c r="A6475" s="101"/>
      <c r="D6475" s="97"/>
      <c r="N6475" s="97"/>
    </row>
    <row r="6476" spans="1:14" x14ac:dyDescent="0.2">
      <c r="A6476" s="101"/>
      <c r="D6476" s="97"/>
      <c r="N6476" s="97"/>
    </row>
    <row r="6477" spans="1:14" x14ac:dyDescent="0.2">
      <c r="A6477" s="101"/>
      <c r="D6477" s="97"/>
      <c r="N6477" s="97"/>
    </row>
    <row r="6478" spans="1:14" x14ac:dyDescent="0.2">
      <c r="A6478" s="101"/>
      <c r="D6478" s="97"/>
      <c r="N6478" s="97"/>
    </row>
    <row r="6479" spans="1:14" x14ac:dyDescent="0.2">
      <c r="A6479" s="101"/>
      <c r="D6479" s="97"/>
      <c r="N6479" s="97"/>
    </row>
    <row r="6480" spans="1:14" x14ac:dyDescent="0.2">
      <c r="A6480" s="101"/>
      <c r="D6480" s="97"/>
      <c r="N6480" s="97"/>
    </row>
    <row r="6481" spans="1:14" x14ac:dyDescent="0.2">
      <c r="A6481" s="101"/>
      <c r="D6481" s="97"/>
      <c r="N6481" s="97"/>
    </row>
    <row r="6482" spans="1:14" x14ac:dyDescent="0.2">
      <c r="A6482" s="101"/>
      <c r="D6482" s="97"/>
      <c r="N6482" s="97"/>
    </row>
    <row r="6483" spans="1:14" x14ac:dyDescent="0.2">
      <c r="A6483" s="101"/>
      <c r="D6483" s="97"/>
      <c r="N6483" s="97"/>
    </row>
    <row r="6484" spans="1:14" x14ac:dyDescent="0.2">
      <c r="A6484" s="101"/>
      <c r="D6484" s="97"/>
      <c r="N6484" s="97"/>
    </row>
    <row r="6485" spans="1:14" x14ac:dyDescent="0.2">
      <c r="A6485" s="101"/>
      <c r="D6485" s="97"/>
      <c r="N6485" s="97"/>
    </row>
    <row r="6486" spans="1:14" x14ac:dyDescent="0.2">
      <c r="A6486" s="101"/>
      <c r="D6486" s="97"/>
      <c r="N6486" s="97"/>
    </row>
    <row r="6487" spans="1:14" x14ac:dyDescent="0.2">
      <c r="A6487" s="101"/>
      <c r="D6487" s="97"/>
      <c r="N6487" s="97"/>
    </row>
    <row r="6488" spans="1:14" x14ac:dyDescent="0.2">
      <c r="A6488" s="101"/>
      <c r="D6488" s="97"/>
      <c r="N6488" s="97"/>
    </row>
    <row r="6489" spans="1:14" x14ac:dyDescent="0.2">
      <c r="A6489" s="101"/>
      <c r="D6489" s="97"/>
      <c r="N6489" s="97"/>
    </row>
    <row r="6490" spans="1:14" x14ac:dyDescent="0.2">
      <c r="A6490" s="101"/>
      <c r="D6490" s="97"/>
      <c r="N6490" s="97"/>
    </row>
    <row r="6491" spans="1:14" x14ac:dyDescent="0.2">
      <c r="A6491" s="101"/>
      <c r="D6491" s="97"/>
      <c r="N6491" s="97"/>
    </row>
    <row r="6492" spans="1:14" x14ac:dyDescent="0.2">
      <c r="A6492" s="101"/>
      <c r="D6492" s="97"/>
      <c r="N6492" s="97"/>
    </row>
    <row r="6493" spans="1:14" x14ac:dyDescent="0.2">
      <c r="A6493" s="101"/>
      <c r="D6493" s="97"/>
      <c r="N6493" s="97"/>
    </row>
    <row r="6494" spans="1:14" x14ac:dyDescent="0.2">
      <c r="A6494" s="101"/>
      <c r="D6494" s="97"/>
      <c r="N6494" s="97"/>
    </row>
    <row r="6495" spans="1:14" x14ac:dyDescent="0.2">
      <c r="A6495" s="101"/>
      <c r="D6495" s="97"/>
      <c r="N6495" s="97"/>
    </row>
    <row r="6496" spans="1:14" x14ac:dyDescent="0.2">
      <c r="A6496" s="101"/>
      <c r="D6496" s="97"/>
      <c r="N6496" s="97"/>
    </row>
    <row r="6497" spans="1:14" x14ac:dyDescent="0.2">
      <c r="A6497" s="101"/>
      <c r="D6497" s="97"/>
      <c r="N6497" s="97"/>
    </row>
    <row r="6498" spans="1:14" x14ac:dyDescent="0.2">
      <c r="A6498" s="101"/>
      <c r="D6498" s="97"/>
      <c r="N6498" s="97"/>
    </row>
    <row r="6499" spans="1:14" x14ac:dyDescent="0.2">
      <c r="A6499" s="101"/>
      <c r="D6499" s="97"/>
      <c r="N6499" s="97"/>
    </row>
    <row r="6500" spans="1:14" x14ac:dyDescent="0.2">
      <c r="A6500" s="101"/>
      <c r="D6500" s="97"/>
      <c r="N6500" s="97"/>
    </row>
    <row r="6501" spans="1:14" x14ac:dyDescent="0.2">
      <c r="A6501" s="101"/>
      <c r="D6501" s="97"/>
      <c r="N6501" s="97"/>
    </row>
    <row r="6502" spans="1:14" x14ac:dyDescent="0.2">
      <c r="A6502" s="101"/>
      <c r="D6502" s="97"/>
      <c r="N6502" s="97"/>
    </row>
    <row r="6503" spans="1:14" x14ac:dyDescent="0.2">
      <c r="A6503" s="101"/>
      <c r="D6503" s="97"/>
      <c r="N6503" s="97"/>
    </row>
    <row r="6504" spans="1:14" x14ac:dyDescent="0.2">
      <c r="A6504" s="101"/>
      <c r="D6504" s="97"/>
      <c r="N6504" s="97"/>
    </row>
    <row r="6505" spans="1:14" x14ac:dyDescent="0.2">
      <c r="A6505" s="101"/>
      <c r="D6505" s="97"/>
      <c r="N6505" s="97"/>
    </row>
    <row r="6506" spans="1:14" x14ac:dyDescent="0.2">
      <c r="A6506" s="101"/>
      <c r="D6506" s="97"/>
      <c r="N6506" s="97"/>
    </row>
    <row r="6507" spans="1:14" x14ac:dyDescent="0.2">
      <c r="A6507" s="101"/>
      <c r="D6507" s="97"/>
      <c r="N6507" s="97"/>
    </row>
    <row r="6508" spans="1:14" x14ac:dyDescent="0.2">
      <c r="A6508" s="101"/>
      <c r="D6508" s="97"/>
      <c r="N6508" s="97"/>
    </row>
    <row r="6509" spans="1:14" x14ac:dyDescent="0.2">
      <c r="A6509" s="101"/>
      <c r="D6509" s="97"/>
      <c r="N6509" s="97"/>
    </row>
    <row r="6510" spans="1:14" x14ac:dyDescent="0.2">
      <c r="A6510" s="101"/>
      <c r="D6510" s="97"/>
      <c r="N6510" s="97"/>
    </row>
    <row r="6511" spans="1:14" x14ac:dyDescent="0.2">
      <c r="A6511" s="101"/>
      <c r="D6511" s="97"/>
      <c r="N6511" s="97"/>
    </row>
    <row r="6512" spans="1:14" x14ac:dyDescent="0.2">
      <c r="A6512" s="101"/>
      <c r="D6512" s="97"/>
      <c r="N6512" s="97"/>
    </row>
    <row r="6513" spans="1:14" x14ac:dyDescent="0.2">
      <c r="A6513" s="101"/>
      <c r="D6513" s="97"/>
      <c r="N6513" s="97"/>
    </row>
    <row r="6514" spans="1:14" x14ac:dyDescent="0.2">
      <c r="A6514" s="101"/>
      <c r="D6514" s="97"/>
      <c r="N6514" s="97"/>
    </row>
    <row r="6515" spans="1:14" x14ac:dyDescent="0.2">
      <c r="A6515" s="101"/>
      <c r="D6515" s="97"/>
      <c r="N6515" s="97"/>
    </row>
    <row r="6516" spans="1:14" x14ac:dyDescent="0.2">
      <c r="A6516" s="101"/>
      <c r="D6516" s="97"/>
      <c r="N6516" s="97"/>
    </row>
    <row r="6517" spans="1:14" x14ac:dyDescent="0.2">
      <c r="A6517" s="101"/>
      <c r="D6517" s="97"/>
      <c r="N6517" s="97"/>
    </row>
    <row r="6518" spans="1:14" x14ac:dyDescent="0.2">
      <c r="A6518" s="101"/>
      <c r="D6518" s="97"/>
      <c r="N6518" s="97"/>
    </row>
    <row r="6519" spans="1:14" x14ac:dyDescent="0.2">
      <c r="A6519" s="101"/>
      <c r="D6519" s="97"/>
      <c r="N6519" s="97"/>
    </row>
    <row r="6520" spans="1:14" x14ac:dyDescent="0.2">
      <c r="A6520" s="101"/>
      <c r="D6520" s="97"/>
      <c r="N6520" s="97"/>
    </row>
    <row r="6521" spans="1:14" x14ac:dyDescent="0.2">
      <c r="A6521" s="101"/>
      <c r="D6521" s="97"/>
      <c r="N6521" s="97"/>
    </row>
    <row r="6522" spans="1:14" x14ac:dyDescent="0.2">
      <c r="A6522" s="101"/>
      <c r="D6522" s="97"/>
      <c r="N6522" s="97"/>
    </row>
    <row r="6523" spans="1:14" x14ac:dyDescent="0.2">
      <c r="A6523" s="101"/>
      <c r="D6523" s="97"/>
      <c r="N6523" s="97"/>
    </row>
    <row r="6524" spans="1:14" x14ac:dyDescent="0.2">
      <c r="A6524" s="101"/>
      <c r="D6524" s="97"/>
      <c r="N6524" s="97"/>
    </row>
    <row r="6525" spans="1:14" x14ac:dyDescent="0.2">
      <c r="A6525" s="101"/>
      <c r="D6525" s="97"/>
      <c r="N6525" s="97"/>
    </row>
    <row r="6526" spans="1:14" x14ac:dyDescent="0.2">
      <c r="A6526" s="101"/>
      <c r="D6526" s="97"/>
      <c r="N6526" s="97"/>
    </row>
    <row r="6527" spans="1:14" x14ac:dyDescent="0.2">
      <c r="A6527" s="101"/>
      <c r="D6527" s="97"/>
      <c r="N6527" s="97"/>
    </row>
    <row r="6528" spans="1:14" x14ac:dyDescent="0.2">
      <c r="A6528" s="101"/>
      <c r="D6528" s="97"/>
      <c r="N6528" s="97"/>
    </row>
    <row r="6529" spans="1:14" x14ac:dyDescent="0.2">
      <c r="A6529" s="101"/>
      <c r="D6529" s="97"/>
      <c r="N6529" s="97"/>
    </row>
    <row r="6530" spans="1:14" x14ac:dyDescent="0.2">
      <c r="A6530" s="101"/>
      <c r="D6530" s="97"/>
      <c r="N6530" s="97"/>
    </row>
    <row r="6531" spans="1:14" x14ac:dyDescent="0.2">
      <c r="A6531" s="101"/>
      <c r="D6531" s="97"/>
      <c r="N6531" s="97"/>
    </row>
    <row r="6532" spans="1:14" x14ac:dyDescent="0.2">
      <c r="A6532" s="101"/>
      <c r="D6532" s="97"/>
      <c r="N6532" s="97"/>
    </row>
    <row r="6533" spans="1:14" x14ac:dyDescent="0.2">
      <c r="A6533" s="101"/>
      <c r="D6533" s="97"/>
      <c r="N6533" s="97"/>
    </row>
    <row r="6534" spans="1:14" x14ac:dyDescent="0.2">
      <c r="A6534" s="101"/>
      <c r="D6534" s="97"/>
      <c r="N6534" s="97"/>
    </row>
    <row r="6535" spans="1:14" x14ac:dyDescent="0.2">
      <c r="A6535" s="101"/>
      <c r="D6535" s="97"/>
      <c r="N6535" s="97"/>
    </row>
    <row r="6536" spans="1:14" x14ac:dyDescent="0.2">
      <c r="A6536" s="101"/>
      <c r="D6536" s="97"/>
      <c r="N6536" s="97"/>
    </row>
    <row r="6537" spans="1:14" x14ac:dyDescent="0.2">
      <c r="A6537" s="101"/>
      <c r="D6537" s="97"/>
      <c r="N6537" s="97"/>
    </row>
    <row r="6538" spans="1:14" x14ac:dyDescent="0.2">
      <c r="A6538" s="101"/>
      <c r="D6538" s="97"/>
      <c r="N6538" s="97"/>
    </row>
    <row r="6539" spans="1:14" x14ac:dyDescent="0.2">
      <c r="A6539" s="101"/>
      <c r="D6539" s="97"/>
      <c r="N6539" s="97"/>
    </row>
    <row r="6540" spans="1:14" x14ac:dyDescent="0.2">
      <c r="A6540" s="101"/>
      <c r="D6540" s="97"/>
      <c r="N6540" s="97"/>
    </row>
    <row r="6541" spans="1:14" x14ac:dyDescent="0.2">
      <c r="A6541" s="101"/>
      <c r="D6541" s="97"/>
      <c r="N6541" s="97"/>
    </row>
    <row r="6542" spans="1:14" x14ac:dyDescent="0.2">
      <c r="A6542" s="101"/>
      <c r="D6542" s="97"/>
      <c r="N6542" s="97"/>
    </row>
    <row r="6543" spans="1:14" x14ac:dyDescent="0.2">
      <c r="A6543" s="101"/>
      <c r="D6543" s="97"/>
      <c r="N6543" s="97"/>
    </row>
    <row r="6544" spans="1:14" x14ac:dyDescent="0.2">
      <c r="A6544" s="101"/>
      <c r="D6544" s="97"/>
      <c r="N6544" s="97"/>
    </row>
    <row r="6545" spans="1:14" x14ac:dyDescent="0.2">
      <c r="A6545" s="101"/>
      <c r="D6545" s="97"/>
      <c r="N6545" s="97"/>
    </row>
    <row r="6546" spans="1:14" x14ac:dyDescent="0.2">
      <c r="A6546" s="101"/>
      <c r="D6546" s="97"/>
      <c r="N6546" s="97"/>
    </row>
    <row r="6547" spans="1:14" x14ac:dyDescent="0.2">
      <c r="A6547" s="101"/>
      <c r="D6547" s="97"/>
      <c r="N6547" s="97"/>
    </row>
    <row r="6548" spans="1:14" x14ac:dyDescent="0.2">
      <c r="A6548" s="101"/>
      <c r="D6548" s="97"/>
      <c r="N6548" s="97"/>
    </row>
    <row r="6549" spans="1:14" x14ac:dyDescent="0.2">
      <c r="A6549" s="101"/>
      <c r="D6549" s="97"/>
      <c r="N6549" s="97"/>
    </row>
    <row r="6550" spans="1:14" x14ac:dyDescent="0.2">
      <c r="A6550" s="101"/>
      <c r="D6550" s="97"/>
      <c r="N6550" s="97"/>
    </row>
    <row r="6551" spans="1:14" x14ac:dyDescent="0.2">
      <c r="A6551" s="101"/>
      <c r="D6551" s="97"/>
      <c r="N6551" s="97"/>
    </row>
    <row r="6552" spans="1:14" x14ac:dyDescent="0.2">
      <c r="A6552" s="101"/>
      <c r="D6552" s="97"/>
      <c r="N6552" s="97"/>
    </row>
    <row r="6553" spans="1:14" x14ac:dyDescent="0.2">
      <c r="A6553" s="101"/>
      <c r="D6553" s="97"/>
      <c r="N6553" s="97"/>
    </row>
    <row r="6554" spans="1:14" x14ac:dyDescent="0.2">
      <c r="A6554" s="101"/>
      <c r="D6554" s="97"/>
      <c r="N6554" s="97"/>
    </row>
    <row r="6555" spans="1:14" x14ac:dyDescent="0.2">
      <c r="A6555" s="101"/>
      <c r="D6555" s="97"/>
      <c r="N6555" s="97"/>
    </row>
    <row r="6556" spans="1:14" x14ac:dyDescent="0.2">
      <c r="A6556" s="101"/>
      <c r="D6556" s="97"/>
      <c r="N6556" s="97"/>
    </row>
    <row r="6557" spans="1:14" x14ac:dyDescent="0.2">
      <c r="A6557" s="101"/>
      <c r="D6557" s="97"/>
      <c r="N6557" s="97"/>
    </row>
    <row r="6558" spans="1:14" x14ac:dyDescent="0.2">
      <c r="A6558" s="101"/>
      <c r="D6558" s="97"/>
      <c r="N6558" s="97"/>
    </row>
    <row r="6559" spans="1:14" x14ac:dyDescent="0.2">
      <c r="A6559" s="101"/>
      <c r="D6559" s="97"/>
      <c r="N6559" s="97"/>
    </row>
    <row r="6560" spans="1:14" x14ac:dyDescent="0.2">
      <c r="A6560" s="101"/>
      <c r="D6560" s="97"/>
      <c r="N6560" s="97"/>
    </row>
    <row r="6561" spans="1:14" x14ac:dyDescent="0.2">
      <c r="A6561" s="101"/>
      <c r="D6561" s="97"/>
      <c r="N6561" s="97"/>
    </row>
    <row r="6562" spans="1:14" x14ac:dyDescent="0.2">
      <c r="A6562" s="101"/>
      <c r="D6562" s="97"/>
      <c r="N6562" s="97"/>
    </row>
    <row r="6563" spans="1:14" x14ac:dyDescent="0.2">
      <c r="A6563" s="101"/>
      <c r="D6563" s="97"/>
      <c r="N6563" s="97"/>
    </row>
    <row r="6564" spans="1:14" x14ac:dyDescent="0.2">
      <c r="A6564" s="101"/>
      <c r="D6564" s="97"/>
      <c r="N6564" s="97"/>
    </row>
    <row r="6565" spans="1:14" x14ac:dyDescent="0.2">
      <c r="A6565" s="101"/>
      <c r="D6565" s="97"/>
      <c r="N6565" s="97"/>
    </row>
    <row r="6566" spans="1:14" x14ac:dyDescent="0.2">
      <c r="A6566" s="101"/>
      <c r="D6566" s="97"/>
      <c r="N6566" s="97"/>
    </row>
    <row r="6567" spans="1:14" x14ac:dyDescent="0.2">
      <c r="A6567" s="101"/>
      <c r="D6567" s="97"/>
      <c r="N6567" s="97"/>
    </row>
    <row r="6568" spans="1:14" x14ac:dyDescent="0.2">
      <c r="A6568" s="101"/>
      <c r="D6568" s="97"/>
      <c r="N6568" s="97"/>
    </row>
    <row r="6569" spans="1:14" x14ac:dyDescent="0.2">
      <c r="A6569" s="101"/>
      <c r="D6569" s="97"/>
      <c r="N6569" s="97"/>
    </row>
    <row r="6570" spans="1:14" x14ac:dyDescent="0.2">
      <c r="A6570" s="101"/>
      <c r="D6570" s="97"/>
      <c r="N6570" s="97"/>
    </row>
    <row r="6571" spans="1:14" x14ac:dyDescent="0.2">
      <c r="A6571" s="101"/>
      <c r="D6571" s="97"/>
      <c r="N6571" s="97"/>
    </row>
    <row r="6572" spans="1:14" x14ac:dyDescent="0.2">
      <c r="A6572" s="101"/>
      <c r="D6572" s="97"/>
      <c r="N6572" s="97"/>
    </row>
    <row r="6573" spans="1:14" x14ac:dyDescent="0.2">
      <c r="A6573" s="101"/>
      <c r="D6573" s="97"/>
      <c r="N6573" s="97"/>
    </row>
    <row r="6574" spans="1:14" x14ac:dyDescent="0.2">
      <c r="A6574" s="101"/>
      <c r="D6574" s="97"/>
      <c r="N6574" s="97"/>
    </row>
    <row r="6575" spans="1:14" x14ac:dyDescent="0.2">
      <c r="A6575" s="101"/>
      <c r="D6575" s="97"/>
      <c r="N6575" s="97"/>
    </row>
    <row r="6576" spans="1:14" x14ac:dyDescent="0.2">
      <c r="A6576" s="101"/>
      <c r="D6576" s="97"/>
      <c r="N6576" s="97"/>
    </row>
    <row r="6577" spans="1:14" x14ac:dyDescent="0.2">
      <c r="A6577" s="101"/>
      <c r="D6577" s="97"/>
      <c r="N6577" s="97"/>
    </row>
    <row r="6578" spans="1:14" x14ac:dyDescent="0.2">
      <c r="A6578" s="101"/>
      <c r="D6578" s="97"/>
      <c r="N6578" s="97"/>
    </row>
    <row r="6579" spans="1:14" x14ac:dyDescent="0.2">
      <c r="A6579" s="101"/>
      <c r="D6579" s="97"/>
      <c r="N6579" s="97"/>
    </row>
    <row r="6580" spans="1:14" x14ac:dyDescent="0.2">
      <c r="A6580" s="101"/>
      <c r="D6580" s="97"/>
      <c r="N6580" s="97"/>
    </row>
    <row r="6581" spans="1:14" x14ac:dyDescent="0.2">
      <c r="A6581" s="101"/>
      <c r="D6581" s="97"/>
      <c r="N6581" s="97"/>
    </row>
    <row r="6582" spans="1:14" x14ac:dyDescent="0.2">
      <c r="A6582" s="101"/>
      <c r="D6582" s="97"/>
      <c r="N6582" s="97"/>
    </row>
    <row r="6583" spans="1:14" x14ac:dyDescent="0.2">
      <c r="A6583" s="101"/>
      <c r="D6583" s="97"/>
      <c r="N6583" s="97"/>
    </row>
    <row r="6584" spans="1:14" x14ac:dyDescent="0.2">
      <c r="A6584" s="101"/>
      <c r="D6584" s="97"/>
      <c r="N6584" s="97"/>
    </row>
    <row r="6585" spans="1:14" x14ac:dyDescent="0.2">
      <c r="A6585" s="101"/>
      <c r="D6585" s="97"/>
      <c r="N6585" s="97"/>
    </row>
    <row r="6586" spans="1:14" x14ac:dyDescent="0.2">
      <c r="A6586" s="101"/>
      <c r="D6586" s="97"/>
      <c r="N6586" s="97"/>
    </row>
    <row r="6587" spans="1:14" x14ac:dyDescent="0.2">
      <c r="A6587" s="101"/>
      <c r="D6587" s="97"/>
      <c r="N6587" s="97"/>
    </row>
    <row r="6588" spans="1:14" x14ac:dyDescent="0.2">
      <c r="A6588" s="101"/>
      <c r="D6588" s="97"/>
      <c r="N6588" s="97"/>
    </row>
    <row r="6589" spans="1:14" x14ac:dyDescent="0.2">
      <c r="A6589" s="101"/>
      <c r="D6589" s="97"/>
      <c r="N6589" s="97"/>
    </row>
    <row r="6590" spans="1:14" x14ac:dyDescent="0.2">
      <c r="A6590" s="101"/>
      <c r="D6590" s="97"/>
      <c r="N6590" s="97"/>
    </row>
    <row r="6591" spans="1:14" x14ac:dyDescent="0.2">
      <c r="A6591" s="101"/>
      <c r="D6591" s="97"/>
      <c r="N6591" s="97"/>
    </row>
    <row r="6592" spans="1:14" x14ac:dyDescent="0.2">
      <c r="A6592" s="101"/>
      <c r="D6592" s="97"/>
      <c r="N6592" s="97"/>
    </row>
    <row r="6593" spans="1:14" x14ac:dyDescent="0.2">
      <c r="A6593" s="101"/>
      <c r="D6593" s="97"/>
      <c r="N6593" s="97"/>
    </row>
    <row r="6594" spans="1:14" x14ac:dyDescent="0.2">
      <c r="A6594" s="101"/>
      <c r="D6594" s="97"/>
      <c r="N6594" s="97"/>
    </row>
    <row r="6595" spans="1:14" x14ac:dyDescent="0.2">
      <c r="A6595" s="101"/>
      <c r="D6595" s="97"/>
      <c r="N6595" s="97"/>
    </row>
    <row r="6596" spans="1:14" x14ac:dyDescent="0.2">
      <c r="A6596" s="101"/>
      <c r="D6596" s="97"/>
      <c r="N6596" s="97"/>
    </row>
    <row r="6597" spans="1:14" x14ac:dyDescent="0.2">
      <c r="A6597" s="101"/>
      <c r="D6597" s="97"/>
      <c r="N6597" s="97"/>
    </row>
    <row r="6598" spans="1:14" x14ac:dyDescent="0.2">
      <c r="A6598" s="101"/>
      <c r="D6598" s="97"/>
      <c r="N6598" s="97"/>
    </row>
    <row r="6599" spans="1:14" x14ac:dyDescent="0.2">
      <c r="A6599" s="101"/>
      <c r="D6599" s="97"/>
      <c r="N6599" s="97"/>
    </row>
    <row r="6600" spans="1:14" x14ac:dyDescent="0.2">
      <c r="A6600" s="101"/>
      <c r="D6600" s="97"/>
      <c r="N6600" s="97"/>
    </row>
    <row r="6601" spans="1:14" x14ac:dyDescent="0.2">
      <c r="A6601" s="101"/>
      <c r="D6601" s="97"/>
      <c r="N6601" s="97"/>
    </row>
    <row r="6602" spans="1:14" x14ac:dyDescent="0.2">
      <c r="A6602" s="101"/>
      <c r="D6602" s="97"/>
      <c r="N6602" s="97"/>
    </row>
    <row r="6603" spans="1:14" x14ac:dyDescent="0.2">
      <c r="A6603" s="101"/>
      <c r="D6603" s="97"/>
      <c r="N6603" s="97"/>
    </row>
    <row r="6604" spans="1:14" x14ac:dyDescent="0.2">
      <c r="A6604" s="101"/>
      <c r="D6604" s="97"/>
      <c r="N6604" s="97"/>
    </row>
    <row r="6605" spans="1:14" x14ac:dyDescent="0.2">
      <c r="A6605" s="101"/>
      <c r="D6605" s="97"/>
      <c r="N6605" s="97"/>
    </row>
    <row r="6606" spans="1:14" x14ac:dyDescent="0.2">
      <c r="A6606" s="101"/>
      <c r="D6606" s="97"/>
      <c r="N6606" s="97"/>
    </row>
    <row r="6607" spans="1:14" x14ac:dyDescent="0.2">
      <c r="A6607" s="101"/>
      <c r="D6607" s="97"/>
      <c r="N6607" s="97"/>
    </row>
    <row r="6608" spans="1:14" x14ac:dyDescent="0.2">
      <c r="A6608" s="101"/>
      <c r="D6608" s="97"/>
      <c r="N6608" s="97"/>
    </row>
    <row r="6609" spans="1:14" x14ac:dyDescent="0.2">
      <c r="A6609" s="101"/>
      <c r="D6609" s="97"/>
      <c r="N6609" s="97"/>
    </row>
    <row r="6610" spans="1:14" x14ac:dyDescent="0.2">
      <c r="A6610" s="101"/>
      <c r="D6610" s="97"/>
      <c r="N6610" s="97"/>
    </row>
    <row r="6611" spans="1:14" x14ac:dyDescent="0.2">
      <c r="A6611" s="101"/>
      <c r="D6611" s="97"/>
      <c r="N6611" s="97"/>
    </row>
    <row r="6612" spans="1:14" x14ac:dyDescent="0.2">
      <c r="A6612" s="101"/>
      <c r="D6612" s="97"/>
      <c r="N6612" s="97"/>
    </row>
    <row r="6613" spans="1:14" x14ac:dyDescent="0.2">
      <c r="A6613" s="101"/>
      <c r="D6613" s="97"/>
      <c r="N6613" s="97"/>
    </row>
    <row r="6614" spans="1:14" x14ac:dyDescent="0.2">
      <c r="A6614" s="101"/>
      <c r="D6614" s="97"/>
      <c r="N6614" s="97"/>
    </row>
    <row r="6615" spans="1:14" x14ac:dyDescent="0.2">
      <c r="A6615" s="101"/>
      <c r="D6615" s="97"/>
      <c r="N6615" s="97"/>
    </row>
    <row r="6616" spans="1:14" x14ac:dyDescent="0.2">
      <c r="A6616" s="101"/>
      <c r="D6616" s="97"/>
      <c r="N6616" s="97"/>
    </row>
    <row r="6617" spans="1:14" x14ac:dyDescent="0.2">
      <c r="A6617" s="101"/>
      <c r="D6617" s="97"/>
      <c r="N6617" s="97"/>
    </row>
    <row r="6618" spans="1:14" x14ac:dyDescent="0.2">
      <c r="A6618" s="101"/>
      <c r="D6618" s="97"/>
      <c r="N6618" s="97"/>
    </row>
    <row r="6619" spans="1:14" x14ac:dyDescent="0.2">
      <c r="A6619" s="101"/>
      <c r="D6619" s="97"/>
      <c r="N6619" s="97"/>
    </row>
    <row r="6620" spans="1:14" x14ac:dyDescent="0.2">
      <c r="A6620" s="101"/>
      <c r="D6620" s="97"/>
      <c r="N6620" s="97"/>
    </row>
    <row r="6621" spans="1:14" x14ac:dyDescent="0.2">
      <c r="A6621" s="101"/>
      <c r="D6621" s="97"/>
      <c r="N6621" s="97"/>
    </row>
    <row r="6622" spans="1:14" x14ac:dyDescent="0.2">
      <c r="A6622" s="101"/>
      <c r="D6622" s="97"/>
      <c r="N6622" s="97"/>
    </row>
    <row r="6623" spans="1:14" x14ac:dyDescent="0.2">
      <c r="A6623" s="101"/>
      <c r="D6623" s="97"/>
      <c r="N6623" s="97"/>
    </row>
    <row r="6624" spans="1:14" x14ac:dyDescent="0.2">
      <c r="A6624" s="101"/>
      <c r="D6624" s="97"/>
      <c r="N6624" s="97"/>
    </row>
    <row r="6625" spans="1:14" x14ac:dyDescent="0.2">
      <c r="A6625" s="101"/>
      <c r="D6625" s="97"/>
      <c r="N6625" s="97"/>
    </row>
    <row r="6626" spans="1:14" x14ac:dyDescent="0.2">
      <c r="A6626" s="101"/>
      <c r="D6626" s="97"/>
      <c r="N6626" s="97"/>
    </row>
    <row r="6627" spans="1:14" x14ac:dyDescent="0.2">
      <c r="A6627" s="101"/>
      <c r="D6627" s="97"/>
      <c r="N6627" s="97"/>
    </row>
    <row r="6628" spans="1:14" x14ac:dyDescent="0.2">
      <c r="A6628" s="101"/>
      <c r="D6628" s="97"/>
      <c r="N6628" s="97"/>
    </row>
    <row r="6629" spans="1:14" x14ac:dyDescent="0.2">
      <c r="A6629" s="101"/>
      <c r="D6629" s="97"/>
      <c r="N6629" s="97"/>
    </row>
    <row r="6630" spans="1:14" x14ac:dyDescent="0.2">
      <c r="A6630" s="101"/>
      <c r="D6630" s="97"/>
      <c r="N6630" s="97"/>
    </row>
    <row r="6631" spans="1:14" x14ac:dyDescent="0.2">
      <c r="A6631" s="101"/>
      <c r="D6631" s="97"/>
      <c r="N6631" s="97"/>
    </row>
    <row r="6632" spans="1:14" x14ac:dyDescent="0.2">
      <c r="A6632" s="101"/>
      <c r="D6632" s="97"/>
      <c r="N6632" s="97"/>
    </row>
    <row r="6633" spans="1:14" x14ac:dyDescent="0.2">
      <c r="A6633" s="101"/>
      <c r="D6633" s="97"/>
      <c r="N6633" s="97"/>
    </row>
    <row r="6634" spans="1:14" x14ac:dyDescent="0.2">
      <c r="A6634" s="101"/>
      <c r="D6634" s="97"/>
      <c r="N6634" s="97"/>
    </row>
    <row r="6635" spans="1:14" x14ac:dyDescent="0.2">
      <c r="A6635" s="101"/>
      <c r="D6635" s="97"/>
      <c r="N6635" s="97"/>
    </row>
    <row r="6636" spans="1:14" x14ac:dyDescent="0.2">
      <c r="A6636" s="101"/>
      <c r="D6636" s="97"/>
      <c r="N6636" s="97"/>
    </row>
    <row r="6637" spans="1:14" x14ac:dyDescent="0.2">
      <c r="A6637" s="101"/>
      <c r="D6637" s="97"/>
      <c r="N6637" s="97"/>
    </row>
    <row r="6638" spans="1:14" x14ac:dyDescent="0.2">
      <c r="A6638" s="101"/>
      <c r="D6638" s="97"/>
      <c r="N6638" s="97"/>
    </row>
    <row r="6639" spans="1:14" x14ac:dyDescent="0.2">
      <c r="A6639" s="101"/>
      <c r="D6639" s="97"/>
      <c r="N6639" s="97"/>
    </row>
    <row r="6640" spans="1:14" x14ac:dyDescent="0.2">
      <c r="A6640" s="101"/>
      <c r="D6640" s="97"/>
      <c r="N6640" s="97"/>
    </row>
    <row r="6641" spans="1:14" x14ac:dyDescent="0.2">
      <c r="A6641" s="101"/>
      <c r="D6641" s="97"/>
      <c r="N6641" s="97"/>
    </row>
    <row r="6642" spans="1:14" x14ac:dyDescent="0.2">
      <c r="A6642" s="101"/>
      <c r="D6642" s="97"/>
      <c r="N6642" s="97"/>
    </row>
    <row r="6643" spans="1:14" x14ac:dyDescent="0.2">
      <c r="A6643" s="101"/>
      <c r="D6643" s="97"/>
      <c r="N6643" s="97"/>
    </row>
    <row r="6644" spans="1:14" x14ac:dyDescent="0.2">
      <c r="A6644" s="101"/>
      <c r="D6644" s="97"/>
      <c r="N6644" s="97"/>
    </row>
    <row r="6645" spans="1:14" x14ac:dyDescent="0.2">
      <c r="A6645" s="101"/>
      <c r="D6645" s="97"/>
      <c r="N6645" s="97"/>
    </row>
    <row r="6646" spans="1:14" x14ac:dyDescent="0.2">
      <c r="A6646" s="101"/>
      <c r="D6646" s="97"/>
      <c r="N6646" s="97"/>
    </row>
    <row r="6647" spans="1:14" x14ac:dyDescent="0.2">
      <c r="A6647" s="101"/>
      <c r="D6647" s="97"/>
      <c r="N6647" s="97"/>
    </row>
    <row r="6648" spans="1:14" x14ac:dyDescent="0.2">
      <c r="A6648" s="101"/>
      <c r="D6648" s="97"/>
      <c r="N6648" s="97"/>
    </row>
    <row r="6649" spans="1:14" x14ac:dyDescent="0.2">
      <c r="A6649" s="101"/>
      <c r="D6649" s="97"/>
      <c r="N6649" s="97"/>
    </row>
    <row r="6650" spans="1:14" x14ac:dyDescent="0.2">
      <c r="A6650" s="101"/>
      <c r="D6650" s="97"/>
      <c r="N6650" s="97"/>
    </row>
    <row r="6651" spans="1:14" x14ac:dyDescent="0.2">
      <c r="A6651" s="101"/>
      <c r="D6651" s="97"/>
      <c r="N6651" s="97"/>
    </row>
    <row r="6652" spans="1:14" x14ac:dyDescent="0.2">
      <c r="A6652" s="101"/>
      <c r="D6652" s="97"/>
      <c r="N6652" s="97"/>
    </row>
    <row r="6653" spans="1:14" x14ac:dyDescent="0.2">
      <c r="A6653" s="101"/>
      <c r="D6653" s="97"/>
      <c r="N6653" s="97"/>
    </row>
    <row r="6654" spans="1:14" x14ac:dyDescent="0.2">
      <c r="A6654" s="101"/>
      <c r="D6654" s="97"/>
      <c r="N6654" s="97"/>
    </row>
    <row r="6655" spans="1:14" x14ac:dyDescent="0.2">
      <c r="A6655" s="101"/>
      <c r="D6655" s="97"/>
      <c r="N6655" s="97"/>
    </row>
    <row r="6656" spans="1:14" x14ac:dyDescent="0.2">
      <c r="A6656" s="101"/>
      <c r="D6656" s="97"/>
      <c r="N6656" s="97"/>
    </row>
    <row r="6657" spans="1:14" x14ac:dyDescent="0.2">
      <c r="A6657" s="101"/>
      <c r="D6657" s="97"/>
      <c r="N6657" s="97"/>
    </row>
    <row r="6658" spans="1:14" x14ac:dyDescent="0.2">
      <c r="A6658" s="101"/>
      <c r="D6658" s="97"/>
      <c r="N6658" s="97"/>
    </row>
    <row r="6659" spans="1:14" x14ac:dyDescent="0.2">
      <c r="A6659" s="101"/>
      <c r="D6659" s="97"/>
      <c r="N6659" s="97"/>
    </row>
    <row r="6660" spans="1:14" x14ac:dyDescent="0.2">
      <c r="A6660" s="101"/>
      <c r="D6660" s="97"/>
      <c r="N6660" s="97"/>
    </row>
    <row r="6661" spans="1:14" x14ac:dyDescent="0.2">
      <c r="A6661" s="101"/>
      <c r="D6661" s="97"/>
      <c r="N6661" s="97"/>
    </row>
    <row r="6662" spans="1:14" x14ac:dyDescent="0.2">
      <c r="A6662" s="101"/>
      <c r="D6662" s="97"/>
      <c r="N6662" s="97"/>
    </row>
    <row r="6663" spans="1:14" x14ac:dyDescent="0.2">
      <c r="A6663" s="101"/>
      <c r="D6663" s="97"/>
      <c r="N6663" s="97"/>
    </row>
    <row r="6664" spans="1:14" x14ac:dyDescent="0.2">
      <c r="A6664" s="101"/>
      <c r="D6664" s="97"/>
      <c r="N6664" s="97"/>
    </row>
    <row r="6665" spans="1:14" x14ac:dyDescent="0.2">
      <c r="A6665" s="101"/>
      <c r="D6665" s="97"/>
      <c r="N6665" s="97"/>
    </row>
    <row r="6666" spans="1:14" x14ac:dyDescent="0.2">
      <c r="A6666" s="101"/>
      <c r="D6666" s="97"/>
      <c r="N6666" s="97"/>
    </row>
    <row r="6667" spans="1:14" x14ac:dyDescent="0.2">
      <c r="A6667" s="101"/>
      <c r="D6667" s="97"/>
      <c r="N6667" s="97"/>
    </row>
    <row r="6668" spans="1:14" x14ac:dyDescent="0.2">
      <c r="A6668" s="101"/>
      <c r="D6668" s="97"/>
      <c r="N6668" s="97"/>
    </row>
    <row r="6669" spans="1:14" x14ac:dyDescent="0.2">
      <c r="A6669" s="101"/>
      <c r="D6669" s="97"/>
      <c r="N6669" s="97"/>
    </row>
    <row r="6670" spans="1:14" x14ac:dyDescent="0.2">
      <c r="A6670" s="101"/>
      <c r="D6670" s="97"/>
      <c r="N6670" s="97"/>
    </row>
    <row r="6671" spans="1:14" x14ac:dyDescent="0.2">
      <c r="A6671" s="101"/>
      <c r="D6671" s="97"/>
      <c r="N6671" s="97"/>
    </row>
    <row r="6672" spans="1:14" x14ac:dyDescent="0.2">
      <c r="A6672" s="101"/>
      <c r="D6672" s="97"/>
      <c r="N6672" s="97"/>
    </row>
    <row r="6673" spans="1:14" x14ac:dyDescent="0.2">
      <c r="A6673" s="101"/>
      <c r="D6673" s="97"/>
      <c r="N6673" s="97"/>
    </row>
    <row r="6674" spans="1:14" x14ac:dyDescent="0.2">
      <c r="A6674" s="101"/>
      <c r="D6674" s="97"/>
      <c r="N6674" s="97"/>
    </row>
    <row r="6675" spans="1:14" x14ac:dyDescent="0.2">
      <c r="A6675" s="101"/>
      <c r="D6675" s="97"/>
      <c r="N6675" s="97"/>
    </row>
    <row r="6676" spans="1:14" x14ac:dyDescent="0.2">
      <c r="A6676" s="101"/>
      <c r="D6676" s="97"/>
      <c r="N6676" s="97"/>
    </row>
    <row r="6677" spans="1:14" x14ac:dyDescent="0.2">
      <c r="A6677" s="101"/>
      <c r="D6677" s="97"/>
      <c r="N6677" s="97"/>
    </row>
    <row r="6678" spans="1:14" x14ac:dyDescent="0.2">
      <c r="A6678" s="101"/>
      <c r="D6678" s="97"/>
      <c r="N6678" s="97"/>
    </row>
    <row r="6679" spans="1:14" x14ac:dyDescent="0.2">
      <c r="A6679" s="101"/>
      <c r="D6679" s="97"/>
      <c r="N6679" s="97"/>
    </row>
    <row r="6680" spans="1:14" x14ac:dyDescent="0.2">
      <c r="A6680" s="101"/>
      <c r="D6680" s="97"/>
      <c r="N6680" s="97"/>
    </row>
    <row r="6681" spans="1:14" x14ac:dyDescent="0.2">
      <c r="A6681" s="101"/>
      <c r="D6681" s="97"/>
      <c r="N6681" s="97"/>
    </row>
    <row r="6682" spans="1:14" x14ac:dyDescent="0.2">
      <c r="A6682" s="101"/>
      <c r="D6682" s="97"/>
      <c r="N6682" s="97"/>
    </row>
    <row r="6683" spans="1:14" x14ac:dyDescent="0.2">
      <c r="A6683" s="101"/>
      <c r="D6683" s="97"/>
      <c r="N6683" s="97"/>
    </row>
    <row r="6684" spans="1:14" x14ac:dyDescent="0.2">
      <c r="A6684" s="101"/>
      <c r="D6684" s="97"/>
      <c r="N6684" s="97"/>
    </row>
    <row r="6685" spans="1:14" x14ac:dyDescent="0.2">
      <c r="A6685" s="101"/>
      <c r="D6685" s="97"/>
      <c r="N6685" s="97"/>
    </row>
    <row r="6686" spans="1:14" x14ac:dyDescent="0.2">
      <c r="A6686" s="101"/>
      <c r="D6686" s="97"/>
      <c r="N6686" s="97"/>
    </row>
    <row r="6687" spans="1:14" x14ac:dyDescent="0.2">
      <c r="A6687" s="101"/>
      <c r="D6687" s="97"/>
      <c r="N6687" s="97"/>
    </row>
    <row r="6688" spans="1:14" x14ac:dyDescent="0.2">
      <c r="A6688" s="101"/>
      <c r="D6688" s="97"/>
      <c r="N6688" s="97"/>
    </row>
    <row r="6689" spans="1:14" x14ac:dyDescent="0.2">
      <c r="A6689" s="101"/>
      <c r="D6689" s="97"/>
      <c r="N6689" s="97"/>
    </row>
    <row r="6690" spans="1:14" x14ac:dyDescent="0.2">
      <c r="A6690" s="101"/>
      <c r="D6690" s="97"/>
      <c r="N6690" s="97"/>
    </row>
    <row r="6691" spans="1:14" x14ac:dyDescent="0.2">
      <c r="A6691" s="101"/>
      <c r="D6691" s="97"/>
      <c r="N6691" s="97"/>
    </row>
    <row r="6692" spans="1:14" x14ac:dyDescent="0.2">
      <c r="A6692" s="101"/>
      <c r="D6692" s="97"/>
      <c r="N6692" s="97"/>
    </row>
    <row r="6693" spans="1:14" x14ac:dyDescent="0.2">
      <c r="A6693" s="101"/>
      <c r="D6693" s="97"/>
      <c r="N6693" s="97"/>
    </row>
    <row r="6694" spans="1:14" x14ac:dyDescent="0.2">
      <c r="A6694" s="101"/>
      <c r="D6694" s="97"/>
      <c r="N6694" s="97"/>
    </row>
    <row r="6695" spans="1:14" x14ac:dyDescent="0.2">
      <c r="A6695" s="101"/>
      <c r="D6695" s="97"/>
      <c r="N6695" s="97"/>
    </row>
    <row r="6696" spans="1:14" x14ac:dyDescent="0.2">
      <c r="A6696" s="101"/>
      <c r="D6696" s="97"/>
      <c r="N6696" s="97"/>
    </row>
    <row r="6697" spans="1:14" x14ac:dyDescent="0.2">
      <c r="A6697" s="101"/>
      <c r="D6697" s="97"/>
      <c r="N6697" s="97"/>
    </row>
    <row r="6698" spans="1:14" x14ac:dyDescent="0.2">
      <c r="A6698" s="101"/>
      <c r="D6698" s="97"/>
      <c r="N6698" s="97"/>
    </row>
    <row r="6699" spans="1:14" x14ac:dyDescent="0.2">
      <c r="A6699" s="101"/>
      <c r="D6699" s="97"/>
      <c r="N6699" s="97"/>
    </row>
    <row r="6700" spans="1:14" x14ac:dyDescent="0.2">
      <c r="A6700" s="101"/>
      <c r="D6700" s="97"/>
      <c r="N6700" s="97"/>
    </row>
    <row r="6701" spans="1:14" x14ac:dyDescent="0.2">
      <c r="A6701" s="101"/>
      <c r="D6701" s="97"/>
      <c r="N6701" s="97"/>
    </row>
    <row r="6702" spans="1:14" x14ac:dyDescent="0.2">
      <c r="A6702" s="101"/>
      <c r="D6702" s="97"/>
      <c r="N6702" s="97"/>
    </row>
    <row r="6703" spans="1:14" x14ac:dyDescent="0.2">
      <c r="A6703" s="101"/>
      <c r="D6703" s="97"/>
      <c r="N6703" s="97"/>
    </row>
    <row r="6704" spans="1:14" x14ac:dyDescent="0.2">
      <c r="A6704" s="101"/>
      <c r="D6704" s="97"/>
      <c r="N6704" s="97"/>
    </row>
    <row r="6705" spans="1:14" x14ac:dyDescent="0.2">
      <c r="A6705" s="101"/>
      <c r="D6705" s="97"/>
      <c r="N6705" s="97"/>
    </row>
    <row r="6706" spans="1:14" x14ac:dyDescent="0.2">
      <c r="A6706" s="101"/>
      <c r="D6706" s="97"/>
      <c r="N6706" s="97"/>
    </row>
    <row r="6707" spans="1:14" x14ac:dyDescent="0.2">
      <c r="A6707" s="101"/>
      <c r="D6707" s="97"/>
      <c r="N6707" s="97"/>
    </row>
    <row r="6708" spans="1:14" x14ac:dyDescent="0.2">
      <c r="A6708" s="101"/>
      <c r="D6708" s="97"/>
      <c r="N6708" s="97"/>
    </row>
    <row r="6709" spans="1:14" x14ac:dyDescent="0.2">
      <c r="A6709" s="101"/>
      <c r="D6709" s="97"/>
      <c r="N6709" s="97"/>
    </row>
    <row r="6710" spans="1:14" x14ac:dyDescent="0.2">
      <c r="A6710" s="101"/>
      <c r="D6710" s="97"/>
      <c r="N6710" s="97"/>
    </row>
    <row r="6711" spans="1:14" x14ac:dyDescent="0.2">
      <c r="A6711" s="101"/>
      <c r="D6711" s="97"/>
      <c r="N6711" s="97"/>
    </row>
    <row r="6712" spans="1:14" x14ac:dyDescent="0.2">
      <c r="A6712" s="101"/>
      <c r="D6712" s="97"/>
      <c r="N6712" s="97"/>
    </row>
    <row r="6713" spans="1:14" x14ac:dyDescent="0.2">
      <c r="A6713" s="101"/>
      <c r="D6713" s="97"/>
      <c r="N6713" s="97"/>
    </row>
    <row r="6714" spans="1:14" x14ac:dyDescent="0.2">
      <c r="A6714" s="101"/>
      <c r="D6714" s="97"/>
      <c r="N6714" s="97"/>
    </row>
    <row r="6715" spans="1:14" x14ac:dyDescent="0.2">
      <c r="A6715" s="101"/>
      <c r="D6715" s="97"/>
      <c r="N6715" s="97"/>
    </row>
    <row r="6716" spans="1:14" x14ac:dyDescent="0.2">
      <c r="A6716" s="101"/>
      <c r="D6716" s="97"/>
      <c r="N6716" s="97"/>
    </row>
    <row r="6717" spans="1:14" x14ac:dyDescent="0.2">
      <c r="A6717" s="101"/>
      <c r="D6717" s="97"/>
      <c r="N6717" s="97"/>
    </row>
    <row r="6718" spans="1:14" x14ac:dyDescent="0.2">
      <c r="A6718" s="101"/>
      <c r="D6718" s="97"/>
      <c r="N6718" s="97"/>
    </row>
    <row r="6719" spans="1:14" x14ac:dyDescent="0.2">
      <c r="A6719" s="101"/>
      <c r="D6719" s="97"/>
      <c r="N6719" s="97"/>
    </row>
    <row r="6720" spans="1:14" x14ac:dyDescent="0.2">
      <c r="A6720" s="101"/>
      <c r="D6720" s="97"/>
      <c r="N6720" s="97"/>
    </row>
    <row r="6721" spans="1:14" x14ac:dyDescent="0.2">
      <c r="A6721" s="101"/>
      <c r="D6721" s="97"/>
      <c r="N6721" s="97"/>
    </row>
    <row r="6722" spans="1:14" x14ac:dyDescent="0.2">
      <c r="A6722" s="101"/>
      <c r="D6722" s="97"/>
      <c r="N6722" s="97"/>
    </row>
    <row r="6723" spans="1:14" x14ac:dyDescent="0.2">
      <c r="A6723" s="101"/>
      <c r="D6723" s="97"/>
      <c r="N6723" s="97"/>
    </row>
    <row r="6724" spans="1:14" x14ac:dyDescent="0.2">
      <c r="A6724" s="101"/>
      <c r="D6724" s="97"/>
      <c r="N6724" s="97"/>
    </row>
    <row r="6725" spans="1:14" x14ac:dyDescent="0.2">
      <c r="A6725" s="101"/>
      <c r="D6725" s="97"/>
      <c r="N6725" s="97"/>
    </row>
    <row r="6726" spans="1:14" x14ac:dyDescent="0.2">
      <c r="A6726" s="101"/>
      <c r="D6726" s="97"/>
      <c r="N6726" s="97"/>
    </row>
    <row r="6727" spans="1:14" x14ac:dyDescent="0.2">
      <c r="A6727" s="101"/>
      <c r="D6727" s="97"/>
      <c r="N6727" s="97"/>
    </row>
    <row r="6728" spans="1:14" x14ac:dyDescent="0.2">
      <c r="A6728" s="101"/>
      <c r="D6728" s="97"/>
      <c r="N6728" s="97"/>
    </row>
    <row r="6729" spans="1:14" x14ac:dyDescent="0.2">
      <c r="A6729" s="101"/>
      <c r="D6729" s="97"/>
      <c r="N6729" s="97"/>
    </row>
    <row r="6730" spans="1:14" x14ac:dyDescent="0.2">
      <c r="A6730" s="101"/>
      <c r="D6730" s="97"/>
      <c r="N6730" s="97"/>
    </row>
    <row r="6731" spans="1:14" x14ac:dyDescent="0.2">
      <c r="A6731" s="101"/>
      <c r="D6731" s="97"/>
      <c r="N6731" s="97"/>
    </row>
    <row r="6732" spans="1:14" x14ac:dyDescent="0.2">
      <c r="A6732" s="101"/>
      <c r="D6732" s="97"/>
      <c r="N6732" s="97"/>
    </row>
    <row r="6733" spans="1:14" x14ac:dyDescent="0.2">
      <c r="A6733" s="101"/>
      <c r="D6733" s="97"/>
      <c r="N6733" s="97"/>
    </row>
    <row r="6734" spans="1:14" x14ac:dyDescent="0.2">
      <c r="A6734" s="101"/>
      <c r="D6734" s="97"/>
      <c r="N6734" s="97"/>
    </row>
    <row r="6735" spans="1:14" x14ac:dyDescent="0.2">
      <c r="A6735" s="101"/>
      <c r="D6735" s="97"/>
      <c r="N6735" s="97"/>
    </row>
    <row r="6736" spans="1:14" x14ac:dyDescent="0.2">
      <c r="A6736" s="101"/>
      <c r="D6736" s="97"/>
      <c r="N6736" s="97"/>
    </row>
    <row r="6737" spans="1:14" x14ac:dyDescent="0.2">
      <c r="A6737" s="101"/>
      <c r="D6737" s="97"/>
      <c r="N6737" s="97"/>
    </row>
    <row r="6738" spans="1:14" x14ac:dyDescent="0.2">
      <c r="A6738" s="101"/>
      <c r="D6738" s="97"/>
      <c r="N6738" s="97"/>
    </row>
    <row r="6739" spans="1:14" x14ac:dyDescent="0.2">
      <c r="A6739" s="101"/>
      <c r="D6739" s="97"/>
      <c r="N6739" s="97"/>
    </row>
    <row r="6740" spans="1:14" x14ac:dyDescent="0.2">
      <c r="A6740" s="101"/>
      <c r="D6740" s="97"/>
      <c r="N6740" s="97"/>
    </row>
    <row r="6741" spans="1:14" x14ac:dyDescent="0.2">
      <c r="A6741" s="101"/>
      <c r="D6741" s="97"/>
      <c r="N6741" s="97"/>
    </row>
    <row r="6742" spans="1:14" x14ac:dyDescent="0.2">
      <c r="A6742" s="101"/>
      <c r="D6742" s="97"/>
      <c r="N6742" s="97"/>
    </row>
    <row r="6743" spans="1:14" x14ac:dyDescent="0.2">
      <c r="A6743" s="101"/>
      <c r="D6743" s="97"/>
      <c r="N6743" s="97"/>
    </row>
    <row r="6744" spans="1:14" x14ac:dyDescent="0.2">
      <c r="A6744" s="101"/>
      <c r="D6744" s="97"/>
      <c r="N6744" s="97"/>
    </row>
    <row r="6745" spans="1:14" x14ac:dyDescent="0.2">
      <c r="A6745" s="101"/>
      <c r="D6745" s="97"/>
      <c r="N6745" s="97"/>
    </row>
    <row r="6746" spans="1:14" x14ac:dyDescent="0.2">
      <c r="A6746" s="101"/>
      <c r="D6746" s="97"/>
      <c r="N6746" s="97"/>
    </row>
    <row r="6747" spans="1:14" x14ac:dyDescent="0.2">
      <c r="A6747" s="101"/>
      <c r="D6747" s="97"/>
      <c r="N6747" s="97"/>
    </row>
    <row r="6748" spans="1:14" x14ac:dyDescent="0.2">
      <c r="A6748" s="101"/>
      <c r="D6748" s="97"/>
      <c r="N6748" s="97"/>
    </row>
    <row r="6749" spans="1:14" x14ac:dyDescent="0.2">
      <c r="A6749" s="101"/>
      <c r="D6749" s="97"/>
      <c r="N6749" s="97"/>
    </row>
    <row r="6750" spans="1:14" x14ac:dyDescent="0.2">
      <c r="A6750" s="101"/>
      <c r="D6750" s="97"/>
      <c r="N6750" s="97"/>
    </row>
    <row r="6751" spans="1:14" x14ac:dyDescent="0.2">
      <c r="A6751" s="101"/>
      <c r="D6751" s="97"/>
      <c r="N6751" s="97"/>
    </row>
    <row r="6752" spans="1:14" x14ac:dyDescent="0.2">
      <c r="A6752" s="101"/>
      <c r="D6752" s="97"/>
      <c r="N6752" s="97"/>
    </row>
    <row r="6753" spans="1:14" x14ac:dyDescent="0.2">
      <c r="A6753" s="101"/>
      <c r="D6753" s="97"/>
      <c r="N6753" s="97"/>
    </row>
    <row r="6754" spans="1:14" x14ac:dyDescent="0.2">
      <c r="A6754" s="101"/>
      <c r="D6754" s="97"/>
      <c r="N6754" s="97"/>
    </row>
    <row r="6755" spans="1:14" x14ac:dyDescent="0.2">
      <c r="A6755" s="101"/>
      <c r="D6755" s="97"/>
      <c r="N6755" s="97"/>
    </row>
    <row r="6756" spans="1:14" x14ac:dyDescent="0.2">
      <c r="A6756" s="101"/>
      <c r="D6756" s="97"/>
      <c r="N6756" s="97"/>
    </row>
    <row r="6757" spans="1:14" x14ac:dyDescent="0.2">
      <c r="A6757" s="101"/>
      <c r="D6757" s="97"/>
      <c r="N6757" s="97"/>
    </row>
    <row r="6758" spans="1:14" x14ac:dyDescent="0.2">
      <c r="A6758" s="101"/>
      <c r="D6758" s="97"/>
      <c r="N6758" s="97"/>
    </row>
    <row r="6759" spans="1:14" x14ac:dyDescent="0.2">
      <c r="A6759" s="101"/>
      <c r="D6759" s="97"/>
      <c r="N6759" s="97"/>
    </row>
    <row r="6760" spans="1:14" x14ac:dyDescent="0.2">
      <c r="A6760" s="101"/>
      <c r="D6760" s="97"/>
      <c r="N6760" s="97"/>
    </row>
    <row r="6761" spans="1:14" x14ac:dyDescent="0.2">
      <c r="A6761" s="101"/>
      <c r="D6761" s="97"/>
      <c r="N6761" s="97"/>
    </row>
    <row r="6762" spans="1:14" x14ac:dyDescent="0.2">
      <c r="A6762" s="101"/>
      <c r="D6762" s="97"/>
      <c r="N6762" s="97"/>
    </row>
    <row r="6763" spans="1:14" x14ac:dyDescent="0.2">
      <c r="A6763" s="101"/>
      <c r="D6763" s="97"/>
      <c r="N6763" s="97"/>
    </row>
    <row r="6764" spans="1:14" x14ac:dyDescent="0.2">
      <c r="A6764" s="101"/>
      <c r="D6764" s="97"/>
      <c r="N6764" s="97"/>
    </row>
    <row r="6765" spans="1:14" x14ac:dyDescent="0.2">
      <c r="A6765" s="101"/>
      <c r="D6765" s="97"/>
      <c r="N6765" s="97"/>
    </row>
    <row r="6766" spans="1:14" x14ac:dyDescent="0.2">
      <c r="A6766" s="101"/>
      <c r="D6766" s="97"/>
      <c r="N6766" s="97"/>
    </row>
    <row r="6767" spans="1:14" x14ac:dyDescent="0.2">
      <c r="A6767" s="101"/>
      <c r="D6767" s="97"/>
      <c r="N6767" s="97"/>
    </row>
    <row r="6768" spans="1:14" x14ac:dyDescent="0.2">
      <c r="A6768" s="101"/>
      <c r="D6768" s="97"/>
      <c r="N6768" s="97"/>
    </row>
    <row r="6769" spans="1:14" x14ac:dyDescent="0.2">
      <c r="A6769" s="101"/>
      <c r="D6769" s="97"/>
      <c r="N6769" s="97"/>
    </row>
    <row r="6770" spans="1:14" x14ac:dyDescent="0.2">
      <c r="A6770" s="101"/>
      <c r="D6770" s="97"/>
      <c r="N6770" s="97"/>
    </row>
    <row r="6771" spans="1:14" x14ac:dyDescent="0.2">
      <c r="A6771" s="101"/>
      <c r="D6771" s="97"/>
      <c r="N6771" s="97"/>
    </row>
    <row r="6772" spans="1:14" x14ac:dyDescent="0.2">
      <c r="A6772" s="101"/>
      <c r="D6772" s="97"/>
      <c r="N6772" s="97"/>
    </row>
    <row r="6773" spans="1:14" x14ac:dyDescent="0.2">
      <c r="A6773" s="101"/>
      <c r="D6773" s="97"/>
      <c r="N6773" s="97"/>
    </row>
    <row r="6774" spans="1:14" x14ac:dyDescent="0.2">
      <c r="A6774" s="101"/>
      <c r="D6774" s="97"/>
      <c r="N6774" s="97"/>
    </row>
    <row r="6775" spans="1:14" x14ac:dyDescent="0.2">
      <c r="A6775" s="101"/>
      <c r="D6775" s="97"/>
      <c r="N6775" s="97"/>
    </row>
    <row r="6776" spans="1:14" x14ac:dyDescent="0.2">
      <c r="A6776" s="101"/>
      <c r="D6776" s="97"/>
      <c r="N6776" s="97"/>
    </row>
    <row r="6777" spans="1:14" x14ac:dyDescent="0.2">
      <c r="A6777" s="101"/>
      <c r="D6777" s="97"/>
      <c r="N6777" s="97"/>
    </row>
    <row r="6778" spans="1:14" x14ac:dyDescent="0.2">
      <c r="A6778" s="101"/>
      <c r="D6778" s="97"/>
      <c r="N6778" s="97"/>
    </row>
    <row r="6779" spans="1:14" x14ac:dyDescent="0.2">
      <c r="A6779" s="101"/>
      <c r="D6779" s="97"/>
      <c r="N6779" s="97"/>
    </row>
    <row r="6780" spans="1:14" x14ac:dyDescent="0.2">
      <c r="A6780" s="101"/>
      <c r="D6780" s="97"/>
      <c r="N6780" s="97"/>
    </row>
    <row r="6781" spans="1:14" x14ac:dyDescent="0.2">
      <c r="A6781" s="101"/>
      <c r="D6781" s="97"/>
      <c r="N6781" s="97"/>
    </row>
    <row r="6782" spans="1:14" x14ac:dyDescent="0.2">
      <c r="A6782" s="101"/>
      <c r="D6782" s="97"/>
      <c r="N6782" s="97"/>
    </row>
    <row r="6783" spans="1:14" x14ac:dyDescent="0.2">
      <c r="A6783" s="101"/>
      <c r="D6783" s="97"/>
      <c r="N6783" s="97"/>
    </row>
    <row r="6784" spans="1:14" x14ac:dyDescent="0.2">
      <c r="A6784" s="101"/>
      <c r="D6784" s="97"/>
      <c r="N6784" s="97"/>
    </row>
    <row r="6785" spans="1:14" x14ac:dyDescent="0.2">
      <c r="A6785" s="101"/>
      <c r="D6785" s="97"/>
      <c r="N6785" s="97"/>
    </row>
    <row r="6786" spans="1:14" x14ac:dyDescent="0.2">
      <c r="A6786" s="101"/>
      <c r="D6786" s="97"/>
      <c r="N6786" s="97"/>
    </row>
    <row r="6787" spans="1:14" x14ac:dyDescent="0.2">
      <c r="A6787" s="101"/>
      <c r="D6787" s="97"/>
      <c r="N6787" s="97"/>
    </row>
    <row r="6788" spans="1:14" x14ac:dyDescent="0.2">
      <c r="A6788" s="101"/>
      <c r="D6788" s="97"/>
      <c r="N6788" s="97"/>
    </row>
    <row r="6789" spans="1:14" x14ac:dyDescent="0.2">
      <c r="A6789" s="101"/>
      <c r="D6789" s="97"/>
      <c r="N6789" s="97"/>
    </row>
    <row r="6790" spans="1:14" x14ac:dyDescent="0.2">
      <c r="A6790" s="101"/>
      <c r="D6790" s="97"/>
      <c r="N6790" s="97"/>
    </row>
    <row r="6791" spans="1:14" x14ac:dyDescent="0.2">
      <c r="A6791" s="101"/>
      <c r="D6791" s="97"/>
      <c r="N6791" s="97"/>
    </row>
    <row r="6792" spans="1:14" x14ac:dyDescent="0.2">
      <c r="A6792" s="101"/>
      <c r="D6792" s="97"/>
      <c r="N6792" s="97"/>
    </row>
    <row r="6793" spans="1:14" x14ac:dyDescent="0.2">
      <c r="A6793" s="101"/>
      <c r="D6793" s="97"/>
      <c r="N6793" s="97"/>
    </row>
    <row r="6794" spans="1:14" x14ac:dyDescent="0.2">
      <c r="A6794" s="101"/>
      <c r="D6794" s="97"/>
      <c r="N6794" s="97"/>
    </row>
    <row r="6795" spans="1:14" x14ac:dyDescent="0.2">
      <c r="A6795" s="101"/>
      <c r="D6795" s="97"/>
      <c r="N6795" s="97"/>
    </row>
    <row r="6796" spans="1:14" x14ac:dyDescent="0.2">
      <c r="A6796" s="101"/>
      <c r="D6796" s="97"/>
      <c r="N6796" s="97"/>
    </row>
    <row r="6797" spans="1:14" x14ac:dyDescent="0.2">
      <c r="A6797" s="101"/>
      <c r="D6797" s="97"/>
      <c r="N6797" s="97"/>
    </row>
    <row r="6798" spans="1:14" x14ac:dyDescent="0.2">
      <c r="A6798" s="101"/>
      <c r="D6798" s="97"/>
      <c r="N6798" s="97"/>
    </row>
    <row r="6799" spans="1:14" x14ac:dyDescent="0.2">
      <c r="A6799" s="101"/>
      <c r="D6799" s="97"/>
      <c r="N6799" s="97"/>
    </row>
    <row r="6800" spans="1:14" x14ac:dyDescent="0.2">
      <c r="A6800" s="101"/>
      <c r="D6800" s="97"/>
      <c r="N6800" s="97"/>
    </row>
    <row r="6801" spans="1:14" x14ac:dyDescent="0.2">
      <c r="A6801" s="101"/>
      <c r="D6801" s="97"/>
      <c r="N6801" s="97"/>
    </row>
    <row r="6802" spans="1:14" x14ac:dyDescent="0.2">
      <c r="A6802" s="101"/>
      <c r="D6802" s="97"/>
      <c r="N6802" s="97"/>
    </row>
    <row r="6803" spans="1:14" x14ac:dyDescent="0.2">
      <c r="A6803" s="101"/>
      <c r="D6803" s="97"/>
      <c r="N6803" s="97"/>
    </row>
    <row r="6804" spans="1:14" x14ac:dyDescent="0.2">
      <c r="A6804" s="101"/>
      <c r="D6804" s="97"/>
      <c r="N6804" s="97"/>
    </row>
    <row r="6805" spans="1:14" x14ac:dyDescent="0.2">
      <c r="A6805" s="101"/>
      <c r="D6805" s="97"/>
      <c r="N6805" s="97"/>
    </row>
    <row r="6806" spans="1:14" x14ac:dyDescent="0.2">
      <c r="A6806" s="101"/>
      <c r="D6806" s="97"/>
      <c r="N6806" s="97"/>
    </row>
    <row r="6807" spans="1:14" x14ac:dyDescent="0.2">
      <c r="A6807" s="101"/>
      <c r="D6807" s="97"/>
      <c r="N6807" s="97"/>
    </row>
    <row r="6808" spans="1:14" x14ac:dyDescent="0.2">
      <c r="A6808" s="101"/>
      <c r="D6808" s="97"/>
      <c r="N6808" s="97"/>
    </row>
    <row r="6809" spans="1:14" x14ac:dyDescent="0.2">
      <c r="A6809" s="101"/>
      <c r="D6809" s="97"/>
      <c r="N6809" s="97"/>
    </row>
    <row r="6810" spans="1:14" x14ac:dyDescent="0.2">
      <c r="A6810" s="101"/>
      <c r="D6810" s="97"/>
      <c r="N6810" s="97"/>
    </row>
    <row r="6811" spans="1:14" x14ac:dyDescent="0.2">
      <c r="A6811" s="101"/>
      <c r="D6811" s="97"/>
      <c r="N6811" s="97"/>
    </row>
    <row r="6812" spans="1:14" x14ac:dyDescent="0.2">
      <c r="A6812" s="101"/>
      <c r="D6812" s="97"/>
      <c r="N6812" s="97"/>
    </row>
    <row r="6813" spans="1:14" x14ac:dyDescent="0.2">
      <c r="A6813" s="101"/>
      <c r="D6813" s="97"/>
      <c r="N6813" s="97"/>
    </row>
    <row r="6814" spans="1:14" x14ac:dyDescent="0.2">
      <c r="A6814" s="101"/>
      <c r="D6814" s="97"/>
      <c r="N6814" s="97"/>
    </row>
    <row r="6815" spans="1:14" x14ac:dyDescent="0.2">
      <c r="A6815" s="101"/>
      <c r="D6815" s="97"/>
      <c r="N6815" s="97"/>
    </row>
    <row r="6816" spans="1:14" x14ac:dyDescent="0.2">
      <c r="A6816" s="101"/>
      <c r="D6816" s="97"/>
      <c r="N6816" s="97"/>
    </row>
    <row r="6817" spans="1:14" x14ac:dyDescent="0.2">
      <c r="A6817" s="101"/>
      <c r="D6817" s="97"/>
      <c r="N6817" s="97"/>
    </row>
    <row r="6818" spans="1:14" x14ac:dyDescent="0.2">
      <c r="A6818" s="101"/>
      <c r="D6818" s="97"/>
      <c r="N6818" s="97"/>
    </row>
    <row r="6819" spans="1:14" x14ac:dyDescent="0.2">
      <c r="A6819" s="101"/>
      <c r="D6819" s="97"/>
      <c r="N6819" s="97"/>
    </row>
    <row r="6820" spans="1:14" x14ac:dyDescent="0.2">
      <c r="A6820" s="101"/>
      <c r="D6820" s="97"/>
      <c r="N6820" s="97"/>
    </row>
    <row r="6821" spans="1:14" x14ac:dyDescent="0.2">
      <c r="A6821" s="101"/>
      <c r="D6821" s="97"/>
      <c r="N6821" s="97"/>
    </row>
    <row r="6822" spans="1:14" x14ac:dyDescent="0.2">
      <c r="A6822" s="101"/>
      <c r="D6822" s="97"/>
      <c r="N6822" s="97"/>
    </row>
    <row r="6823" spans="1:14" x14ac:dyDescent="0.2">
      <c r="A6823" s="101"/>
      <c r="D6823" s="97"/>
      <c r="N6823" s="97"/>
    </row>
    <row r="6824" spans="1:14" x14ac:dyDescent="0.2">
      <c r="A6824" s="101"/>
      <c r="D6824" s="97"/>
      <c r="N6824" s="97"/>
    </row>
    <row r="6825" spans="1:14" x14ac:dyDescent="0.2">
      <c r="A6825" s="101"/>
      <c r="D6825" s="97"/>
      <c r="N6825" s="97"/>
    </row>
    <row r="6826" spans="1:14" x14ac:dyDescent="0.2">
      <c r="A6826" s="101"/>
      <c r="D6826" s="97"/>
      <c r="N6826" s="97"/>
    </row>
    <row r="6827" spans="1:14" x14ac:dyDescent="0.2">
      <c r="A6827" s="101"/>
      <c r="D6827" s="97"/>
      <c r="N6827" s="97"/>
    </row>
    <row r="6828" spans="1:14" x14ac:dyDescent="0.2">
      <c r="A6828" s="101"/>
      <c r="D6828" s="97"/>
      <c r="N6828" s="97"/>
    </row>
    <row r="6829" spans="1:14" x14ac:dyDescent="0.2">
      <c r="A6829" s="101"/>
      <c r="D6829" s="97"/>
      <c r="N6829" s="97"/>
    </row>
    <row r="6830" spans="1:14" x14ac:dyDescent="0.2">
      <c r="A6830" s="101"/>
      <c r="D6830" s="97"/>
      <c r="N6830" s="97"/>
    </row>
    <row r="6831" spans="1:14" x14ac:dyDescent="0.2">
      <c r="A6831" s="101"/>
      <c r="D6831" s="97"/>
      <c r="N6831" s="97"/>
    </row>
    <row r="6832" spans="1:14" x14ac:dyDescent="0.2">
      <c r="A6832" s="101"/>
      <c r="D6832" s="97"/>
      <c r="N6832" s="97"/>
    </row>
    <row r="6833" spans="1:14" x14ac:dyDescent="0.2">
      <c r="A6833" s="101"/>
      <c r="D6833" s="97"/>
      <c r="N6833" s="97"/>
    </row>
    <row r="6834" spans="1:14" x14ac:dyDescent="0.2">
      <c r="A6834" s="101"/>
      <c r="D6834" s="97"/>
      <c r="N6834" s="97"/>
    </row>
    <row r="6835" spans="1:14" x14ac:dyDescent="0.2">
      <c r="A6835" s="101"/>
      <c r="D6835" s="97"/>
      <c r="N6835" s="97"/>
    </row>
    <row r="6836" spans="1:14" x14ac:dyDescent="0.2">
      <c r="A6836" s="101"/>
      <c r="D6836" s="97"/>
      <c r="N6836" s="97"/>
    </row>
    <row r="6837" spans="1:14" x14ac:dyDescent="0.2">
      <c r="A6837" s="101"/>
      <c r="D6837" s="97"/>
      <c r="N6837" s="97"/>
    </row>
    <row r="6838" spans="1:14" x14ac:dyDescent="0.2">
      <c r="A6838" s="101"/>
      <c r="D6838" s="97"/>
      <c r="N6838" s="97"/>
    </row>
    <row r="6839" spans="1:14" x14ac:dyDescent="0.2">
      <c r="A6839" s="101"/>
      <c r="D6839" s="97"/>
      <c r="N6839" s="97"/>
    </row>
    <row r="6840" spans="1:14" x14ac:dyDescent="0.2">
      <c r="A6840" s="101"/>
      <c r="D6840" s="97"/>
      <c r="N6840" s="97"/>
    </row>
    <row r="6841" spans="1:14" x14ac:dyDescent="0.2">
      <c r="A6841" s="101"/>
      <c r="D6841" s="97"/>
      <c r="N6841" s="97"/>
    </row>
    <row r="6842" spans="1:14" x14ac:dyDescent="0.2">
      <c r="A6842" s="101"/>
      <c r="D6842" s="97"/>
      <c r="N6842" s="97"/>
    </row>
    <row r="6843" spans="1:14" x14ac:dyDescent="0.2">
      <c r="A6843" s="101"/>
      <c r="D6843" s="97"/>
      <c r="N6843" s="97"/>
    </row>
    <row r="6844" spans="1:14" x14ac:dyDescent="0.2">
      <c r="A6844" s="101"/>
      <c r="D6844" s="97"/>
      <c r="N6844" s="97"/>
    </row>
    <row r="6845" spans="1:14" x14ac:dyDescent="0.2">
      <c r="A6845" s="101"/>
      <c r="D6845" s="97"/>
      <c r="N6845" s="97"/>
    </row>
    <row r="6846" spans="1:14" x14ac:dyDescent="0.2">
      <c r="A6846" s="101"/>
      <c r="D6846" s="97"/>
      <c r="N6846" s="97"/>
    </row>
    <row r="6847" spans="1:14" x14ac:dyDescent="0.2">
      <c r="A6847" s="101"/>
      <c r="D6847" s="97"/>
      <c r="N6847" s="97"/>
    </row>
    <row r="6848" spans="1:14" x14ac:dyDescent="0.2">
      <c r="A6848" s="101"/>
      <c r="D6848" s="97"/>
      <c r="N6848" s="97"/>
    </row>
    <row r="6849" spans="1:14" x14ac:dyDescent="0.2">
      <c r="A6849" s="101"/>
      <c r="D6849" s="97"/>
      <c r="N6849" s="97"/>
    </row>
    <row r="6850" spans="1:14" x14ac:dyDescent="0.2">
      <c r="A6850" s="101"/>
      <c r="D6850" s="97"/>
      <c r="N6850" s="97"/>
    </row>
    <row r="6851" spans="1:14" x14ac:dyDescent="0.2">
      <c r="A6851" s="101"/>
      <c r="D6851" s="97"/>
      <c r="N6851" s="97"/>
    </row>
    <row r="6852" spans="1:14" x14ac:dyDescent="0.2">
      <c r="A6852" s="101"/>
      <c r="D6852" s="97"/>
      <c r="N6852" s="97"/>
    </row>
    <row r="6853" spans="1:14" x14ac:dyDescent="0.2">
      <c r="A6853" s="101"/>
      <c r="D6853" s="97"/>
      <c r="N6853" s="97"/>
    </row>
    <row r="6854" spans="1:14" x14ac:dyDescent="0.2">
      <c r="A6854" s="101"/>
      <c r="D6854" s="97"/>
      <c r="N6854" s="97"/>
    </row>
    <row r="6855" spans="1:14" x14ac:dyDescent="0.2">
      <c r="A6855" s="101"/>
      <c r="D6855" s="97"/>
      <c r="N6855" s="97"/>
    </row>
    <row r="6856" spans="1:14" x14ac:dyDescent="0.2">
      <c r="A6856" s="101"/>
      <c r="D6856" s="97"/>
      <c r="N6856" s="97"/>
    </row>
    <row r="6857" spans="1:14" x14ac:dyDescent="0.2">
      <c r="A6857" s="101"/>
      <c r="D6857" s="97"/>
      <c r="N6857" s="97"/>
    </row>
    <row r="6858" spans="1:14" x14ac:dyDescent="0.2">
      <c r="A6858" s="101"/>
      <c r="D6858" s="97"/>
      <c r="N6858" s="97"/>
    </row>
    <row r="6859" spans="1:14" x14ac:dyDescent="0.2">
      <c r="A6859" s="101"/>
      <c r="D6859" s="97"/>
      <c r="N6859" s="97"/>
    </row>
    <row r="6860" spans="1:14" x14ac:dyDescent="0.2">
      <c r="A6860" s="101"/>
      <c r="D6860" s="97"/>
      <c r="N6860" s="97"/>
    </row>
    <row r="6861" spans="1:14" x14ac:dyDescent="0.2">
      <c r="A6861" s="101"/>
      <c r="D6861" s="97"/>
      <c r="N6861" s="97"/>
    </row>
    <row r="6862" spans="1:14" x14ac:dyDescent="0.2">
      <c r="A6862" s="101"/>
      <c r="D6862" s="97"/>
      <c r="N6862" s="97"/>
    </row>
    <row r="6863" spans="1:14" x14ac:dyDescent="0.2">
      <c r="A6863" s="101"/>
      <c r="D6863" s="97"/>
      <c r="N6863" s="97"/>
    </row>
    <row r="6864" spans="1:14" x14ac:dyDescent="0.2">
      <c r="A6864" s="101"/>
      <c r="D6864" s="97"/>
      <c r="N6864" s="97"/>
    </row>
    <row r="6865" spans="1:14" x14ac:dyDescent="0.2">
      <c r="A6865" s="101"/>
      <c r="D6865" s="97"/>
      <c r="N6865" s="97"/>
    </row>
    <row r="6866" spans="1:14" x14ac:dyDescent="0.2">
      <c r="A6866" s="101"/>
      <c r="D6866" s="97"/>
      <c r="N6866" s="97"/>
    </row>
    <row r="6867" spans="1:14" x14ac:dyDescent="0.2">
      <c r="A6867" s="101"/>
      <c r="D6867" s="97"/>
      <c r="N6867" s="97"/>
    </row>
    <row r="6868" spans="1:14" x14ac:dyDescent="0.2">
      <c r="A6868" s="101"/>
      <c r="D6868" s="97"/>
      <c r="N6868" s="97"/>
    </row>
    <row r="6869" spans="1:14" x14ac:dyDescent="0.2">
      <c r="A6869" s="101"/>
      <c r="D6869" s="97"/>
      <c r="N6869" s="97"/>
    </row>
    <row r="6870" spans="1:14" x14ac:dyDescent="0.2">
      <c r="A6870" s="101"/>
      <c r="D6870" s="97"/>
      <c r="N6870" s="97"/>
    </row>
    <row r="6871" spans="1:14" x14ac:dyDescent="0.2">
      <c r="A6871" s="101"/>
      <c r="D6871" s="97"/>
      <c r="N6871" s="97"/>
    </row>
    <row r="6872" spans="1:14" x14ac:dyDescent="0.2">
      <c r="A6872" s="101"/>
      <c r="D6872" s="97"/>
      <c r="N6872" s="97"/>
    </row>
    <row r="6873" spans="1:14" x14ac:dyDescent="0.2">
      <c r="A6873" s="101"/>
      <c r="D6873" s="97"/>
      <c r="N6873" s="97"/>
    </row>
    <row r="6874" spans="1:14" x14ac:dyDescent="0.2">
      <c r="A6874" s="101"/>
      <c r="D6874" s="97"/>
      <c r="N6874" s="97"/>
    </row>
    <row r="6875" spans="1:14" x14ac:dyDescent="0.2">
      <c r="A6875" s="101"/>
      <c r="D6875" s="97"/>
      <c r="N6875" s="97"/>
    </row>
    <row r="6876" spans="1:14" x14ac:dyDescent="0.2">
      <c r="A6876" s="101"/>
      <c r="D6876" s="97"/>
      <c r="N6876" s="97"/>
    </row>
    <row r="6877" spans="1:14" x14ac:dyDescent="0.2">
      <c r="A6877" s="101"/>
      <c r="D6877" s="97"/>
      <c r="N6877" s="97"/>
    </row>
    <row r="6878" spans="1:14" x14ac:dyDescent="0.2">
      <c r="A6878" s="101"/>
      <c r="D6878" s="97"/>
      <c r="N6878" s="97"/>
    </row>
    <row r="6879" spans="1:14" x14ac:dyDescent="0.2">
      <c r="A6879" s="101"/>
      <c r="D6879" s="97"/>
      <c r="N6879" s="97"/>
    </row>
    <row r="6880" spans="1:14" x14ac:dyDescent="0.2">
      <c r="A6880" s="101"/>
      <c r="D6880" s="97"/>
      <c r="N6880" s="97"/>
    </row>
    <row r="6881" spans="1:14" x14ac:dyDescent="0.2">
      <c r="A6881" s="101"/>
      <c r="D6881" s="97"/>
      <c r="N6881" s="97"/>
    </row>
    <row r="6882" spans="1:14" x14ac:dyDescent="0.2">
      <c r="A6882" s="101"/>
      <c r="D6882" s="97"/>
      <c r="N6882" s="97"/>
    </row>
    <row r="6883" spans="1:14" x14ac:dyDescent="0.2">
      <c r="A6883" s="101"/>
      <c r="D6883" s="97"/>
      <c r="N6883" s="97"/>
    </row>
    <row r="6884" spans="1:14" x14ac:dyDescent="0.2">
      <c r="A6884" s="101"/>
      <c r="D6884" s="97"/>
      <c r="N6884" s="97"/>
    </row>
    <row r="6885" spans="1:14" x14ac:dyDescent="0.2">
      <c r="A6885" s="101"/>
      <c r="D6885" s="97"/>
      <c r="N6885" s="97"/>
    </row>
    <row r="6886" spans="1:14" x14ac:dyDescent="0.2">
      <c r="A6886" s="101"/>
      <c r="D6886" s="97"/>
      <c r="N6886" s="97"/>
    </row>
    <row r="6887" spans="1:14" x14ac:dyDescent="0.2">
      <c r="A6887" s="101"/>
      <c r="D6887" s="97"/>
      <c r="N6887" s="97"/>
    </row>
    <row r="6888" spans="1:14" x14ac:dyDescent="0.2">
      <c r="A6888" s="101"/>
      <c r="D6888" s="97"/>
      <c r="N6888" s="97"/>
    </row>
    <row r="6889" spans="1:14" x14ac:dyDescent="0.2">
      <c r="A6889" s="101"/>
      <c r="D6889" s="97"/>
      <c r="N6889" s="97"/>
    </row>
    <row r="6890" spans="1:14" x14ac:dyDescent="0.2">
      <c r="A6890" s="101"/>
      <c r="D6890" s="97"/>
      <c r="N6890" s="97"/>
    </row>
    <row r="6891" spans="1:14" x14ac:dyDescent="0.2">
      <c r="A6891" s="101"/>
      <c r="D6891" s="97"/>
      <c r="N6891" s="97"/>
    </row>
    <row r="6892" spans="1:14" x14ac:dyDescent="0.2">
      <c r="A6892" s="101"/>
      <c r="D6892" s="97"/>
      <c r="N6892" s="97"/>
    </row>
    <row r="6893" spans="1:14" x14ac:dyDescent="0.2">
      <c r="A6893" s="101"/>
      <c r="D6893" s="97"/>
      <c r="N6893" s="97"/>
    </row>
    <row r="6894" spans="1:14" x14ac:dyDescent="0.2">
      <c r="A6894" s="101"/>
      <c r="D6894" s="97"/>
      <c r="N6894" s="97"/>
    </row>
    <row r="6895" spans="1:14" x14ac:dyDescent="0.2">
      <c r="A6895" s="101"/>
      <c r="D6895" s="97"/>
      <c r="N6895" s="97"/>
    </row>
    <row r="6896" spans="1:14" x14ac:dyDescent="0.2">
      <c r="A6896" s="101"/>
      <c r="D6896" s="97"/>
      <c r="N6896" s="97"/>
    </row>
    <row r="6897" spans="1:14" x14ac:dyDescent="0.2">
      <c r="A6897" s="101"/>
      <c r="D6897" s="97"/>
      <c r="N6897" s="97"/>
    </row>
    <row r="6898" spans="1:14" x14ac:dyDescent="0.2">
      <c r="A6898" s="101"/>
      <c r="D6898" s="97"/>
      <c r="N6898" s="97"/>
    </row>
    <row r="6899" spans="1:14" x14ac:dyDescent="0.2">
      <c r="A6899" s="101"/>
      <c r="D6899" s="97"/>
      <c r="N6899" s="97"/>
    </row>
    <row r="6900" spans="1:14" x14ac:dyDescent="0.2">
      <c r="A6900" s="101"/>
      <c r="D6900" s="97"/>
      <c r="N6900" s="97"/>
    </row>
    <row r="6901" spans="1:14" x14ac:dyDescent="0.2">
      <c r="A6901" s="101"/>
      <c r="D6901" s="97"/>
      <c r="N6901" s="97"/>
    </row>
    <row r="6902" spans="1:14" x14ac:dyDescent="0.2">
      <c r="A6902" s="101"/>
      <c r="D6902" s="97"/>
      <c r="N6902" s="97"/>
    </row>
    <row r="6903" spans="1:14" x14ac:dyDescent="0.2">
      <c r="A6903" s="101"/>
      <c r="D6903" s="97"/>
      <c r="N6903" s="97"/>
    </row>
    <row r="6904" spans="1:14" x14ac:dyDescent="0.2">
      <c r="A6904" s="101"/>
      <c r="D6904" s="97"/>
      <c r="N6904" s="97"/>
    </row>
    <row r="6905" spans="1:14" x14ac:dyDescent="0.2">
      <c r="A6905" s="101"/>
      <c r="D6905" s="97"/>
      <c r="N6905" s="97"/>
    </row>
    <row r="6906" spans="1:14" x14ac:dyDescent="0.2">
      <c r="A6906" s="101"/>
      <c r="D6906" s="97"/>
      <c r="N6906" s="97"/>
    </row>
    <row r="6907" spans="1:14" x14ac:dyDescent="0.2">
      <c r="A6907" s="101"/>
      <c r="D6907" s="97"/>
      <c r="N6907" s="97"/>
    </row>
    <row r="6908" spans="1:14" x14ac:dyDescent="0.2">
      <c r="A6908" s="101"/>
      <c r="D6908" s="97"/>
      <c r="N6908" s="97"/>
    </row>
    <row r="6909" spans="1:14" x14ac:dyDescent="0.2">
      <c r="A6909" s="101"/>
      <c r="D6909" s="97"/>
      <c r="N6909" s="97"/>
    </row>
    <row r="6910" spans="1:14" x14ac:dyDescent="0.2">
      <c r="A6910" s="101"/>
      <c r="D6910" s="97"/>
      <c r="N6910" s="97"/>
    </row>
    <row r="6911" spans="1:14" x14ac:dyDescent="0.2">
      <c r="A6911" s="101"/>
      <c r="D6911" s="97"/>
      <c r="N6911" s="97"/>
    </row>
    <row r="6912" spans="1:14" x14ac:dyDescent="0.2">
      <c r="A6912" s="101"/>
      <c r="D6912" s="97"/>
      <c r="N6912" s="97"/>
    </row>
    <row r="6913" spans="1:14" x14ac:dyDescent="0.2">
      <c r="A6913" s="101"/>
      <c r="D6913" s="97"/>
      <c r="N6913" s="97"/>
    </row>
    <row r="6914" spans="1:14" x14ac:dyDescent="0.2">
      <c r="A6914" s="101"/>
      <c r="D6914" s="97"/>
      <c r="N6914" s="97"/>
    </row>
    <row r="6915" spans="1:14" x14ac:dyDescent="0.2">
      <c r="A6915" s="101"/>
      <c r="D6915" s="97"/>
      <c r="N6915" s="97"/>
    </row>
    <row r="6916" spans="1:14" x14ac:dyDescent="0.2">
      <c r="A6916" s="101"/>
      <c r="D6916" s="97"/>
      <c r="N6916" s="97"/>
    </row>
    <row r="6917" spans="1:14" x14ac:dyDescent="0.2">
      <c r="A6917" s="101"/>
      <c r="D6917" s="97"/>
      <c r="N6917" s="97"/>
    </row>
    <row r="6918" spans="1:14" x14ac:dyDescent="0.2">
      <c r="A6918" s="101"/>
      <c r="D6918" s="97"/>
      <c r="N6918" s="97"/>
    </row>
    <row r="6919" spans="1:14" x14ac:dyDescent="0.2">
      <c r="A6919" s="101"/>
      <c r="D6919" s="97"/>
      <c r="N6919" s="97"/>
    </row>
    <row r="6920" spans="1:14" x14ac:dyDescent="0.2">
      <c r="A6920" s="101"/>
      <c r="D6920" s="97"/>
      <c r="N6920" s="97"/>
    </row>
    <row r="6921" spans="1:14" x14ac:dyDescent="0.2">
      <c r="A6921" s="101"/>
      <c r="D6921" s="97"/>
      <c r="N6921" s="97"/>
    </row>
    <row r="6922" spans="1:14" x14ac:dyDescent="0.2">
      <c r="A6922" s="101"/>
      <c r="D6922" s="97"/>
      <c r="N6922" s="97"/>
    </row>
    <row r="6923" spans="1:14" x14ac:dyDescent="0.2">
      <c r="A6923" s="101"/>
      <c r="D6923" s="97"/>
      <c r="N6923" s="97"/>
    </row>
    <row r="6924" spans="1:14" x14ac:dyDescent="0.2">
      <c r="A6924" s="101"/>
      <c r="D6924" s="97"/>
      <c r="N6924" s="97"/>
    </row>
    <row r="6925" spans="1:14" x14ac:dyDescent="0.2">
      <c r="A6925" s="101"/>
      <c r="D6925" s="97"/>
      <c r="N6925" s="97"/>
    </row>
    <row r="6926" spans="1:14" x14ac:dyDescent="0.2">
      <c r="A6926" s="101"/>
      <c r="D6926" s="97"/>
      <c r="N6926" s="97"/>
    </row>
    <row r="6927" spans="1:14" x14ac:dyDescent="0.2">
      <c r="A6927" s="101"/>
      <c r="D6927" s="97"/>
      <c r="N6927" s="97"/>
    </row>
    <row r="6928" spans="1:14" x14ac:dyDescent="0.2">
      <c r="A6928" s="101"/>
      <c r="D6928" s="97"/>
      <c r="N6928" s="97"/>
    </row>
    <row r="6929" spans="1:14" x14ac:dyDescent="0.2">
      <c r="A6929" s="101"/>
      <c r="D6929" s="97"/>
      <c r="N6929" s="97"/>
    </row>
    <row r="6930" spans="1:14" x14ac:dyDescent="0.2">
      <c r="A6930" s="101"/>
      <c r="D6930" s="97"/>
      <c r="N6930" s="97"/>
    </row>
    <row r="6931" spans="1:14" x14ac:dyDescent="0.2">
      <c r="A6931" s="101"/>
      <c r="D6931" s="97"/>
      <c r="N6931" s="97"/>
    </row>
    <row r="6932" spans="1:14" x14ac:dyDescent="0.2">
      <c r="A6932" s="101"/>
      <c r="D6932" s="97"/>
      <c r="N6932" s="97"/>
    </row>
    <row r="6933" spans="1:14" x14ac:dyDescent="0.2">
      <c r="A6933" s="101"/>
      <c r="D6933" s="97"/>
      <c r="N6933" s="97"/>
    </row>
    <row r="6934" spans="1:14" x14ac:dyDescent="0.2">
      <c r="A6934" s="101"/>
      <c r="D6934" s="97"/>
      <c r="N6934" s="97"/>
    </row>
    <row r="6935" spans="1:14" x14ac:dyDescent="0.2">
      <c r="A6935" s="101"/>
      <c r="D6935" s="97"/>
      <c r="N6935" s="97"/>
    </row>
    <row r="6936" spans="1:14" x14ac:dyDescent="0.2">
      <c r="A6936" s="101"/>
      <c r="D6936" s="97"/>
      <c r="N6936" s="97"/>
    </row>
    <row r="6937" spans="1:14" x14ac:dyDescent="0.2">
      <c r="A6937" s="101"/>
      <c r="D6937" s="97"/>
      <c r="N6937" s="97"/>
    </row>
    <row r="6938" spans="1:14" x14ac:dyDescent="0.2">
      <c r="A6938" s="101"/>
      <c r="D6938" s="97"/>
      <c r="N6938" s="97"/>
    </row>
    <row r="6939" spans="1:14" x14ac:dyDescent="0.2">
      <c r="A6939" s="101"/>
      <c r="D6939" s="97"/>
      <c r="N6939" s="97"/>
    </row>
    <row r="6940" spans="1:14" x14ac:dyDescent="0.2">
      <c r="A6940" s="101"/>
      <c r="D6940" s="97"/>
      <c r="N6940" s="97"/>
    </row>
    <row r="6941" spans="1:14" x14ac:dyDescent="0.2">
      <c r="A6941" s="101"/>
      <c r="D6941" s="97"/>
      <c r="N6941" s="97"/>
    </row>
    <row r="6942" spans="1:14" x14ac:dyDescent="0.2">
      <c r="A6942" s="101"/>
      <c r="D6942" s="97"/>
      <c r="N6942" s="97"/>
    </row>
    <row r="6943" spans="1:14" x14ac:dyDescent="0.2">
      <c r="A6943" s="101"/>
      <c r="D6943" s="97"/>
      <c r="N6943" s="97"/>
    </row>
    <row r="6944" spans="1:14" x14ac:dyDescent="0.2">
      <c r="A6944" s="101"/>
      <c r="D6944" s="97"/>
      <c r="N6944" s="97"/>
    </row>
    <row r="6945" spans="1:14" x14ac:dyDescent="0.2">
      <c r="A6945" s="101"/>
      <c r="D6945" s="97"/>
      <c r="N6945" s="97"/>
    </row>
    <row r="6946" spans="1:14" x14ac:dyDescent="0.2">
      <c r="A6946" s="101"/>
      <c r="D6946" s="97"/>
      <c r="N6946" s="97"/>
    </row>
    <row r="6947" spans="1:14" x14ac:dyDescent="0.2">
      <c r="A6947" s="101"/>
      <c r="D6947" s="97"/>
      <c r="N6947" s="97"/>
    </row>
    <row r="6948" spans="1:14" x14ac:dyDescent="0.2">
      <c r="A6948" s="101"/>
      <c r="D6948" s="97"/>
      <c r="N6948" s="97"/>
    </row>
    <row r="6949" spans="1:14" x14ac:dyDescent="0.2">
      <c r="A6949" s="101"/>
      <c r="D6949" s="97"/>
      <c r="N6949" s="97"/>
    </row>
    <row r="6950" spans="1:14" x14ac:dyDescent="0.2">
      <c r="A6950" s="101"/>
      <c r="D6950" s="97"/>
      <c r="N6950" s="97"/>
    </row>
    <row r="6951" spans="1:14" x14ac:dyDescent="0.2">
      <c r="A6951" s="101"/>
      <c r="D6951" s="97"/>
      <c r="N6951" s="97"/>
    </row>
    <row r="6952" spans="1:14" x14ac:dyDescent="0.2">
      <c r="A6952" s="101"/>
      <c r="D6952" s="97"/>
      <c r="N6952" s="97"/>
    </row>
    <row r="6953" spans="1:14" x14ac:dyDescent="0.2">
      <c r="A6953" s="101"/>
      <c r="D6953" s="97"/>
      <c r="N6953" s="97"/>
    </row>
    <row r="6954" spans="1:14" x14ac:dyDescent="0.2">
      <c r="A6954" s="101"/>
      <c r="D6954" s="97"/>
      <c r="N6954" s="97"/>
    </row>
    <row r="6955" spans="1:14" x14ac:dyDescent="0.2">
      <c r="A6955" s="101"/>
      <c r="D6955" s="97"/>
      <c r="N6955" s="97"/>
    </row>
    <row r="6956" spans="1:14" x14ac:dyDescent="0.2">
      <c r="A6956" s="101"/>
      <c r="D6956" s="97"/>
      <c r="N6956" s="97"/>
    </row>
    <row r="6957" spans="1:14" x14ac:dyDescent="0.2">
      <c r="A6957" s="101"/>
      <c r="D6957" s="97"/>
      <c r="N6957" s="97"/>
    </row>
    <row r="6958" spans="1:14" x14ac:dyDescent="0.2">
      <c r="A6958" s="101"/>
      <c r="D6958" s="97"/>
      <c r="N6958" s="97"/>
    </row>
    <row r="6959" spans="1:14" x14ac:dyDescent="0.2">
      <c r="A6959" s="101"/>
      <c r="D6959" s="97"/>
      <c r="N6959" s="97"/>
    </row>
    <row r="6960" spans="1:14" x14ac:dyDescent="0.2">
      <c r="A6960" s="101"/>
      <c r="D6960" s="97"/>
      <c r="N6960" s="97"/>
    </row>
    <row r="6961" spans="1:14" x14ac:dyDescent="0.2">
      <c r="A6961" s="101"/>
      <c r="D6961" s="97"/>
      <c r="N6961" s="97"/>
    </row>
    <row r="6962" spans="1:14" x14ac:dyDescent="0.2">
      <c r="A6962" s="101"/>
      <c r="D6962" s="97"/>
      <c r="N6962" s="97"/>
    </row>
    <row r="6963" spans="1:14" x14ac:dyDescent="0.2">
      <c r="A6963" s="101"/>
      <c r="D6963" s="97"/>
      <c r="N6963" s="97"/>
    </row>
    <row r="6964" spans="1:14" x14ac:dyDescent="0.2">
      <c r="A6964" s="101"/>
      <c r="D6964" s="97"/>
      <c r="N6964" s="97"/>
    </row>
    <row r="6965" spans="1:14" x14ac:dyDescent="0.2">
      <c r="A6965" s="101"/>
      <c r="D6965" s="97"/>
      <c r="N6965" s="97"/>
    </row>
    <row r="6966" spans="1:14" x14ac:dyDescent="0.2">
      <c r="A6966" s="101"/>
      <c r="D6966" s="97"/>
      <c r="N6966" s="97"/>
    </row>
    <row r="6967" spans="1:14" x14ac:dyDescent="0.2">
      <c r="A6967" s="101"/>
      <c r="D6967" s="97"/>
      <c r="N6967" s="97"/>
    </row>
    <row r="6968" spans="1:14" x14ac:dyDescent="0.2">
      <c r="A6968" s="101"/>
      <c r="D6968" s="97"/>
      <c r="N6968" s="97"/>
    </row>
    <row r="6969" spans="1:14" x14ac:dyDescent="0.2">
      <c r="A6969" s="101"/>
      <c r="D6969" s="97"/>
      <c r="N6969" s="97"/>
    </row>
    <row r="6970" spans="1:14" x14ac:dyDescent="0.2">
      <c r="A6970" s="101"/>
      <c r="D6970" s="97"/>
      <c r="N6970" s="97"/>
    </row>
    <row r="6971" spans="1:14" x14ac:dyDescent="0.2">
      <c r="A6971" s="101"/>
      <c r="D6971" s="97"/>
      <c r="N6971" s="97"/>
    </row>
    <row r="6972" spans="1:14" x14ac:dyDescent="0.2">
      <c r="A6972" s="101"/>
      <c r="D6972" s="97"/>
      <c r="N6972" s="97"/>
    </row>
    <row r="6973" spans="1:14" x14ac:dyDescent="0.2">
      <c r="A6973" s="101"/>
      <c r="D6973" s="97"/>
      <c r="N6973" s="97"/>
    </row>
    <row r="6974" spans="1:14" x14ac:dyDescent="0.2">
      <c r="A6974" s="101"/>
      <c r="D6974" s="97"/>
      <c r="N6974" s="97"/>
    </row>
    <row r="6975" spans="1:14" x14ac:dyDescent="0.2">
      <c r="A6975" s="101"/>
      <c r="D6975" s="97"/>
      <c r="N6975" s="97"/>
    </row>
    <row r="6976" spans="1:14" x14ac:dyDescent="0.2">
      <c r="A6976" s="101"/>
      <c r="D6976" s="97"/>
      <c r="N6976" s="97"/>
    </row>
    <row r="6977" spans="1:14" x14ac:dyDescent="0.2">
      <c r="A6977" s="101"/>
      <c r="D6977" s="97"/>
      <c r="N6977" s="97"/>
    </row>
    <row r="6978" spans="1:14" x14ac:dyDescent="0.2">
      <c r="A6978" s="101"/>
      <c r="D6978" s="97"/>
      <c r="N6978" s="97"/>
    </row>
    <row r="6979" spans="1:14" x14ac:dyDescent="0.2">
      <c r="A6979" s="101"/>
      <c r="D6979" s="97"/>
      <c r="N6979" s="97"/>
    </row>
    <row r="6980" spans="1:14" x14ac:dyDescent="0.2">
      <c r="A6980" s="101"/>
      <c r="D6980" s="97"/>
      <c r="N6980" s="97"/>
    </row>
    <row r="6981" spans="1:14" x14ac:dyDescent="0.2">
      <c r="A6981" s="101"/>
      <c r="D6981" s="97"/>
      <c r="N6981" s="97"/>
    </row>
    <row r="6982" spans="1:14" x14ac:dyDescent="0.2">
      <c r="A6982" s="101"/>
      <c r="D6982" s="97"/>
      <c r="N6982" s="97"/>
    </row>
    <row r="6983" spans="1:14" x14ac:dyDescent="0.2">
      <c r="A6983" s="101"/>
      <c r="D6983" s="97"/>
      <c r="N6983" s="97"/>
    </row>
    <row r="6984" spans="1:14" x14ac:dyDescent="0.2">
      <c r="A6984" s="101"/>
      <c r="D6984" s="97"/>
      <c r="N6984" s="97"/>
    </row>
    <row r="6985" spans="1:14" x14ac:dyDescent="0.2">
      <c r="A6985" s="101"/>
      <c r="D6985" s="97"/>
      <c r="N6985" s="97"/>
    </row>
    <row r="6986" spans="1:14" x14ac:dyDescent="0.2">
      <c r="A6986" s="101"/>
      <c r="D6986" s="97"/>
      <c r="N6986" s="97"/>
    </row>
    <row r="6987" spans="1:14" x14ac:dyDescent="0.2">
      <c r="A6987" s="101"/>
      <c r="D6987" s="97"/>
      <c r="N6987" s="97"/>
    </row>
    <row r="6988" spans="1:14" x14ac:dyDescent="0.2">
      <c r="A6988" s="101"/>
      <c r="D6988" s="97"/>
      <c r="N6988" s="97"/>
    </row>
    <row r="6989" spans="1:14" x14ac:dyDescent="0.2">
      <c r="A6989" s="101"/>
      <c r="D6989" s="97"/>
      <c r="N6989" s="97"/>
    </row>
    <row r="6990" spans="1:14" x14ac:dyDescent="0.2">
      <c r="A6990" s="101"/>
      <c r="D6990" s="97"/>
      <c r="N6990" s="97"/>
    </row>
    <row r="6991" spans="1:14" x14ac:dyDescent="0.2">
      <c r="A6991" s="101"/>
      <c r="D6991" s="97"/>
      <c r="N6991" s="97"/>
    </row>
    <row r="6992" spans="1:14" x14ac:dyDescent="0.2">
      <c r="A6992" s="101"/>
      <c r="D6992" s="97"/>
      <c r="N6992" s="97"/>
    </row>
    <row r="6993" spans="1:14" x14ac:dyDescent="0.2">
      <c r="A6993" s="101"/>
      <c r="D6993" s="97"/>
      <c r="N6993" s="97"/>
    </row>
    <row r="6994" spans="1:14" x14ac:dyDescent="0.2">
      <c r="A6994" s="101"/>
      <c r="D6994" s="97"/>
      <c r="N6994" s="97"/>
    </row>
    <row r="6995" spans="1:14" x14ac:dyDescent="0.2">
      <c r="A6995" s="101"/>
      <c r="D6995" s="97"/>
      <c r="N6995" s="97"/>
    </row>
    <row r="6996" spans="1:14" x14ac:dyDescent="0.2">
      <c r="A6996" s="101"/>
      <c r="D6996" s="97"/>
      <c r="N6996" s="97"/>
    </row>
    <row r="6997" spans="1:14" x14ac:dyDescent="0.2">
      <c r="A6997" s="101"/>
      <c r="D6997" s="97"/>
      <c r="N6997" s="97"/>
    </row>
    <row r="6998" spans="1:14" x14ac:dyDescent="0.2">
      <c r="A6998" s="101"/>
      <c r="D6998" s="97"/>
      <c r="N6998" s="97"/>
    </row>
    <row r="6999" spans="1:14" x14ac:dyDescent="0.2">
      <c r="A6999" s="101"/>
      <c r="D6999" s="97"/>
      <c r="N6999" s="97"/>
    </row>
    <row r="7000" spans="1:14" x14ac:dyDescent="0.2">
      <c r="A7000" s="101"/>
      <c r="D7000" s="97"/>
      <c r="N7000" s="97"/>
    </row>
    <row r="7001" spans="1:14" x14ac:dyDescent="0.2">
      <c r="A7001" s="101"/>
      <c r="D7001" s="97"/>
      <c r="N7001" s="97"/>
    </row>
    <row r="7002" spans="1:14" x14ac:dyDescent="0.2">
      <c r="A7002" s="101"/>
      <c r="D7002" s="97"/>
      <c r="N7002" s="97"/>
    </row>
    <row r="7003" spans="1:14" x14ac:dyDescent="0.2">
      <c r="A7003" s="101"/>
      <c r="D7003" s="97"/>
      <c r="N7003" s="97"/>
    </row>
    <row r="7004" spans="1:14" x14ac:dyDescent="0.2">
      <c r="A7004" s="101"/>
      <c r="D7004" s="97"/>
      <c r="N7004" s="97"/>
    </row>
    <row r="7005" spans="1:14" x14ac:dyDescent="0.2">
      <c r="A7005" s="101"/>
      <c r="D7005" s="97"/>
      <c r="N7005" s="97"/>
    </row>
    <row r="7006" spans="1:14" x14ac:dyDescent="0.2">
      <c r="A7006" s="101"/>
      <c r="D7006" s="97"/>
      <c r="N7006" s="97"/>
    </row>
    <row r="7007" spans="1:14" x14ac:dyDescent="0.2">
      <c r="A7007" s="101"/>
      <c r="D7007" s="97"/>
      <c r="N7007" s="97"/>
    </row>
    <row r="7008" spans="1:14" x14ac:dyDescent="0.2">
      <c r="A7008" s="101"/>
      <c r="D7008" s="97"/>
      <c r="N7008" s="97"/>
    </row>
    <row r="7009" spans="1:14" x14ac:dyDescent="0.2">
      <c r="A7009" s="101"/>
      <c r="D7009" s="97"/>
      <c r="N7009" s="97"/>
    </row>
    <row r="7010" spans="1:14" x14ac:dyDescent="0.2">
      <c r="A7010" s="101"/>
      <c r="D7010" s="97"/>
      <c r="N7010" s="97"/>
    </row>
    <row r="7011" spans="1:14" x14ac:dyDescent="0.2">
      <c r="A7011" s="101"/>
      <c r="D7011" s="97"/>
      <c r="N7011" s="97"/>
    </row>
    <row r="7012" spans="1:14" x14ac:dyDescent="0.2">
      <c r="A7012" s="101"/>
      <c r="D7012" s="97"/>
      <c r="N7012" s="97"/>
    </row>
    <row r="7013" spans="1:14" x14ac:dyDescent="0.2">
      <c r="A7013" s="101"/>
      <c r="D7013" s="97"/>
      <c r="N7013" s="97"/>
    </row>
    <row r="7014" spans="1:14" x14ac:dyDescent="0.2">
      <c r="A7014" s="101"/>
      <c r="D7014" s="97"/>
      <c r="N7014" s="97"/>
    </row>
    <row r="7015" spans="1:14" x14ac:dyDescent="0.2">
      <c r="A7015" s="101"/>
      <c r="D7015" s="97"/>
      <c r="N7015" s="97"/>
    </row>
    <row r="7016" spans="1:14" x14ac:dyDescent="0.2">
      <c r="A7016" s="101"/>
      <c r="D7016" s="97"/>
      <c r="N7016" s="97"/>
    </row>
    <row r="7017" spans="1:14" x14ac:dyDescent="0.2">
      <c r="A7017" s="101"/>
      <c r="D7017" s="97"/>
      <c r="N7017" s="97"/>
    </row>
    <row r="7018" spans="1:14" x14ac:dyDescent="0.2">
      <c r="A7018" s="101"/>
      <c r="D7018" s="97"/>
      <c r="N7018" s="97"/>
    </row>
    <row r="7019" spans="1:14" x14ac:dyDescent="0.2">
      <c r="A7019" s="101"/>
      <c r="D7019" s="97"/>
      <c r="N7019" s="97"/>
    </row>
    <row r="7020" spans="1:14" x14ac:dyDescent="0.2">
      <c r="A7020" s="101"/>
      <c r="D7020" s="97"/>
      <c r="N7020" s="97"/>
    </row>
    <row r="7021" spans="1:14" x14ac:dyDescent="0.2">
      <c r="A7021" s="101"/>
      <c r="D7021" s="97"/>
      <c r="N7021" s="97"/>
    </row>
    <row r="7022" spans="1:14" x14ac:dyDescent="0.2">
      <c r="A7022" s="101"/>
      <c r="D7022" s="97"/>
      <c r="N7022" s="97"/>
    </row>
    <row r="7023" spans="1:14" x14ac:dyDescent="0.2">
      <c r="A7023" s="101"/>
      <c r="D7023" s="97"/>
      <c r="N7023" s="97"/>
    </row>
    <row r="7024" spans="1:14" x14ac:dyDescent="0.2">
      <c r="A7024" s="101"/>
      <c r="D7024" s="97"/>
      <c r="N7024" s="97"/>
    </row>
    <row r="7025" spans="1:14" x14ac:dyDescent="0.2">
      <c r="A7025" s="101"/>
      <c r="D7025" s="97"/>
      <c r="N7025" s="97"/>
    </row>
    <row r="7026" spans="1:14" x14ac:dyDescent="0.2">
      <c r="A7026" s="101"/>
      <c r="D7026" s="97"/>
      <c r="N7026" s="97"/>
    </row>
    <row r="7027" spans="1:14" x14ac:dyDescent="0.2">
      <c r="A7027" s="101"/>
      <c r="D7027" s="97"/>
      <c r="N7027" s="97"/>
    </row>
    <row r="7028" spans="1:14" x14ac:dyDescent="0.2">
      <c r="A7028" s="101"/>
      <c r="D7028" s="97"/>
      <c r="N7028" s="97"/>
    </row>
    <row r="7029" spans="1:14" x14ac:dyDescent="0.2">
      <c r="A7029" s="101"/>
      <c r="D7029" s="97"/>
      <c r="N7029" s="97"/>
    </row>
    <row r="7030" spans="1:14" x14ac:dyDescent="0.2">
      <c r="A7030" s="101"/>
      <c r="D7030" s="97"/>
      <c r="N7030" s="97"/>
    </row>
    <row r="7031" spans="1:14" x14ac:dyDescent="0.2">
      <c r="A7031" s="101"/>
      <c r="D7031" s="97"/>
      <c r="N7031" s="97"/>
    </row>
    <row r="7032" spans="1:14" x14ac:dyDescent="0.2">
      <c r="A7032" s="101"/>
      <c r="D7032" s="97"/>
      <c r="N7032" s="97"/>
    </row>
    <row r="7033" spans="1:14" x14ac:dyDescent="0.2">
      <c r="A7033" s="101"/>
      <c r="D7033" s="97"/>
      <c r="N7033" s="97"/>
    </row>
    <row r="7034" spans="1:14" x14ac:dyDescent="0.2">
      <c r="A7034" s="101"/>
      <c r="D7034" s="97"/>
      <c r="N7034" s="97"/>
    </row>
    <row r="7035" spans="1:14" x14ac:dyDescent="0.2">
      <c r="A7035" s="101"/>
      <c r="D7035" s="97"/>
      <c r="N7035" s="97"/>
    </row>
    <row r="7036" spans="1:14" x14ac:dyDescent="0.2">
      <c r="A7036" s="101"/>
      <c r="D7036" s="97"/>
      <c r="N7036" s="97"/>
    </row>
    <row r="7037" spans="1:14" x14ac:dyDescent="0.2">
      <c r="A7037" s="101"/>
      <c r="D7037" s="97"/>
      <c r="N7037" s="97"/>
    </row>
    <row r="7038" spans="1:14" x14ac:dyDescent="0.2">
      <c r="A7038" s="101"/>
      <c r="D7038" s="97"/>
      <c r="N7038" s="97"/>
    </row>
    <row r="7039" spans="1:14" x14ac:dyDescent="0.2">
      <c r="A7039" s="101"/>
      <c r="D7039" s="97"/>
      <c r="N7039" s="97"/>
    </row>
    <row r="7040" spans="1:14" x14ac:dyDescent="0.2">
      <c r="A7040" s="101"/>
      <c r="D7040" s="97"/>
      <c r="N7040" s="97"/>
    </row>
    <row r="7041" spans="1:14" x14ac:dyDescent="0.2">
      <c r="A7041" s="101"/>
      <c r="D7041" s="97"/>
      <c r="N7041" s="97"/>
    </row>
    <row r="7042" spans="1:14" x14ac:dyDescent="0.2">
      <c r="A7042" s="101"/>
      <c r="D7042" s="97"/>
      <c r="N7042" s="97"/>
    </row>
    <row r="7043" spans="1:14" x14ac:dyDescent="0.2">
      <c r="A7043" s="101"/>
      <c r="D7043" s="97"/>
      <c r="N7043" s="97"/>
    </row>
    <row r="7044" spans="1:14" x14ac:dyDescent="0.2">
      <c r="A7044" s="101"/>
      <c r="D7044" s="97"/>
      <c r="N7044" s="97"/>
    </row>
    <row r="7045" spans="1:14" x14ac:dyDescent="0.2">
      <c r="A7045" s="101"/>
      <c r="D7045" s="97"/>
      <c r="N7045" s="97"/>
    </row>
    <row r="7046" spans="1:14" x14ac:dyDescent="0.2">
      <c r="A7046" s="101"/>
      <c r="D7046" s="97"/>
      <c r="N7046" s="97"/>
    </row>
    <row r="7047" spans="1:14" x14ac:dyDescent="0.2">
      <c r="A7047" s="101"/>
      <c r="D7047" s="97"/>
      <c r="N7047" s="97"/>
    </row>
    <row r="7048" spans="1:14" x14ac:dyDescent="0.2">
      <c r="A7048" s="101"/>
      <c r="D7048" s="97"/>
      <c r="N7048" s="97"/>
    </row>
    <row r="7049" spans="1:14" x14ac:dyDescent="0.2">
      <c r="A7049" s="101"/>
      <c r="D7049" s="97"/>
      <c r="N7049" s="97"/>
    </row>
    <row r="7050" spans="1:14" x14ac:dyDescent="0.2">
      <c r="A7050" s="101"/>
      <c r="D7050" s="97"/>
      <c r="N7050" s="97"/>
    </row>
    <row r="7051" spans="1:14" x14ac:dyDescent="0.2">
      <c r="A7051" s="101"/>
      <c r="D7051" s="97"/>
      <c r="N7051" s="97"/>
    </row>
    <row r="7052" spans="1:14" x14ac:dyDescent="0.2">
      <c r="A7052" s="101"/>
      <c r="D7052" s="97"/>
      <c r="N7052" s="97"/>
    </row>
    <row r="7053" spans="1:14" x14ac:dyDescent="0.2">
      <c r="A7053" s="101"/>
      <c r="D7053" s="97"/>
      <c r="N7053" s="97"/>
    </row>
    <row r="7054" spans="1:14" x14ac:dyDescent="0.2">
      <c r="A7054" s="101"/>
      <c r="D7054" s="97"/>
      <c r="N7054" s="97"/>
    </row>
    <row r="7055" spans="1:14" x14ac:dyDescent="0.2">
      <c r="A7055" s="101"/>
      <c r="D7055" s="97"/>
      <c r="N7055" s="97"/>
    </row>
    <row r="7056" spans="1:14" x14ac:dyDescent="0.2">
      <c r="A7056" s="101"/>
      <c r="D7056" s="97"/>
      <c r="N7056" s="97"/>
    </row>
    <row r="7057" spans="1:14" x14ac:dyDescent="0.2">
      <c r="A7057" s="101"/>
      <c r="D7057" s="97"/>
      <c r="N7057" s="97"/>
    </row>
    <row r="7058" spans="1:14" x14ac:dyDescent="0.2">
      <c r="A7058" s="101"/>
      <c r="D7058" s="97"/>
      <c r="N7058" s="97"/>
    </row>
    <row r="7059" spans="1:14" x14ac:dyDescent="0.2">
      <c r="A7059" s="101"/>
      <c r="D7059" s="97"/>
      <c r="N7059" s="97"/>
    </row>
    <row r="7060" spans="1:14" x14ac:dyDescent="0.2">
      <c r="A7060" s="101"/>
      <c r="D7060" s="97"/>
      <c r="N7060" s="97"/>
    </row>
    <row r="7061" spans="1:14" x14ac:dyDescent="0.2">
      <c r="A7061" s="101"/>
      <c r="D7061" s="97"/>
      <c r="N7061" s="97"/>
    </row>
    <row r="7062" spans="1:14" x14ac:dyDescent="0.2">
      <c r="A7062" s="101"/>
      <c r="D7062" s="97"/>
      <c r="N7062" s="97"/>
    </row>
    <row r="7063" spans="1:14" x14ac:dyDescent="0.2">
      <c r="A7063" s="101"/>
      <c r="D7063" s="97"/>
      <c r="N7063" s="97"/>
    </row>
    <row r="7064" spans="1:14" x14ac:dyDescent="0.2">
      <c r="A7064" s="101"/>
      <c r="D7064" s="97"/>
      <c r="N7064" s="97"/>
    </row>
    <row r="7065" spans="1:14" x14ac:dyDescent="0.2">
      <c r="A7065" s="101"/>
      <c r="D7065" s="97"/>
      <c r="N7065" s="97"/>
    </row>
    <row r="7066" spans="1:14" x14ac:dyDescent="0.2">
      <c r="A7066" s="101"/>
      <c r="D7066" s="97"/>
      <c r="N7066" s="97"/>
    </row>
    <row r="7067" spans="1:14" x14ac:dyDescent="0.2">
      <c r="A7067" s="101"/>
      <c r="D7067" s="97"/>
      <c r="N7067" s="97"/>
    </row>
    <row r="7068" spans="1:14" x14ac:dyDescent="0.2">
      <c r="A7068" s="101"/>
      <c r="D7068" s="97"/>
      <c r="N7068" s="97"/>
    </row>
    <row r="7069" spans="1:14" x14ac:dyDescent="0.2">
      <c r="A7069" s="101"/>
      <c r="D7069" s="97"/>
      <c r="N7069" s="97"/>
    </row>
    <row r="7070" spans="1:14" x14ac:dyDescent="0.2">
      <c r="A7070" s="101"/>
      <c r="D7070" s="97"/>
      <c r="N7070" s="97"/>
    </row>
    <row r="7071" spans="1:14" x14ac:dyDescent="0.2">
      <c r="A7071" s="101"/>
      <c r="D7071" s="97"/>
      <c r="N7071" s="97"/>
    </row>
    <row r="7072" spans="1:14" x14ac:dyDescent="0.2">
      <c r="A7072" s="101"/>
      <c r="D7072" s="97"/>
      <c r="N7072" s="97"/>
    </row>
    <row r="7073" spans="1:14" x14ac:dyDescent="0.2">
      <c r="A7073" s="101"/>
      <c r="D7073" s="97"/>
      <c r="N7073" s="97"/>
    </row>
    <row r="7074" spans="1:14" x14ac:dyDescent="0.2">
      <c r="A7074" s="101"/>
      <c r="D7074" s="97"/>
      <c r="N7074" s="97"/>
    </row>
    <row r="7075" spans="1:14" x14ac:dyDescent="0.2">
      <c r="A7075" s="101"/>
      <c r="D7075" s="97"/>
      <c r="N7075" s="97"/>
    </row>
    <row r="7076" spans="1:14" x14ac:dyDescent="0.2">
      <c r="A7076" s="101"/>
      <c r="D7076" s="97"/>
      <c r="N7076" s="97"/>
    </row>
    <row r="7077" spans="1:14" x14ac:dyDescent="0.2">
      <c r="A7077" s="101"/>
      <c r="D7077" s="97"/>
      <c r="N7077" s="97"/>
    </row>
    <row r="7078" spans="1:14" x14ac:dyDescent="0.2">
      <c r="A7078" s="101"/>
      <c r="D7078" s="97"/>
      <c r="N7078" s="97"/>
    </row>
    <row r="7079" spans="1:14" x14ac:dyDescent="0.2">
      <c r="A7079" s="101"/>
      <c r="D7079" s="97"/>
      <c r="N7079" s="97"/>
    </row>
    <row r="7080" spans="1:14" x14ac:dyDescent="0.2">
      <c r="A7080" s="101"/>
      <c r="D7080" s="97"/>
      <c r="N7080" s="97"/>
    </row>
    <row r="7081" spans="1:14" x14ac:dyDescent="0.2">
      <c r="A7081" s="101"/>
      <c r="D7081" s="97"/>
      <c r="N7081" s="97"/>
    </row>
    <row r="7082" spans="1:14" x14ac:dyDescent="0.2">
      <c r="A7082" s="101"/>
      <c r="D7082" s="97"/>
      <c r="N7082" s="97"/>
    </row>
    <row r="7083" spans="1:14" x14ac:dyDescent="0.2">
      <c r="A7083" s="101"/>
      <c r="D7083" s="97"/>
      <c r="N7083" s="97"/>
    </row>
    <row r="7084" spans="1:14" x14ac:dyDescent="0.2">
      <c r="A7084" s="101"/>
      <c r="D7084" s="97"/>
      <c r="N7084" s="97"/>
    </row>
    <row r="7085" spans="1:14" x14ac:dyDescent="0.2">
      <c r="A7085" s="101"/>
      <c r="D7085" s="97"/>
      <c r="N7085" s="97"/>
    </row>
    <row r="7086" spans="1:14" x14ac:dyDescent="0.2">
      <c r="A7086" s="101"/>
      <c r="D7086" s="97"/>
      <c r="N7086" s="97"/>
    </row>
    <row r="7087" spans="1:14" x14ac:dyDescent="0.2">
      <c r="A7087" s="101"/>
      <c r="D7087" s="97"/>
      <c r="N7087" s="97"/>
    </row>
    <row r="7088" spans="1:14" x14ac:dyDescent="0.2">
      <c r="A7088" s="101"/>
      <c r="D7088" s="97"/>
      <c r="N7088" s="97"/>
    </row>
    <row r="7089" spans="1:14" x14ac:dyDescent="0.2">
      <c r="A7089" s="101"/>
      <c r="D7089" s="97"/>
      <c r="N7089" s="97"/>
    </row>
    <row r="7090" spans="1:14" x14ac:dyDescent="0.2">
      <c r="A7090" s="101"/>
      <c r="D7090" s="97"/>
      <c r="N7090" s="97"/>
    </row>
    <row r="7091" spans="1:14" x14ac:dyDescent="0.2">
      <c r="A7091" s="101"/>
      <c r="D7091" s="97"/>
      <c r="N7091" s="97"/>
    </row>
    <row r="7092" spans="1:14" x14ac:dyDescent="0.2">
      <c r="A7092" s="101"/>
      <c r="D7092" s="97"/>
      <c r="N7092" s="97"/>
    </row>
    <row r="7093" spans="1:14" x14ac:dyDescent="0.2">
      <c r="A7093" s="101"/>
      <c r="D7093" s="97"/>
      <c r="N7093" s="97"/>
    </row>
    <row r="7094" spans="1:14" x14ac:dyDescent="0.2">
      <c r="A7094" s="101"/>
      <c r="D7094" s="97"/>
      <c r="N7094" s="97"/>
    </row>
    <row r="7095" spans="1:14" x14ac:dyDescent="0.2">
      <c r="A7095" s="101"/>
      <c r="D7095" s="97"/>
      <c r="N7095" s="97"/>
    </row>
    <row r="7096" spans="1:14" x14ac:dyDescent="0.2">
      <c r="A7096" s="101"/>
      <c r="D7096" s="97"/>
      <c r="N7096" s="97"/>
    </row>
    <row r="7097" spans="1:14" x14ac:dyDescent="0.2">
      <c r="A7097" s="101"/>
      <c r="D7097" s="97"/>
      <c r="N7097" s="97"/>
    </row>
    <row r="7098" spans="1:14" x14ac:dyDescent="0.2">
      <c r="A7098" s="101"/>
      <c r="D7098" s="97"/>
      <c r="N7098" s="97"/>
    </row>
    <row r="7099" spans="1:14" x14ac:dyDescent="0.2">
      <c r="A7099" s="101"/>
      <c r="D7099" s="97"/>
      <c r="N7099" s="97"/>
    </row>
    <row r="7100" spans="1:14" x14ac:dyDescent="0.2">
      <c r="A7100" s="101"/>
      <c r="D7100" s="97"/>
      <c r="N7100" s="97"/>
    </row>
    <row r="7101" spans="1:14" x14ac:dyDescent="0.2">
      <c r="A7101" s="101"/>
      <c r="D7101" s="97"/>
      <c r="N7101" s="97"/>
    </row>
    <row r="7102" spans="1:14" x14ac:dyDescent="0.2">
      <c r="A7102" s="101"/>
      <c r="D7102" s="97"/>
      <c r="N7102" s="97"/>
    </row>
    <row r="7103" spans="1:14" x14ac:dyDescent="0.2">
      <c r="A7103" s="101"/>
      <c r="D7103" s="97"/>
      <c r="N7103" s="97"/>
    </row>
    <row r="7104" spans="1:14" x14ac:dyDescent="0.2">
      <c r="A7104" s="101"/>
      <c r="D7104" s="97"/>
      <c r="N7104" s="97"/>
    </row>
    <row r="7105" spans="1:14" x14ac:dyDescent="0.2">
      <c r="A7105" s="101"/>
      <c r="D7105" s="97"/>
      <c r="N7105" s="97"/>
    </row>
    <row r="7106" spans="1:14" x14ac:dyDescent="0.2">
      <c r="A7106" s="101"/>
      <c r="D7106" s="97"/>
      <c r="N7106" s="97"/>
    </row>
    <row r="7107" spans="1:14" x14ac:dyDescent="0.2">
      <c r="A7107" s="101"/>
      <c r="D7107" s="97"/>
      <c r="N7107" s="97"/>
    </row>
    <row r="7108" spans="1:14" x14ac:dyDescent="0.2">
      <c r="A7108" s="101"/>
      <c r="D7108" s="97"/>
      <c r="N7108" s="97"/>
    </row>
    <row r="7109" spans="1:14" x14ac:dyDescent="0.2">
      <c r="A7109" s="101"/>
      <c r="D7109" s="97"/>
      <c r="N7109" s="97"/>
    </row>
    <row r="7110" spans="1:14" x14ac:dyDescent="0.2">
      <c r="A7110" s="101"/>
      <c r="D7110" s="97"/>
      <c r="N7110" s="97"/>
    </row>
    <row r="7111" spans="1:14" x14ac:dyDescent="0.2">
      <c r="A7111" s="101"/>
      <c r="D7111" s="97"/>
      <c r="N7111" s="97"/>
    </row>
    <row r="7112" spans="1:14" x14ac:dyDescent="0.2">
      <c r="A7112" s="101"/>
      <c r="D7112" s="97"/>
      <c r="N7112" s="97"/>
    </row>
    <row r="7113" spans="1:14" x14ac:dyDescent="0.2">
      <c r="A7113" s="101"/>
      <c r="D7113" s="97"/>
      <c r="N7113" s="97"/>
    </row>
    <row r="7114" spans="1:14" x14ac:dyDescent="0.2">
      <c r="A7114" s="101"/>
      <c r="D7114" s="97"/>
      <c r="N7114" s="97"/>
    </row>
    <row r="7115" spans="1:14" x14ac:dyDescent="0.2">
      <c r="A7115" s="101"/>
      <c r="D7115" s="97"/>
      <c r="N7115" s="97"/>
    </row>
    <row r="7116" spans="1:14" x14ac:dyDescent="0.2">
      <c r="A7116" s="101"/>
      <c r="D7116" s="97"/>
      <c r="N7116" s="97"/>
    </row>
    <row r="7117" spans="1:14" x14ac:dyDescent="0.2">
      <c r="A7117" s="101"/>
      <c r="D7117" s="97"/>
      <c r="N7117" s="97"/>
    </row>
    <row r="7118" spans="1:14" x14ac:dyDescent="0.2">
      <c r="A7118" s="101"/>
      <c r="D7118" s="97"/>
      <c r="N7118" s="97"/>
    </row>
    <row r="7119" spans="1:14" x14ac:dyDescent="0.2">
      <c r="A7119" s="101"/>
      <c r="D7119" s="97"/>
      <c r="N7119" s="97"/>
    </row>
    <row r="7120" spans="1:14" x14ac:dyDescent="0.2">
      <c r="A7120" s="101"/>
      <c r="D7120" s="97"/>
      <c r="N7120" s="97"/>
    </row>
    <row r="7121" spans="1:14" x14ac:dyDescent="0.2">
      <c r="A7121" s="101"/>
      <c r="D7121" s="97"/>
      <c r="N7121" s="97"/>
    </row>
    <row r="7122" spans="1:14" x14ac:dyDescent="0.2">
      <c r="A7122" s="101"/>
      <c r="D7122" s="97"/>
      <c r="N7122" s="97"/>
    </row>
    <row r="7123" spans="1:14" x14ac:dyDescent="0.2">
      <c r="A7123" s="101"/>
      <c r="D7123" s="97"/>
      <c r="N7123" s="97"/>
    </row>
    <row r="7124" spans="1:14" x14ac:dyDescent="0.2">
      <c r="A7124" s="101"/>
      <c r="D7124" s="97"/>
      <c r="N7124" s="97"/>
    </row>
    <row r="7125" spans="1:14" x14ac:dyDescent="0.2">
      <c r="A7125" s="101"/>
      <c r="D7125" s="97"/>
      <c r="N7125" s="97"/>
    </row>
    <row r="7126" spans="1:14" x14ac:dyDescent="0.2">
      <c r="A7126" s="101"/>
      <c r="D7126" s="97"/>
      <c r="N7126" s="97"/>
    </row>
    <row r="7127" spans="1:14" x14ac:dyDescent="0.2">
      <c r="A7127" s="101"/>
      <c r="D7127" s="97"/>
      <c r="N7127" s="97"/>
    </row>
    <row r="7128" spans="1:14" x14ac:dyDescent="0.2">
      <c r="A7128" s="101"/>
      <c r="D7128" s="97"/>
      <c r="N7128" s="97"/>
    </row>
    <row r="7129" spans="1:14" x14ac:dyDescent="0.2">
      <c r="A7129" s="101"/>
      <c r="D7129" s="97"/>
      <c r="N7129" s="97"/>
    </row>
    <row r="7130" spans="1:14" x14ac:dyDescent="0.2">
      <c r="A7130" s="101"/>
      <c r="D7130" s="97"/>
      <c r="N7130" s="97"/>
    </row>
    <row r="7131" spans="1:14" x14ac:dyDescent="0.2">
      <c r="A7131" s="101"/>
      <c r="D7131" s="97"/>
      <c r="N7131" s="97"/>
    </row>
    <row r="7132" spans="1:14" x14ac:dyDescent="0.2">
      <c r="A7132" s="101"/>
      <c r="D7132" s="97"/>
      <c r="N7132" s="97"/>
    </row>
    <row r="7133" spans="1:14" x14ac:dyDescent="0.2">
      <c r="A7133" s="101"/>
      <c r="D7133" s="97"/>
      <c r="N7133" s="97"/>
    </row>
    <row r="7134" spans="1:14" x14ac:dyDescent="0.2">
      <c r="A7134" s="101"/>
      <c r="D7134" s="97"/>
      <c r="N7134" s="97"/>
    </row>
    <row r="7135" spans="1:14" x14ac:dyDescent="0.2">
      <c r="A7135" s="101"/>
      <c r="D7135" s="97"/>
      <c r="N7135" s="97"/>
    </row>
    <row r="7136" spans="1:14" x14ac:dyDescent="0.2">
      <c r="A7136" s="101"/>
      <c r="D7136" s="97"/>
      <c r="N7136" s="97"/>
    </row>
    <row r="7137" spans="1:14" x14ac:dyDescent="0.2">
      <c r="A7137" s="101"/>
      <c r="D7137" s="97"/>
      <c r="N7137" s="97"/>
    </row>
    <row r="7138" spans="1:14" x14ac:dyDescent="0.2">
      <c r="A7138" s="101"/>
      <c r="D7138" s="97"/>
      <c r="N7138" s="97"/>
    </row>
    <row r="7139" spans="1:14" x14ac:dyDescent="0.2">
      <c r="A7139" s="101"/>
      <c r="D7139" s="97"/>
      <c r="N7139" s="97"/>
    </row>
    <row r="7140" spans="1:14" x14ac:dyDescent="0.2">
      <c r="A7140" s="101"/>
      <c r="D7140" s="97"/>
      <c r="N7140" s="97"/>
    </row>
    <row r="7141" spans="1:14" x14ac:dyDescent="0.2">
      <c r="A7141" s="101"/>
      <c r="D7141" s="97"/>
      <c r="N7141" s="97"/>
    </row>
    <row r="7142" spans="1:14" x14ac:dyDescent="0.2">
      <c r="A7142" s="101"/>
      <c r="D7142" s="97"/>
      <c r="N7142" s="97"/>
    </row>
    <row r="7143" spans="1:14" x14ac:dyDescent="0.2">
      <c r="A7143" s="101"/>
      <c r="D7143" s="97"/>
      <c r="N7143" s="97"/>
    </row>
    <row r="7144" spans="1:14" x14ac:dyDescent="0.2">
      <c r="A7144" s="101"/>
      <c r="D7144" s="97"/>
      <c r="N7144" s="97"/>
    </row>
    <row r="7145" spans="1:14" x14ac:dyDescent="0.2">
      <c r="A7145" s="101"/>
      <c r="D7145" s="97"/>
      <c r="N7145" s="97"/>
    </row>
    <row r="7146" spans="1:14" x14ac:dyDescent="0.2">
      <c r="A7146" s="101"/>
      <c r="D7146" s="97"/>
      <c r="N7146" s="97"/>
    </row>
    <row r="7147" spans="1:14" x14ac:dyDescent="0.2">
      <c r="A7147" s="101"/>
      <c r="D7147" s="97"/>
      <c r="N7147" s="97"/>
    </row>
    <row r="7148" spans="1:14" x14ac:dyDescent="0.2">
      <c r="A7148" s="101"/>
      <c r="D7148" s="97"/>
      <c r="N7148" s="97"/>
    </row>
    <row r="7149" spans="1:14" x14ac:dyDescent="0.2">
      <c r="A7149" s="101"/>
      <c r="D7149" s="97"/>
      <c r="N7149" s="97"/>
    </row>
    <row r="7150" spans="1:14" x14ac:dyDescent="0.2">
      <c r="A7150" s="101"/>
      <c r="D7150" s="97"/>
      <c r="N7150" s="97"/>
    </row>
    <row r="7151" spans="1:14" x14ac:dyDescent="0.2">
      <c r="A7151" s="101"/>
      <c r="D7151" s="97"/>
      <c r="N7151" s="97"/>
    </row>
    <row r="7152" spans="1:14" x14ac:dyDescent="0.2">
      <c r="A7152" s="101"/>
      <c r="D7152" s="97"/>
      <c r="N7152" s="97"/>
    </row>
    <row r="7153" spans="1:14" x14ac:dyDescent="0.2">
      <c r="A7153" s="101"/>
      <c r="D7153" s="97"/>
      <c r="N7153" s="97"/>
    </row>
    <row r="7154" spans="1:14" x14ac:dyDescent="0.2">
      <c r="A7154" s="101"/>
      <c r="D7154" s="97"/>
      <c r="N7154" s="97"/>
    </row>
    <row r="7155" spans="1:14" x14ac:dyDescent="0.2">
      <c r="A7155" s="101"/>
      <c r="D7155" s="97"/>
      <c r="N7155" s="97"/>
    </row>
    <row r="7156" spans="1:14" x14ac:dyDescent="0.2">
      <c r="A7156" s="101"/>
      <c r="D7156" s="97"/>
      <c r="N7156" s="97"/>
    </row>
    <row r="7157" spans="1:14" x14ac:dyDescent="0.2">
      <c r="A7157" s="101"/>
      <c r="D7157" s="97"/>
      <c r="N7157" s="97"/>
    </row>
    <row r="7158" spans="1:14" x14ac:dyDescent="0.2">
      <c r="A7158" s="101"/>
      <c r="D7158" s="97"/>
      <c r="N7158" s="97"/>
    </row>
    <row r="7159" spans="1:14" x14ac:dyDescent="0.2">
      <c r="A7159" s="101"/>
      <c r="D7159" s="97"/>
      <c r="N7159" s="97"/>
    </row>
    <row r="7160" spans="1:14" x14ac:dyDescent="0.2">
      <c r="A7160" s="101"/>
      <c r="D7160" s="97"/>
      <c r="N7160" s="97"/>
    </row>
    <row r="7161" spans="1:14" x14ac:dyDescent="0.2">
      <c r="A7161" s="101"/>
      <c r="D7161" s="97"/>
      <c r="N7161" s="97"/>
    </row>
    <row r="7162" spans="1:14" x14ac:dyDescent="0.2">
      <c r="A7162" s="101"/>
      <c r="D7162" s="97"/>
      <c r="N7162" s="97"/>
    </row>
    <row r="7163" spans="1:14" x14ac:dyDescent="0.2">
      <c r="A7163" s="101"/>
      <c r="D7163" s="97"/>
      <c r="N7163" s="97"/>
    </row>
    <row r="7164" spans="1:14" x14ac:dyDescent="0.2">
      <c r="A7164" s="101"/>
      <c r="D7164" s="97"/>
      <c r="N7164" s="97"/>
    </row>
    <row r="7165" spans="1:14" x14ac:dyDescent="0.2">
      <c r="A7165" s="101"/>
      <c r="D7165" s="97"/>
      <c r="N7165" s="97"/>
    </row>
    <row r="7166" spans="1:14" x14ac:dyDescent="0.2">
      <c r="A7166" s="101"/>
      <c r="D7166" s="97"/>
      <c r="N7166" s="97"/>
    </row>
    <row r="7167" spans="1:14" x14ac:dyDescent="0.2">
      <c r="A7167" s="101"/>
      <c r="D7167" s="97"/>
      <c r="N7167" s="97"/>
    </row>
    <row r="7168" spans="1:14" x14ac:dyDescent="0.2">
      <c r="A7168" s="101"/>
      <c r="D7168" s="97"/>
      <c r="N7168" s="97"/>
    </row>
    <row r="7169" spans="1:14" x14ac:dyDescent="0.2">
      <c r="A7169" s="101"/>
      <c r="D7169" s="97"/>
      <c r="N7169" s="97"/>
    </row>
    <row r="7170" spans="1:14" x14ac:dyDescent="0.2">
      <c r="A7170" s="101"/>
      <c r="D7170" s="97"/>
      <c r="N7170" s="97"/>
    </row>
    <row r="7171" spans="1:14" x14ac:dyDescent="0.2">
      <c r="A7171" s="101"/>
      <c r="D7171" s="97"/>
      <c r="N7171" s="97"/>
    </row>
    <row r="7172" spans="1:14" x14ac:dyDescent="0.2">
      <c r="A7172" s="101"/>
      <c r="D7172" s="97"/>
      <c r="N7172" s="97"/>
    </row>
    <row r="7173" spans="1:14" x14ac:dyDescent="0.2">
      <c r="A7173" s="101"/>
      <c r="D7173" s="97"/>
      <c r="N7173" s="97"/>
    </row>
    <row r="7174" spans="1:14" x14ac:dyDescent="0.2">
      <c r="A7174" s="101"/>
      <c r="D7174" s="97"/>
      <c r="N7174" s="97"/>
    </row>
    <row r="7175" spans="1:14" x14ac:dyDescent="0.2">
      <c r="A7175" s="101"/>
      <c r="D7175" s="97"/>
      <c r="N7175" s="97"/>
    </row>
    <row r="7176" spans="1:14" x14ac:dyDescent="0.2">
      <c r="A7176" s="101"/>
      <c r="D7176" s="97"/>
      <c r="N7176" s="97"/>
    </row>
    <row r="7177" spans="1:14" x14ac:dyDescent="0.2">
      <c r="A7177" s="101"/>
      <c r="D7177" s="97"/>
      <c r="N7177" s="97"/>
    </row>
    <row r="7178" spans="1:14" x14ac:dyDescent="0.2">
      <c r="A7178" s="101"/>
      <c r="D7178" s="97"/>
      <c r="N7178" s="97"/>
    </row>
    <row r="7179" spans="1:14" x14ac:dyDescent="0.2">
      <c r="A7179" s="101"/>
      <c r="D7179" s="97"/>
      <c r="N7179" s="97"/>
    </row>
    <row r="7180" spans="1:14" x14ac:dyDescent="0.2">
      <c r="A7180" s="101"/>
      <c r="D7180" s="97"/>
      <c r="N7180" s="97"/>
    </row>
    <row r="7181" spans="1:14" x14ac:dyDescent="0.2">
      <c r="A7181" s="101"/>
      <c r="D7181" s="97"/>
      <c r="N7181" s="97"/>
    </row>
    <row r="7182" spans="1:14" x14ac:dyDescent="0.2">
      <c r="A7182" s="101"/>
      <c r="D7182" s="97"/>
      <c r="N7182" s="97"/>
    </row>
    <row r="7183" spans="1:14" x14ac:dyDescent="0.2">
      <c r="A7183" s="101"/>
      <c r="D7183" s="97"/>
      <c r="N7183" s="97"/>
    </row>
    <row r="7184" spans="1:14" x14ac:dyDescent="0.2">
      <c r="A7184" s="101"/>
      <c r="D7184" s="97"/>
      <c r="N7184" s="97"/>
    </row>
    <row r="7185" spans="1:14" x14ac:dyDescent="0.2">
      <c r="A7185" s="101"/>
      <c r="D7185" s="97"/>
      <c r="N7185" s="97"/>
    </row>
    <row r="7186" spans="1:14" x14ac:dyDescent="0.2">
      <c r="A7186" s="101"/>
      <c r="D7186" s="97"/>
      <c r="N7186" s="97"/>
    </row>
    <row r="7187" spans="1:14" x14ac:dyDescent="0.2">
      <c r="A7187" s="101"/>
      <c r="D7187" s="97"/>
      <c r="N7187" s="97"/>
    </row>
    <row r="7188" spans="1:14" x14ac:dyDescent="0.2">
      <c r="A7188" s="101"/>
      <c r="D7188" s="97"/>
      <c r="N7188" s="97"/>
    </row>
    <row r="7189" spans="1:14" x14ac:dyDescent="0.2">
      <c r="A7189" s="101"/>
      <c r="D7189" s="97"/>
      <c r="N7189" s="97"/>
    </row>
    <row r="7190" spans="1:14" x14ac:dyDescent="0.2">
      <c r="A7190" s="101"/>
      <c r="D7190" s="97"/>
      <c r="N7190" s="97"/>
    </row>
    <row r="7191" spans="1:14" x14ac:dyDescent="0.2">
      <c r="A7191" s="101"/>
      <c r="D7191" s="97"/>
      <c r="N7191" s="97"/>
    </row>
    <row r="7192" spans="1:14" x14ac:dyDescent="0.2">
      <c r="A7192" s="101"/>
      <c r="D7192" s="97"/>
      <c r="N7192" s="97"/>
    </row>
    <row r="7193" spans="1:14" x14ac:dyDescent="0.2">
      <c r="A7193" s="101"/>
      <c r="D7193" s="97"/>
      <c r="N7193" s="97"/>
    </row>
    <row r="7194" spans="1:14" x14ac:dyDescent="0.2">
      <c r="A7194" s="101"/>
      <c r="D7194" s="97"/>
      <c r="N7194" s="97"/>
    </row>
    <row r="7195" spans="1:14" x14ac:dyDescent="0.2">
      <c r="A7195" s="101"/>
      <c r="D7195" s="97"/>
      <c r="N7195" s="97"/>
    </row>
    <row r="7196" spans="1:14" x14ac:dyDescent="0.2">
      <c r="A7196" s="101"/>
      <c r="D7196" s="97"/>
      <c r="N7196" s="97"/>
    </row>
    <row r="7197" spans="1:14" x14ac:dyDescent="0.2">
      <c r="A7197" s="101"/>
      <c r="D7197" s="97"/>
      <c r="N7197" s="97"/>
    </row>
    <row r="7198" spans="1:14" x14ac:dyDescent="0.2">
      <c r="A7198" s="101"/>
      <c r="D7198" s="97"/>
      <c r="N7198" s="97"/>
    </row>
    <row r="7199" spans="1:14" x14ac:dyDescent="0.2">
      <c r="A7199" s="101"/>
      <c r="D7199" s="97"/>
      <c r="N7199" s="97"/>
    </row>
    <row r="7200" spans="1:14" x14ac:dyDescent="0.2">
      <c r="A7200" s="101"/>
      <c r="D7200" s="97"/>
      <c r="N7200" s="97"/>
    </row>
    <row r="7201" spans="1:14" x14ac:dyDescent="0.2">
      <c r="A7201" s="101"/>
      <c r="D7201" s="97"/>
      <c r="N7201" s="97"/>
    </row>
    <row r="7202" spans="1:14" x14ac:dyDescent="0.2">
      <c r="A7202" s="101"/>
      <c r="D7202" s="97"/>
      <c r="N7202" s="97"/>
    </row>
    <row r="7203" spans="1:14" x14ac:dyDescent="0.2">
      <c r="A7203" s="101"/>
      <c r="D7203" s="97"/>
      <c r="N7203" s="97"/>
    </row>
    <row r="7204" spans="1:14" x14ac:dyDescent="0.2">
      <c r="A7204" s="101"/>
      <c r="D7204" s="97"/>
      <c r="N7204" s="97"/>
    </row>
    <row r="7205" spans="1:14" x14ac:dyDescent="0.2">
      <c r="A7205" s="101"/>
      <c r="D7205" s="97"/>
      <c r="N7205" s="97"/>
    </row>
    <row r="7206" spans="1:14" x14ac:dyDescent="0.2">
      <c r="A7206" s="101"/>
      <c r="D7206" s="97"/>
      <c r="N7206" s="97"/>
    </row>
    <row r="7207" spans="1:14" x14ac:dyDescent="0.2">
      <c r="A7207" s="101"/>
      <c r="D7207" s="97"/>
      <c r="N7207" s="97"/>
    </row>
    <row r="7208" spans="1:14" x14ac:dyDescent="0.2">
      <c r="A7208" s="101"/>
      <c r="D7208" s="97"/>
      <c r="N7208" s="97"/>
    </row>
    <row r="7209" spans="1:14" x14ac:dyDescent="0.2">
      <c r="A7209" s="101"/>
      <c r="D7209" s="97"/>
      <c r="N7209" s="97"/>
    </row>
    <row r="7210" spans="1:14" x14ac:dyDescent="0.2">
      <c r="A7210" s="101"/>
      <c r="D7210" s="97"/>
      <c r="N7210" s="97"/>
    </row>
    <row r="7211" spans="1:14" x14ac:dyDescent="0.2">
      <c r="A7211" s="101"/>
      <c r="D7211" s="97"/>
      <c r="N7211" s="97"/>
    </row>
    <row r="7212" spans="1:14" x14ac:dyDescent="0.2">
      <c r="A7212" s="101"/>
      <c r="D7212" s="97"/>
      <c r="N7212" s="97"/>
    </row>
    <row r="7213" spans="1:14" x14ac:dyDescent="0.2">
      <c r="A7213" s="101"/>
      <c r="D7213" s="97"/>
      <c r="N7213" s="97"/>
    </row>
    <row r="7214" spans="1:14" x14ac:dyDescent="0.2">
      <c r="A7214" s="101"/>
      <c r="D7214" s="97"/>
      <c r="N7214" s="97"/>
    </row>
    <row r="7215" spans="1:14" x14ac:dyDescent="0.2">
      <c r="A7215" s="101"/>
      <c r="D7215" s="97"/>
      <c r="N7215" s="97"/>
    </row>
    <row r="7216" spans="1:14" x14ac:dyDescent="0.2">
      <c r="A7216" s="101"/>
      <c r="D7216" s="97"/>
      <c r="N7216" s="97"/>
    </row>
    <row r="7217" spans="1:14" x14ac:dyDescent="0.2">
      <c r="A7217" s="101"/>
      <c r="D7217" s="97"/>
      <c r="N7217" s="97"/>
    </row>
    <row r="7218" spans="1:14" x14ac:dyDescent="0.2">
      <c r="A7218" s="101"/>
      <c r="D7218" s="97"/>
      <c r="N7218" s="97"/>
    </row>
    <row r="7219" spans="1:14" x14ac:dyDescent="0.2">
      <c r="A7219" s="101"/>
      <c r="D7219" s="97"/>
      <c r="N7219" s="97"/>
    </row>
    <row r="7220" spans="1:14" x14ac:dyDescent="0.2">
      <c r="A7220" s="101"/>
      <c r="D7220" s="97"/>
      <c r="N7220" s="97"/>
    </row>
    <row r="7221" spans="1:14" x14ac:dyDescent="0.2">
      <c r="A7221" s="101"/>
      <c r="D7221" s="97"/>
      <c r="N7221" s="97"/>
    </row>
    <row r="7222" spans="1:14" x14ac:dyDescent="0.2">
      <c r="A7222" s="101"/>
      <c r="D7222" s="97"/>
      <c r="N7222" s="97"/>
    </row>
    <row r="7223" spans="1:14" x14ac:dyDescent="0.2">
      <c r="A7223" s="101"/>
      <c r="D7223" s="97"/>
      <c r="N7223" s="97"/>
    </row>
    <row r="7224" spans="1:14" x14ac:dyDescent="0.2">
      <c r="A7224" s="101"/>
      <c r="D7224" s="97"/>
      <c r="N7224" s="97"/>
    </row>
    <row r="7225" spans="1:14" x14ac:dyDescent="0.2">
      <c r="A7225" s="101"/>
      <c r="D7225" s="97"/>
      <c r="N7225" s="97"/>
    </row>
    <row r="7226" spans="1:14" x14ac:dyDescent="0.2">
      <c r="A7226" s="101"/>
      <c r="D7226" s="97"/>
      <c r="N7226" s="97"/>
    </row>
    <row r="7227" spans="1:14" x14ac:dyDescent="0.2">
      <c r="A7227" s="101"/>
      <c r="D7227" s="97"/>
      <c r="N7227" s="97"/>
    </row>
    <row r="7228" spans="1:14" x14ac:dyDescent="0.2">
      <c r="A7228" s="101"/>
      <c r="D7228" s="97"/>
      <c r="N7228" s="97"/>
    </row>
    <row r="7229" spans="1:14" x14ac:dyDescent="0.2">
      <c r="A7229" s="101"/>
      <c r="D7229" s="97"/>
      <c r="N7229" s="97"/>
    </row>
    <row r="7230" spans="1:14" x14ac:dyDescent="0.2">
      <c r="A7230" s="101"/>
      <c r="D7230" s="97"/>
      <c r="N7230" s="97"/>
    </row>
    <row r="7231" spans="1:14" x14ac:dyDescent="0.2">
      <c r="A7231" s="101"/>
      <c r="D7231" s="97"/>
      <c r="N7231" s="97"/>
    </row>
    <row r="7232" spans="1:14" x14ac:dyDescent="0.2">
      <c r="A7232" s="101"/>
      <c r="D7232" s="97"/>
      <c r="N7232" s="97"/>
    </row>
    <row r="7233" spans="1:14" x14ac:dyDescent="0.2">
      <c r="A7233" s="101"/>
      <c r="D7233" s="97"/>
      <c r="N7233" s="97"/>
    </row>
    <row r="7234" spans="1:14" x14ac:dyDescent="0.2">
      <c r="A7234" s="101"/>
      <c r="D7234" s="97"/>
      <c r="N7234" s="97"/>
    </row>
    <row r="7235" spans="1:14" x14ac:dyDescent="0.2">
      <c r="A7235" s="101"/>
      <c r="D7235" s="97"/>
      <c r="N7235" s="97"/>
    </row>
    <row r="7236" spans="1:14" x14ac:dyDescent="0.2">
      <c r="A7236" s="101"/>
      <c r="D7236" s="97"/>
      <c r="N7236" s="97"/>
    </row>
    <row r="7237" spans="1:14" x14ac:dyDescent="0.2">
      <c r="A7237" s="101"/>
      <c r="D7237" s="97"/>
      <c r="N7237" s="97"/>
    </row>
    <row r="7238" spans="1:14" x14ac:dyDescent="0.2">
      <c r="A7238" s="101"/>
      <c r="D7238" s="97"/>
      <c r="N7238" s="97"/>
    </row>
    <row r="7239" spans="1:14" x14ac:dyDescent="0.2">
      <c r="A7239" s="101"/>
      <c r="D7239" s="97"/>
      <c r="N7239" s="97"/>
    </row>
    <row r="7240" spans="1:14" x14ac:dyDescent="0.2">
      <c r="A7240" s="101"/>
      <c r="D7240" s="97"/>
      <c r="N7240" s="97"/>
    </row>
    <row r="7241" spans="1:14" x14ac:dyDescent="0.2">
      <c r="A7241" s="101"/>
      <c r="D7241" s="97"/>
      <c r="N7241" s="97"/>
    </row>
    <row r="7242" spans="1:14" x14ac:dyDescent="0.2">
      <c r="A7242" s="101"/>
      <c r="D7242" s="97"/>
      <c r="N7242" s="97"/>
    </row>
    <row r="7243" spans="1:14" x14ac:dyDescent="0.2">
      <c r="A7243" s="101"/>
      <c r="D7243" s="97"/>
      <c r="N7243" s="97"/>
    </row>
    <row r="7244" spans="1:14" x14ac:dyDescent="0.2">
      <c r="A7244" s="101"/>
      <c r="D7244" s="97"/>
      <c r="N7244" s="97"/>
    </row>
    <row r="7245" spans="1:14" x14ac:dyDescent="0.2">
      <c r="A7245" s="101"/>
      <c r="D7245" s="97"/>
      <c r="N7245" s="97"/>
    </row>
    <row r="7246" spans="1:14" x14ac:dyDescent="0.2">
      <c r="A7246" s="101"/>
      <c r="D7246" s="97"/>
      <c r="N7246" s="97"/>
    </row>
    <row r="7247" spans="1:14" x14ac:dyDescent="0.2">
      <c r="A7247" s="101"/>
      <c r="D7247" s="97"/>
      <c r="N7247" s="97"/>
    </row>
    <row r="7248" spans="1:14" x14ac:dyDescent="0.2">
      <c r="A7248" s="101"/>
      <c r="D7248" s="97"/>
      <c r="N7248" s="97"/>
    </row>
    <row r="7249" spans="1:14" x14ac:dyDescent="0.2">
      <c r="A7249" s="101"/>
      <c r="D7249" s="97"/>
      <c r="N7249" s="97"/>
    </row>
    <row r="7250" spans="1:14" x14ac:dyDescent="0.2">
      <c r="A7250" s="101"/>
      <c r="D7250" s="97"/>
      <c r="N7250" s="97"/>
    </row>
    <row r="7251" spans="1:14" x14ac:dyDescent="0.2">
      <c r="A7251" s="101"/>
      <c r="D7251" s="97"/>
      <c r="N7251" s="97"/>
    </row>
    <row r="7252" spans="1:14" x14ac:dyDescent="0.2">
      <c r="A7252" s="101"/>
      <c r="D7252" s="97"/>
      <c r="N7252" s="97"/>
    </row>
    <row r="7253" spans="1:14" x14ac:dyDescent="0.2">
      <c r="A7253" s="101"/>
      <c r="D7253" s="97"/>
      <c r="N7253" s="97"/>
    </row>
    <row r="7254" spans="1:14" x14ac:dyDescent="0.2">
      <c r="A7254" s="101"/>
      <c r="D7254" s="97"/>
      <c r="N7254" s="97"/>
    </row>
    <row r="7255" spans="1:14" x14ac:dyDescent="0.2">
      <c r="A7255" s="101"/>
      <c r="D7255" s="97"/>
      <c r="N7255" s="97"/>
    </row>
    <row r="7256" spans="1:14" x14ac:dyDescent="0.2">
      <c r="A7256" s="101"/>
      <c r="D7256" s="97"/>
      <c r="N7256" s="97"/>
    </row>
    <row r="7257" spans="1:14" x14ac:dyDescent="0.2">
      <c r="A7257" s="101"/>
      <c r="D7257" s="97"/>
      <c r="N7257" s="97"/>
    </row>
    <row r="7258" spans="1:14" x14ac:dyDescent="0.2">
      <c r="A7258" s="101"/>
      <c r="D7258" s="97"/>
      <c r="N7258" s="97"/>
    </row>
    <row r="7259" spans="1:14" x14ac:dyDescent="0.2">
      <c r="A7259" s="101"/>
      <c r="D7259" s="97"/>
      <c r="N7259" s="97"/>
    </row>
    <row r="7260" spans="1:14" x14ac:dyDescent="0.2">
      <c r="A7260" s="101"/>
      <c r="D7260" s="97"/>
      <c r="N7260" s="97"/>
    </row>
    <row r="7261" spans="1:14" x14ac:dyDescent="0.2">
      <c r="A7261" s="101"/>
      <c r="D7261" s="97"/>
      <c r="N7261" s="97"/>
    </row>
    <row r="7262" spans="1:14" x14ac:dyDescent="0.2">
      <c r="A7262" s="101"/>
      <c r="D7262" s="97"/>
      <c r="N7262" s="97"/>
    </row>
    <row r="7263" spans="1:14" x14ac:dyDescent="0.2">
      <c r="A7263" s="101"/>
      <c r="D7263" s="97"/>
      <c r="N7263" s="97"/>
    </row>
    <row r="7264" spans="1:14" x14ac:dyDescent="0.2">
      <c r="A7264" s="101"/>
      <c r="D7264" s="97"/>
      <c r="N7264" s="97"/>
    </row>
    <row r="7265" spans="1:14" x14ac:dyDescent="0.2">
      <c r="A7265" s="101"/>
      <c r="D7265" s="97"/>
      <c r="N7265" s="97"/>
    </row>
    <row r="7266" spans="1:14" x14ac:dyDescent="0.2">
      <c r="A7266" s="101"/>
      <c r="D7266" s="97"/>
      <c r="N7266" s="97"/>
    </row>
    <row r="7267" spans="1:14" x14ac:dyDescent="0.2">
      <c r="A7267" s="101"/>
      <c r="D7267" s="97"/>
      <c r="N7267" s="97"/>
    </row>
    <row r="7268" spans="1:14" x14ac:dyDescent="0.2">
      <c r="A7268" s="101"/>
      <c r="D7268" s="97"/>
      <c r="N7268" s="97"/>
    </row>
    <row r="7269" spans="1:14" x14ac:dyDescent="0.2">
      <c r="A7269" s="101"/>
      <c r="D7269" s="97"/>
      <c r="N7269" s="97"/>
    </row>
    <row r="7270" spans="1:14" x14ac:dyDescent="0.2">
      <c r="A7270" s="101"/>
      <c r="D7270" s="97"/>
      <c r="N7270" s="97"/>
    </row>
    <row r="7271" spans="1:14" x14ac:dyDescent="0.2">
      <c r="A7271" s="101"/>
      <c r="D7271" s="97"/>
      <c r="N7271" s="97"/>
    </row>
    <row r="7272" spans="1:14" x14ac:dyDescent="0.2">
      <c r="A7272" s="101"/>
      <c r="D7272" s="97"/>
      <c r="N7272" s="97"/>
    </row>
    <row r="7273" spans="1:14" x14ac:dyDescent="0.2">
      <c r="A7273" s="101"/>
      <c r="D7273" s="97"/>
      <c r="N7273" s="97"/>
    </row>
    <row r="7274" spans="1:14" x14ac:dyDescent="0.2">
      <c r="A7274" s="101"/>
      <c r="D7274" s="97"/>
      <c r="N7274" s="97"/>
    </row>
    <row r="7275" spans="1:14" x14ac:dyDescent="0.2">
      <c r="A7275" s="101"/>
      <c r="D7275" s="97"/>
      <c r="N7275" s="97"/>
    </row>
    <row r="7276" spans="1:14" x14ac:dyDescent="0.2">
      <c r="A7276" s="101"/>
      <c r="D7276" s="97"/>
      <c r="N7276" s="97"/>
    </row>
    <row r="7277" spans="1:14" x14ac:dyDescent="0.2">
      <c r="A7277" s="101"/>
      <c r="D7277" s="97"/>
      <c r="N7277" s="97"/>
    </row>
    <row r="7278" spans="1:14" x14ac:dyDescent="0.2">
      <c r="A7278" s="101"/>
      <c r="D7278" s="97"/>
      <c r="N7278" s="97"/>
    </row>
    <row r="7279" spans="1:14" x14ac:dyDescent="0.2">
      <c r="A7279" s="101"/>
      <c r="D7279" s="97"/>
      <c r="N7279" s="97"/>
    </row>
    <row r="7280" spans="1:14" x14ac:dyDescent="0.2">
      <c r="A7280" s="101"/>
      <c r="D7280" s="97"/>
      <c r="N7280" s="97"/>
    </row>
    <row r="7281" spans="1:14" x14ac:dyDescent="0.2">
      <c r="A7281" s="101"/>
      <c r="D7281" s="97"/>
      <c r="N7281" s="97"/>
    </row>
    <row r="7282" spans="1:14" x14ac:dyDescent="0.2">
      <c r="A7282" s="101"/>
      <c r="D7282" s="97"/>
      <c r="N7282" s="97"/>
    </row>
    <row r="7283" spans="1:14" x14ac:dyDescent="0.2">
      <c r="A7283" s="101"/>
      <c r="D7283" s="97"/>
      <c r="N7283" s="97"/>
    </row>
    <row r="7284" spans="1:14" x14ac:dyDescent="0.2">
      <c r="A7284" s="101"/>
      <c r="D7284" s="97"/>
      <c r="N7284" s="97"/>
    </row>
    <row r="7285" spans="1:14" x14ac:dyDescent="0.2">
      <c r="A7285" s="101"/>
      <c r="D7285" s="97"/>
      <c r="N7285" s="97"/>
    </row>
    <row r="7286" spans="1:14" x14ac:dyDescent="0.2">
      <c r="A7286" s="101"/>
      <c r="D7286" s="97"/>
      <c r="N7286" s="97"/>
    </row>
    <row r="7287" spans="1:14" x14ac:dyDescent="0.2">
      <c r="A7287" s="101"/>
      <c r="D7287" s="97"/>
      <c r="N7287" s="97"/>
    </row>
    <row r="7288" spans="1:14" x14ac:dyDescent="0.2">
      <c r="A7288" s="101"/>
      <c r="D7288" s="97"/>
      <c r="N7288" s="97"/>
    </row>
    <row r="7289" spans="1:14" x14ac:dyDescent="0.2">
      <c r="A7289" s="101"/>
      <c r="D7289" s="97"/>
      <c r="N7289" s="97"/>
    </row>
    <row r="7290" spans="1:14" x14ac:dyDescent="0.2">
      <c r="A7290" s="101"/>
      <c r="D7290" s="97"/>
      <c r="N7290" s="97"/>
    </row>
    <row r="7291" spans="1:14" x14ac:dyDescent="0.2">
      <c r="A7291" s="101"/>
      <c r="D7291" s="97"/>
      <c r="N7291" s="97"/>
    </row>
    <row r="7292" spans="1:14" x14ac:dyDescent="0.2">
      <c r="A7292" s="101"/>
      <c r="D7292" s="97"/>
      <c r="N7292" s="97"/>
    </row>
    <row r="7293" spans="1:14" x14ac:dyDescent="0.2">
      <c r="A7293" s="101"/>
      <c r="D7293" s="97"/>
      <c r="N7293" s="97"/>
    </row>
    <row r="7294" spans="1:14" x14ac:dyDescent="0.2">
      <c r="A7294" s="101"/>
      <c r="D7294" s="97"/>
      <c r="N7294" s="97"/>
    </row>
    <row r="7295" spans="1:14" x14ac:dyDescent="0.2">
      <c r="A7295" s="101"/>
      <c r="D7295" s="97"/>
      <c r="N7295" s="97"/>
    </row>
    <row r="7296" spans="1:14" x14ac:dyDescent="0.2">
      <c r="A7296" s="101"/>
      <c r="D7296" s="97"/>
      <c r="N7296" s="97"/>
    </row>
    <row r="7297" spans="1:14" x14ac:dyDescent="0.2">
      <c r="A7297" s="101"/>
      <c r="D7297" s="97"/>
      <c r="N7297" s="97"/>
    </row>
    <row r="7298" spans="1:14" x14ac:dyDescent="0.2">
      <c r="A7298" s="101"/>
      <c r="D7298" s="97"/>
      <c r="N7298" s="97"/>
    </row>
    <row r="7299" spans="1:14" x14ac:dyDescent="0.2">
      <c r="A7299" s="101"/>
      <c r="D7299" s="97"/>
      <c r="N7299" s="97"/>
    </row>
    <row r="7300" spans="1:14" x14ac:dyDescent="0.2">
      <c r="A7300" s="101"/>
      <c r="D7300" s="97"/>
      <c r="N7300" s="97"/>
    </row>
    <row r="7301" spans="1:14" x14ac:dyDescent="0.2">
      <c r="A7301" s="101"/>
      <c r="D7301" s="97"/>
      <c r="N7301" s="97"/>
    </row>
    <row r="7302" spans="1:14" x14ac:dyDescent="0.2">
      <c r="A7302" s="101"/>
      <c r="D7302" s="97"/>
      <c r="N7302" s="97"/>
    </row>
    <row r="7303" spans="1:14" x14ac:dyDescent="0.2">
      <c r="A7303" s="101"/>
      <c r="D7303" s="97"/>
      <c r="N7303" s="97"/>
    </row>
    <row r="7304" spans="1:14" x14ac:dyDescent="0.2">
      <c r="A7304" s="101"/>
      <c r="D7304" s="97"/>
      <c r="N7304" s="97"/>
    </row>
    <row r="7305" spans="1:14" x14ac:dyDescent="0.2">
      <c r="A7305" s="101"/>
      <c r="D7305" s="97"/>
      <c r="N7305" s="97"/>
    </row>
    <row r="7306" spans="1:14" x14ac:dyDescent="0.2">
      <c r="A7306" s="101"/>
      <c r="D7306" s="97"/>
      <c r="N7306" s="97"/>
    </row>
    <row r="7307" spans="1:14" x14ac:dyDescent="0.2">
      <c r="A7307" s="101"/>
      <c r="D7307" s="97"/>
      <c r="N7307" s="97"/>
    </row>
    <row r="7308" spans="1:14" x14ac:dyDescent="0.2">
      <c r="A7308" s="101"/>
      <c r="D7308" s="97"/>
      <c r="N7308" s="97"/>
    </row>
    <row r="7309" spans="1:14" x14ac:dyDescent="0.2">
      <c r="A7309" s="101"/>
      <c r="D7309" s="97"/>
      <c r="N7309" s="97"/>
    </row>
    <row r="7310" spans="1:14" x14ac:dyDescent="0.2">
      <c r="A7310" s="101"/>
      <c r="D7310" s="97"/>
      <c r="N7310" s="97"/>
    </row>
    <row r="7311" spans="1:14" x14ac:dyDescent="0.2">
      <c r="A7311" s="101"/>
      <c r="D7311" s="97"/>
      <c r="N7311" s="97"/>
    </row>
    <row r="7312" spans="1:14" x14ac:dyDescent="0.2">
      <c r="A7312" s="101"/>
      <c r="D7312" s="97"/>
      <c r="N7312" s="97"/>
    </row>
    <row r="7313" spans="1:14" x14ac:dyDescent="0.2">
      <c r="A7313" s="101"/>
      <c r="D7313" s="97"/>
      <c r="N7313" s="97"/>
    </row>
    <row r="7314" spans="1:14" x14ac:dyDescent="0.2">
      <c r="A7314" s="101"/>
      <c r="D7314" s="97"/>
      <c r="N7314" s="97"/>
    </row>
    <row r="7315" spans="1:14" x14ac:dyDescent="0.2">
      <c r="A7315" s="101"/>
      <c r="D7315" s="97"/>
      <c r="N7315" s="97"/>
    </row>
    <row r="7316" spans="1:14" x14ac:dyDescent="0.2">
      <c r="A7316" s="101"/>
      <c r="D7316" s="97"/>
      <c r="N7316" s="97"/>
    </row>
    <row r="7317" spans="1:14" x14ac:dyDescent="0.2">
      <c r="A7317" s="101"/>
      <c r="D7317" s="97"/>
      <c r="N7317" s="97"/>
    </row>
    <row r="7318" spans="1:14" x14ac:dyDescent="0.2">
      <c r="A7318" s="101"/>
      <c r="D7318" s="97"/>
      <c r="N7318" s="97"/>
    </row>
    <row r="7319" spans="1:14" x14ac:dyDescent="0.2">
      <c r="A7319" s="101"/>
      <c r="D7319" s="97"/>
      <c r="N7319" s="97"/>
    </row>
    <row r="7320" spans="1:14" x14ac:dyDescent="0.2">
      <c r="A7320" s="101"/>
      <c r="D7320" s="97"/>
      <c r="N7320" s="97"/>
    </row>
    <row r="7321" spans="1:14" x14ac:dyDescent="0.2">
      <c r="A7321" s="101"/>
      <c r="D7321" s="97"/>
      <c r="N7321" s="97"/>
    </row>
    <row r="7322" spans="1:14" x14ac:dyDescent="0.2">
      <c r="A7322" s="101"/>
      <c r="D7322" s="97"/>
      <c r="N7322" s="97"/>
    </row>
    <row r="7323" spans="1:14" x14ac:dyDescent="0.2">
      <c r="A7323" s="101"/>
      <c r="D7323" s="97"/>
      <c r="N7323" s="97"/>
    </row>
    <row r="7324" spans="1:14" x14ac:dyDescent="0.2">
      <c r="A7324" s="101"/>
      <c r="D7324" s="97"/>
      <c r="N7324" s="97"/>
    </row>
    <row r="7325" spans="1:14" x14ac:dyDescent="0.2">
      <c r="A7325" s="101"/>
      <c r="D7325" s="97"/>
      <c r="N7325" s="97"/>
    </row>
    <row r="7326" spans="1:14" x14ac:dyDescent="0.2">
      <c r="A7326" s="101"/>
      <c r="D7326" s="97"/>
      <c r="N7326" s="97"/>
    </row>
    <row r="7327" spans="1:14" x14ac:dyDescent="0.2">
      <c r="A7327" s="101"/>
      <c r="D7327" s="97"/>
      <c r="N7327" s="97"/>
    </row>
    <row r="7328" spans="1:14" x14ac:dyDescent="0.2">
      <c r="A7328" s="101"/>
      <c r="D7328" s="97"/>
      <c r="N7328" s="97"/>
    </row>
    <row r="7329" spans="1:14" x14ac:dyDescent="0.2">
      <c r="A7329" s="101"/>
      <c r="D7329" s="97"/>
      <c r="N7329" s="97"/>
    </row>
    <row r="7330" spans="1:14" x14ac:dyDescent="0.2">
      <c r="A7330" s="101"/>
      <c r="D7330" s="97"/>
      <c r="N7330" s="97"/>
    </row>
    <row r="7331" spans="1:14" x14ac:dyDescent="0.2">
      <c r="A7331" s="101"/>
      <c r="D7331" s="97"/>
      <c r="N7331" s="97"/>
    </row>
    <row r="7332" spans="1:14" x14ac:dyDescent="0.2">
      <c r="A7332" s="101"/>
      <c r="D7332" s="97"/>
      <c r="N7332" s="97"/>
    </row>
    <row r="7333" spans="1:14" x14ac:dyDescent="0.2">
      <c r="A7333" s="101"/>
      <c r="D7333" s="97"/>
      <c r="N7333" s="97"/>
    </row>
    <row r="7334" spans="1:14" x14ac:dyDescent="0.2">
      <c r="A7334" s="101"/>
      <c r="D7334" s="97"/>
      <c r="N7334" s="97"/>
    </row>
    <row r="7335" spans="1:14" x14ac:dyDescent="0.2">
      <c r="A7335" s="101"/>
      <c r="D7335" s="97"/>
      <c r="N7335" s="97"/>
    </row>
    <row r="7336" spans="1:14" x14ac:dyDescent="0.2">
      <c r="A7336" s="101"/>
      <c r="D7336" s="97"/>
      <c r="N7336" s="97"/>
    </row>
    <row r="7337" spans="1:14" x14ac:dyDescent="0.2">
      <c r="A7337" s="101"/>
      <c r="D7337" s="97"/>
      <c r="N7337" s="97"/>
    </row>
    <row r="7338" spans="1:14" x14ac:dyDescent="0.2">
      <c r="A7338" s="101"/>
      <c r="D7338" s="97"/>
      <c r="N7338" s="97"/>
    </row>
    <row r="7339" spans="1:14" x14ac:dyDescent="0.2">
      <c r="A7339" s="101"/>
      <c r="D7339" s="97"/>
      <c r="N7339" s="97"/>
    </row>
    <row r="7340" spans="1:14" x14ac:dyDescent="0.2">
      <c r="A7340" s="101"/>
      <c r="D7340" s="97"/>
      <c r="N7340" s="97"/>
    </row>
    <row r="7341" spans="1:14" x14ac:dyDescent="0.2">
      <c r="A7341" s="101"/>
      <c r="D7341" s="97"/>
      <c r="N7341" s="97"/>
    </row>
    <row r="7342" spans="1:14" x14ac:dyDescent="0.2">
      <c r="A7342" s="101"/>
      <c r="D7342" s="97"/>
      <c r="N7342" s="97"/>
    </row>
    <row r="7343" spans="1:14" x14ac:dyDescent="0.2">
      <c r="A7343" s="101"/>
      <c r="D7343" s="97"/>
      <c r="N7343" s="97"/>
    </row>
    <row r="7344" spans="1:14" x14ac:dyDescent="0.2">
      <c r="A7344" s="101"/>
      <c r="D7344" s="97"/>
      <c r="N7344" s="97"/>
    </row>
    <row r="7345" spans="1:14" x14ac:dyDescent="0.2">
      <c r="A7345" s="101"/>
      <c r="D7345" s="97"/>
      <c r="N7345" s="97"/>
    </row>
    <row r="7346" spans="1:14" x14ac:dyDescent="0.2">
      <c r="A7346" s="101"/>
      <c r="D7346" s="97"/>
      <c r="N7346" s="97"/>
    </row>
    <row r="7347" spans="1:14" x14ac:dyDescent="0.2">
      <c r="A7347" s="101"/>
      <c r="D7347" s="97"/>
      <c r="N7347" s="97"/>
    </row>
    <row r="7348" spans="1:14" x14ac:dyDescent="0.2">
      <c r="A7348" s="101"/>
      <c r="D7348" s="97"/>
      <c r="N7348" s="97"/>
    </row>
    <row r="7349" spans="1:14" x14ac:dyDescent="0.2">
      <c r="A7349" s="101"/>
      <c r="D7349" s="97"/>
      <c r="N7349" s="97"/>
    </row>
    <row r="7350" spans="1:14" x14ac:dyDescent="0.2">
      <c r="A7350" s="101"/>
      <c r="D7350" s="97"/>
      <c r="N7350" s="97"/>
    </row>
    <row r="7351" spans="1:14" x14ac:dyDescent="0.2">
      <c r="A7351" s="101"/>
      <c r="D7351" s="97"/>
      <c r="N7351" s="97"/>
    </row>
    <row r="7352" spans="1:14" x14ac:dyDescent="0.2">
      <c r="A7352" s="101"/>
      <c r="D7352" s="97"/>
      <c r="N7352" s="97"/>
    </row>
    <row r="7353" spans="1:14" x14ac:dyDescent="0.2">
      <c r="A7353" s="101"/>
      <c r="D7353" s="97"/>
      <c r="N7353" s="97"/>
    </row>
    <row r="7354" spans="1:14" x14ac:dyDescent="0.2">
      <c r="A7354" s="101"/>
      <c r="D7354" s="97"/>
      <c r="N7354" s="97"/>
    </row>
    <row r="7355" spans="1:14" x14ac:dyDescent="0.2">
      <c r="A7355" s="101"/>
      <c r="D7355" s="97"/>
      <c r="N7355" s="97"/>
    </row>
    <row r="7356" spans="1:14" x14ac:dyDescent="0.2">
      <c r="A7356" s="101"/>
      <c r="D7356" s="97"/>
      <c r="N7356" s="97"/>
    </row>
    <row r="7357" spans="1:14" x14ac:dyDescent="0.2">
      <c r="A7357" s="101"/>
      <c r="D7357" s="97"/>
      <c r="N7357" s="97"/>
    </row>
    <row r="7358" spans="1:14" x14ac:dyDescent="0.2">
      <c r="A7358" s="101"/>
      <c r="D7358" s="97"/>
      <c r="N7358" s="97"/>
    </row>
    <row r="7359" spans="1:14" x14ac:dyDescent="0.2">
      <c r="A7359" s="101"/>
      <c r="D7359" s="97"/>
      <c r="N7359" s="97"/>
    </row>
    <row r="7360" spans="1:14" x14ac:dyDescent="0.2">
      <c r="A7360" s="101"/>
      <c r="D7360" s="97"/>
      <c r="N7360" s="97"/>
    </row>
    <row r="7361" spans="1:14" x14ac:dyDescent="0.2">
      <c r="A7361" s="101"/>
      <c r="D7361" s="97"/>
      <c r="N7361" s="97"/>
    </row>
    <row r="7362" spans="1:14" x14ac:dyDescent="0.2">
      <c r="A7362" s="101"/>
      <c r="D7362" s="97"/>
      <c r="N7362" s="97"/>
    </row>
    <row r="7363" spans="1:14" x14ac:dyDescent="0.2">
      <c r="A7363" s="101"/>
      <c r="D7363" s="97"/>
      <c r="N7363" s="97"/>
    </row>
    <row r="7364" spans="1:14" x14ac:dyDescent="0.2">
      <c r="A7364" s="101"/>
      <c r="D7364" s="97"/>
      <c r="N7364" s="97"/>
    </row>
    <row r="7365" spans="1:14" x14ac:dyDescent="0.2">
      <c r="A7365" s="101"/>
      <c r="D7365" s="97"/>
      <c r="N7365" s="97"/>
    </row>
    <row r="7366" spans="1:14" x14ac:dyDescent="0.2">
      <c r="A7366" s="101"/>
      <c r="D7366" s="97"/>
      <c r="N7366" s="97"/>
    </row>
    <row r="7367" spans="1:14" x14ac:dyDescent="0.2">
      <c r="A7367" s="101"/>
      <c r="D7367" s="97"/>
      <c r="N7367" s="97"/>
    </row>
    <row r="7368" spans="1:14" x14ac:dyDescent="0.2">
      <c r="A7368" s="101"/>
      <c r="D7368" s="97"/>
      <c r="N7368" s="97"/>
    </row>
    <row r="7369" spans="1:14" x14ac:dyDescent="0.2">
      <c r="A7369" s="101"/>
      <c r="D7369" s="97"/>
      <c r="N7369" s="97"/>
    </row>
    <row r="7370" spans="1:14" x14ac:dyDescent="0.2">
      <c r="A7370" s="101"/>
      <c r="D7370" s="97"/>
      <c r="N7370" s="97"/>
    </row>
    <row r="7371" spans="1:14" x14ac:dyDescent="0.2">
      <c r="A7371" s="101"/>
      <c r="D7371" s="97"/>
      <c r="N7371" s="97"/>
    </row>
    <row r="7372" spans="1:14" x14ac:dyDescent="0.2">
      <c r="A7372" s="101"/>
      <c r="D7372" s="97"/>
      <c r="N7372" s="97"/>
    </row>
    <row r="7373" spans="1:14" x14ac:dyDescent="0.2">
      <c r="A7373" s="101"/>
      <c r="D7373" s="97"/>
      <c r="N7373" s="97"/>
    </row>
    <row r="7374" spans="1:14" x14ac:dyDescent="0.2">
      <c r="A7374" s="101"/>
      <c r="D7374" s="97"/>
      <c r="N7374" s="97"/>
    </row>
    <row r="7375" spans="1:14" x14ac:dyDescent="0.2">
      <c r="A7375" s="101"/>
      <c r="D7375" s="97"/>
      <c r="N7375" s="97"/>
    </row>
    <row r="7376" spans="1:14" x14ac:dyDescent="0.2">
      <c r="A7376" s="101"/>
      <c r="D7376" s="97"/>
      <c r="N7376" s="97"/>
    </row>
    <row r="7377" spans="1:14" x14ac:dyDescent="0.2">
      <c r="A7377" s="101"/>
      <c r="D7377" s="97"/>
      <c r="N7377" s="97"/>
    </row>
    <row r="7378" spans="1:14" x14ac:dyDescent="0.2">
      <c r="A7378" s="101"/>
      <c r="D7378" s="97"/>
      <c r="N7378" s="97"/>
    </row>
    <row r="7379" spans="1:14" x14ac:dyDescent="0.2">
      <c r="A7379" s="101"/>
      <c r="D7379" s="97"/>
      <c r="N7379" s="97"/>
    </row>
    <row r="7380" spans="1:14" x14ac:dyDescent="0.2">
      <c r="A7380" s="101"/>
      <c r="D7380" s="97"/>
      <c r="N7380" s="97"/>
    </row>
    <row r="7381" spans="1:14" x14ac:dyDescent="0.2">
      <c r="A7381" s="101"/>
      <c r="D7381" s="97"/>
      <c r="N7381" s="97"/>
    </row>
    <row r="7382" spans="1:14" x14ac:dyDescent="0.2">
      <c r="A7382" s="101"/>
      <c r="D7382" s="97"/>
      <c r="N7382" s="97"/>
    </row>
    <row r="7383" spans="1:14" x14ac:dyDescent="0.2">
      <c r="A7383" s="101"/>
      <c r="D7383" s="97"/>
      <c r="N7383" s="97"/>
    </row>
    <row r="7384" spans="1:14" x14ac:dyDescent="0.2">
      <c r="A7384" s="101"/>
      <c r="D7384" s="97"/>
      <c r="N7384" s="97"/>
    </row>
    <row r="7385" spans="1:14" x14ac:dyDescent="0.2">
      <c r="A7385" s="101"/>
      <c r="D7385" s="97"/>
      <c r="N7385" s="97"/>
    </row>
    <row r="7386" spans="1:14" x14ac:dyDescent="0.2">
      <c r="A7386" s="101"/>
      <c r="D7386" s="97"/>
      <c r="N7386" s="97"/>
    </row>
    <row r="7387" spans="1:14" x14ac:dyDescent="0.2">
      <c r="A7387" s="101"/>
      <c r="D7387" s="97"/>
      <c r="N7387" s="97"/>
    </row>
    <row r="7388" spans="1:14" x14ac:dyDescent="0.2">
      <c r="A7388" s="101"/>
      <c r="D7388" s="97"/>
      <c r="N7388" s="97"/>
    </row>
    <row r="7389" spans="1:14" x14ac:dyDescent="0.2">
      <c r="A7389" s="101"/>
      <c r="D7389" s="97"/>
      <c r="N7389" s="97"/>
    </row>
    <row r="7390" spans="1:14" x14ac:dyDescent="0.2">
      <c r="A7390" s="101"/>
      <c r="D7390" s="97"/>
      <c r="N7390" s="97"/>
    </row>
    <row r="7391" spans="1:14" x14ac:dyDescent="0.2">
      <c r="A7391" s="101"/>
      <c r="D7391" s="97"/>
      <c r="N7391" s="97"/>
    </row>
    <row r="7392" spans="1:14" x14ac:dyDescent="0.2">
      <c r="A7392" s="101"/>
      <c r="D7392" s="97"/>
      <c r="N7392" s="97"/>
    </row>
    <row r="7393" spans="1:14" x14ac:dyDescent="0.2">
      <c r="A7393" s="101"/>
      <c r="D7393" s="97"/>
      <c r="N7393" s="97"/>
    </row>
    <row r="7394" spans="1:14" x14ac:dyDescent="0.2">
      <c r="A7394" s="101"/>
      <c r="D7394" s="97"/>
      <c r="N7394" s="97"/>
    </row>
    <row r="7395" spans="1:14" x14ac:dyDescent="0.2">
      <c r="A7395" s="101"/>
      <c r="D7395" s="97"/>
      <c r="N7395" s="97"/>
    </row>
    <row r="7396" spans="1:14" x14ac:dyDescent="0.2">
      <c r="A7396" s="101"/>
      <c r="D7396" s="97"/>
      <c r="N7396" s="97"/>
    </row>
    <row r="7397" spans="1:14" x14ac:dyDescent="0.2">
      <c r="A7397" s="101"/>
      <c r="D7397" s="97"/>
      <c r="N7397" s="97"/>
    </row>
    <row r="7398" spans="1:14" x14ac:dyDescent="0.2">
      <c r="A7398" s="101"/>
      <c r="D7398" s="97"/>
      <c r="N7398" s="97"/>
    </row>
    <row r="7399" spans="1:14" x14ac:dyDescent="0.2">
      <c r="A7399" s="101"/>
      <c r="D7399" s="97"/>
      <c r="N7399" s="97"/>
    </row>
    <row r="7400" spans="1:14" x14ac:dyDescent="0.2">
      <c r="A7400" s="101"/>
      <c r="D7400" s="97"/>
      <c r="N7400" s="97"/>
    </row>
    <row r="7401" spans="1:14" x14ac:dyDescent="0.2">
      <c r="A7401" s="101"/>
      <c r="D7401" s="97"/>
      <c r="N7401" s="97"/>
    </row>
    <row r="7402" spans="1:14" x14ac:dyDescent="0.2">
      <c r="A7402" s="101"/>
      <c r="D7402" s="97"/>
      <c r="N7402" s="97"/>
    </row>
    <row r="7403" spans="1:14" x14ac:dyDescent="0.2">
      <c r="A7403" s="101"/>
      <c r="D7403" s="97"/>
      <c r="N7403" s="97"/>
    </row>
    <row r="7404" spans="1:14" x14ac:dyDescent="0.2">
      <c r="A7404" s="101"/>
      <c r="D7404" s="97"/>
      <c r="N7404" s="97"/>
    </row>
    <row r="7405" spans="1:14" x14ac:dyDescent="0.2">
      <c r="A7405" s="101"/>
      <c r="D7405" s="97"/>
      <c r="N7405" s="97"/>
    </row>
    <row r="7406" spans="1:14" x14ac:dyDescent="0.2">
      <c r="A7406" s="101"/>
      <c r="D7406" s="97"/>
      <c r="N7406" s="97"/>
    </row>
    <row r="7407" spans="1:14" x14ac:dyDescent="0.2">
      <c r="A7407" s="101"/>
      <c r="D7407" s="97"/>
      <c r="N7407" s="97"/>
    </row>
    <row r="7408" spans="1:14" x14ac:dyDescent="0.2">
      <c r="A7408" s="101"/>
      <c r="D7408" s="97"/>
      <c r="N7408" s="97"/>
    </row>
    <row r="7409" spans="1:14" x14ac:dyDescent="0.2">
      <c r="A7409" s="101"/>
      <c r="D7409" s="97"/>
      <c r="N7409" s="97"/>
    </row>
    <row r="7410" spans="1:14" x14ac:dyDescent="0.2">
      <c r="A7410" s="101"/>
      <c r="D7410" s="97"/>
      <c r="N7410" s="97"/>
    </row>
    <row r="7411" spans="1:14" x14ac:dyDescent="0.2">
      <c r="A7411" s="101"/>
      <c r="D7411" s="97"/>
      <c r="N7411" s="97"/>
    </row>
    <row r="7412" spans="1:14" x14ac:dyDescent="0.2">
      <c r="A7412" s="101"/>
      <c r="D7412" s="97"/>
      <c r="N7412" s="97"/>
    </row>
    <row r="7413" spans="1:14" x14ac:dyDescent="0.2">
      <c r="A7413" s="101"/>
      <c r="D7413" s="97"/>
      <c r="N7413" s="97"/>
    </row>
    <row r="7414" spans="1:14" x14ac:dyDescent="0.2">
      <c r="A7414" s="101"/>
      <c r="D7414" s="97"/>
      <c r="N7414" s="97"/>
    </row>
    <row r="7415" spans="1:14" x14ac:dyDescent="0.2">
      <c r="A7415" s="101"/>
      <c r="D7415" s="97"/>
      <c r="N7415" s="97"/>
    </row>
    <row r="7416" spans="1:14" x14ac:dyDescent="0.2">
      <c r="A7416" s="101"/>
      <c r="D7416" s="97"/>
      <c r="N7416" s="97"/>
    </row>
    <row r="7417" spans="1:14" x14ac:dyDescent="0.2">
      <c r="A7417" s="101"/>
      <c r="D7417" s="97"/>
      <c r="N7417" s="97"/>
    </row>
    <row r="7418" spans="1:14" x14ac:dyDescent="0.2">
      <c r="A7418" s="101"/>
      <c r="D7418" s="97"/>
      <c r="N7418" s="97"/>
    </row>
    <row r="7419" spans="1:14" x14ac:dyDescent="0.2">
      <c r="A7419" s="101"/>
      <c r="D7419" s="97"/>
      <c r="N7419" s="97"/>
    </row>
    <row r="7420" spans="1:14" x14ac:dyDescent="0.2">
      <c r="A7420" s="101"/>
      <c r="D7420" s="97"/>
      <c r="N7420" s="97"/>
    </row>
    <row r="7421" spans="1:14" x14ac:dyDescent="0.2">
      <c r="A7421" s="101"/>
      <c r="D7421" s="97"/>
      <c r="N7421" s="97"/>
    </row>
    <row r="7422" spans="1:14" x14ac:dyDescent="0.2">
      <c r="A7422" s="101"/>
      <c r="D7422" s="97"/>
      <c r="N7422" s="97"/>
    </row>
    <row r="7423" spans="1:14" x14ac:dyDescent="0.2">
      <c r="A7423" s="101"/>
      <c r="D7423" s="97"/>
      <c r="N7423" s="97"/>
    </row>
    <row r="7424" spans="1:14" x14ac:dyDescent="0.2">
      <c r="A7424" s="101"/>
      <c r="D7424" s="97"/>
      <c r="N7424" s="97"/>
    </row>
    <row r="7425" spans="1:14" x14ac:dyDescent="0.2">
      <c r="A7425" s="101"/>
      <c r="D7425" s="97"/>
      <c r="N7425" s="97"/>
    </row>
    <row r="7426" spans="1:14" x14ac:dyDescent="0.2">
      <c r="A7426" s="101"/>
      <c r="D7426" s="97"/>
      <c r="N7426" s="97"/>
    </row>
    <row r="7427" spans="1:14" x14ac:dyDescent="0.2">
      <c r="A7427" s="101"/>
      <c r="D7427" s="97"/>
      <c r="N7427" s="97"/>
    </row>
    <row r="7428" spans="1:14" x14ac:dyDescent="0.2">
      <c r="A7428" s="101"/>
      <c r="D7428" s="97"/>
      <c r="N7428" s="97"/>
    </row>
    <row r="7429" spans="1:14" x14ac:dyDescent="0.2">
      <c r="A7429" s="101"/>
      <c r="D7429" s="97"/>
      <c r="N7429" s="97"/>
    </row>
    <row r="7430" spans="1:14" x14ac:dyDescent="0.2">
      <c r="A7430" s="101"/>
      <c r="D7430" s="97"/>
      <c r="N7430" s="97"/>
    </row>
    <row r="7431" spans="1:14" x14ac:dyDescent="0.2">
      <c r="A7431" s="101"/>
      <c r="D7431" s="97"/>
      <c r="N7431" s="97"/>
    </row>
    <row r="7432" spans="1:14" x14ac:dyDescent="0.2">
      <c r="A7432" s="101"/>
      <c r="D7432" s="97"/>
      <c r="N7432" s="97"/>
    </row>
    <row r="7433" spans="1:14" x14ac:dyDescent="0.2">
      <c r="A7433" s="101"/>
      <c r="D7433" s="97"/>
      <c r="N7433" s="97"/>
    </row>
    <row r="7434" spans="1:14" x14ac:dyDescent="0.2">
      <c r="A7434" s="101"/>
      <c r="D7434" s="97"/>
      <c r="N7434" s="97"/>
    </row>
    <row r="7435" spans="1:14" x14ac:dyDescent="0.2">
      <c r="A7435" s="101"/>
      <c r="D7435" s="97"/>
      <c r="N7435" s="97"/>
    </row>
    <row r="7436" spans="1:14" x14ac:dyDescent="0.2">
      <c r="A7436" s="101"/>
      <c r="D7436" s="97"/>
      <c r="N7436" s="97"/>
    </row>
    <row r="7437" spans="1:14" x14ac:dyDescent="0.2">
      <c r="A7437" s="101"/>
      <c r="D7437" s="97"/>
      <c r="N7437" s="97"/>
    </row>
    <row r="7438" spans="1:14" x14ac:dyDescent="0.2">
      <c r="A7438" s="101"/>
      <c r="D7438" s="97"/>
      <c r="N7438" s="97"/>
    </row>
    <row r="7439" spans="1:14" x14ac:dyDescent="0.2">
      <c r="A7439" s="101"/>
      <c r="D7439" s="97"/>
      <c r="N7439" s="97"/>
    </row>
    <row r="7440" spans="1:14" x14ac:dyDescent="0.2">
      <c r="A7440" s="101"/>
      <c r="D7440" s="97"/>
      <c r="N7440" s="97"/>
    </row>
    <row r="7441" spans="1:14" x14ac:dyDescent="0.2">
      <c r="A7441" s="101"/>
      <c r="D7441" s="97"/>
      <c r="N7441" s="97"/>
    </row>
    <row r="7442" spans="1:14" x14ac:dyDescent="0.2">
      <c r="A7442" s="101"/>
      <c r="D7442" s="97"/>
      <c r="N7442" s="97"/>
    </row>
    <row r="7443" spans="1:14" x14ac:dyDescent="0.2">
      <c r="A7443" s="101"/>
      <c r="D7443" s="97"/>
      <c r="N7443" s="97"/>
    </row>
    <row r="7444" spans="1:14" x14ac:dyDescent="0.2">
      <c r="A7444" s="101"/>
      <c r="D7444" s="97"/>
      <c r="N7444" s="97"/>
    </row>
    <row r="7445" spans="1:14" x14ac:dyDescent="0.2">
      <c r="A7445" s="101"/>
      <c r="D7445" s="97"/>
      <c r="N7445" s="97"/>
    </row>
    <row r="7446" spans="1:14" x14ac:dyDescent="0.2">
      <c r="A7446" s="101"/>
      <c r="D7446" s="97"/>
      <c r="N7446" s="97"/>
    </row>
    <row r="7447" spans="1:14" x14ac:dyDescent="0.2">
      <c r="A7447" s="101"/>
      <c r="D7447" s="97"/>
      <c r="N7447" s="97"/>
    </row>
    <row r="7448" spans="1:14" x14ac:dyDescent="0.2">
      <c r="A7448" s="101"/>
      <c r="D7448" s="97"/>
      <c r="N7448" s="97"/>
    </row>
    <row r="7449" spans="1:14" x14ac:dyDescent="0.2">
      <c r="A7449" s="101"/>
      <c r="D7449" s="97"/>
      <c r="N7449" s="97"/>
    </row>
    <row r="7450" spans="1:14" x14ac:dyDescent="0.2">
      <c r="A7450" s="101"/>
      <c r="D7450" s="97"/>
      <c r="N7450" s="97"/>
    </row>
    <row r="7451" spans="1:14" x14ac:dyDescent="0.2">
      <c r="A7451" s="101"/>
      <c r="D7451" s="97"/>
      <c r="N7451" s="97"/>
    </row>
    <row r="7452" spans="1:14" x14ac:dyDescent="0.2">
      <c r="A7452" s="101"/>
      <c r="D7452" s="97"/>
      <c r="N7452" s="97"/>
    </row>
    <row r="7453" spans="1:14" x14ac:dyDescent="0.2">
      <c r="A7453" s="101"/>
      <c r="D7453" s="97"/>
      <c r="N7453" s="97"/>
    </row>
    <row r="7454" spans="1:14" x14ac:dyDescent="0.2">
      <c r="A7454" s="101"/>
      <c r="D7454" s="97"/>
      <c r="N7454" s="97"/>
    </row>
    <row r="7455" spans="1:14" x14ac:dyDescent="0.2">
      <c r="A7455" s="101"/>
      <c r="D7455" s="97"/>
      <c r="N7455" s="97"/>
    </row>
    <row r="7456" spans="1:14" x14ac:dyDescent="0.2">
      <c r="A7456" s="101"/>
      <c r="D7456" s="97"/>
      <c r="N7456" s="97"/>
    </row>
    <row r="7457" spans="1:14" x14ac:dyDescent="0.2">
      <c r="A7457" s="101"/>
      <c r="D7457" s="97"/>
      <c r="N7457" s="97"/>
    </row>
    <row r="7458" spans="1:14" x14ac:dyDescent="0.2">
      <c r="A7458" s="101"/>
      <c r="D7458" s="97"/>
      <c r="N7458" s="97"/>
    </row>
    <row r="7459" spans="1:14" x14ac:dyDescent="0.2">
      <c r="A7459" s="101"/>
      <c r="D7459" s="97"/>
      <c r="N7459" s="97"/>
    </row>
    <row r="7460" spans="1:14" x14ac:dyDescent="0.2">
      <c r="A7460" s="101"/>
      <c r="D7460" s="97"/>
      <c r="N7460" s="97"/>
    </row>
    <row r="7461" spans="1:14" x14ac:dyDescent="0.2">
      <c r="A7461" s="101"/>
      <c r="D7461" s="97"/>
      <c r="N7461" s="97"/>
    </row>
    <row r="7462" spans="1:14" x14ac:dyDescent="0.2">
      <c r="A7462" s="101"/>
      <c r="D7462" s="97"/>
      <c r="N7462" s="97"/>
    </row>
    <row r="7463" spans="1:14" x14ac:dyDescent="0.2">
      <c r="A7463" s="101"/>
      <c r="D7463" s="97"/>
      <c r="N7463" s="97"/>
    </row>
    <row r="7464" spans="1:14" x14ac:dyDescent="0.2">
      <c r="A7464" s="101"/>
      <c r="D7464" s="97"/>
      <c r="N7464" s="97"/>
    </row>
    <row r="7465" spans="1:14" x14ac:dyDescent="0.2">
      <c r="A7465" s="101"/>
      <c r="D7465" s="97"/>
      <c r="N7465" s="97"/>
    </row>
    <row r="7466" spans="1:14" x14ac:dyDescent="0.2">
      <c r="A7466" s="101"/>
      <c r="D7466" s="97"/>
      <c r="N7466" s="97"/>
    </row>
    <row r="7467" spans="1:14" x14ac:dyDescent="0.2">
      <c r="A7467" s="101"/>
      <c r="D7467" s="97"/>
      <c r="N7467" s="97"/>
    </row>
    <row r="7468" spans="1:14" x14ac:dyDescent="0.2">
      <c r="A7468" s="101"/>
      <c r="D7468" s="97"/>
      <c r="N7468" s="97"/>
    </row>
    <row r="7469" spans="1:14" x14ac:dyDescent="0.2">
      <c r="A7469" s="101"/>
      <c r="D7469" s="97"/>
      <c r="N7469" s="97"/>
    </row>
    <row r="7470" spans="1:14" x14ac:dyDescent="0.2">
      <c r="A7470" s="101"/>
      <c r="D7470" s="97"/>
      <c r="N7470" s="97"/>
    </row>
    <row r="7471" spans="1:14" x14ac:dyDescent="0.2">
      <c r="A7471" s="101"/>
      <c r="D7471" s="97"/>
      <c r="N7471" s="97"/>
    </row>
    <row r="7472" spans="1:14" x14ac:dyDescent="0.2">
      <c r="A7472" s="101"/>
      <c r="D7472" s="97"/>
      <c r="N7472" s="97"/>
    </row>
    <row r="7473" spans="1:14" x14ac:dyDescent="0.2">
      <c r="A7473" s="101"/>
      <c r="D7473" s="97"/>
      <c r="N7473" s="97"/>
    </row>
    <row r="7474" spans="1:14" x14ac:dyDescent="0.2">
      <c r="A7474" s="101"/>
      <c r="D7474" s="97"/>
      <c r="N7474" s="97"/>
    </row>
    <row r="7475" spans="1:14" x14ac:dyDescent="0.2">
      <c r="A7475" s="101"/>
      <c r="D7475" s="97"/>
      <c r="N7475" s="97"/>
    </row>
    <row r="7476" spans="1:14" x14ac:dyDescent="0.2">
      <c r="A7476" s="101"/>
      <c r="D7476" s="97"/>
      <c r="N7476" s="97"/>
    </row>
    <row r="7477" spans="1:14" x14ac:dyDescent="0.2">
      <c r="A7477" s="101"/>
      <c r="D7477" s="97"/>
      <c r="N7477" s="97"/>
    </row>
    <row r="7478" spans="1:14" x14ac:dyDescent="0.2">
      <c r="A7478" s="101"/>
      <c r="D7478" s="97"/>
      <c r="N7478" s="97"/>
    </row>
    <row r="7479" spans="1:14" x14ac:dyDescent="0.2">
      <c r="A7479" s="101"/>
      <c r="D7479" s="97"/>
      <c r="N7479" s="97"/>
    </row>
    <row r="7480" spans="1:14" x14ac:dyDescent="0.2">
      <c r="A7480" s="101"/>
      <c r="D7480" s="97"/>
      <c r="N7480" s="97"/>
    </row>
    <row r="7481" spans="1:14" x14ac:dyDescent="0.2">
      <c r="A7481" s="101"/>
      <c r="D7481" s="97"/>
      <c r="N7481" s="97"/>
    </row>
    <row r="7482" spans="1:14" x14ac:dyDescent="0.2">
      <c r="A7482" s="101"/>
      <c r="D7482" s="97"/>
      <c r="N7482" s="97"/>
    </row>
    <row r="7483" spans="1:14" x14ac:dyDescent="0.2">
      <c r="A7483" s="101"/>
      <c r="D7483" s="97"/>
      <c r="N7483" s="97"/>
    </row>
    <row r="7484" spans="1:14" x14ac:dyDescent="0.2">
      <c r="A7484" s="101"/>
      <c r="D7484" s="97"/>
      <c r="N7484" s="97"/>
    </row>
    <row r="7485" spans="1:14" x14ac:dyDescent="0.2">
      <c r="A7485" s="101"/>
      <c r="D7485" s="97"/>
      <c r="N7485" s="97"/>
    </row>
    <row r="7486" spans="1:14" x14ac:dyDescent="0.2">
      <c r="A7486" s="101"/>
      <c r="D7486" s="97"/>
      <c r="N7486" s="97"/>
    </row>
    <row r="7487" spans="1:14" x14ac:dyDescent="0.2">
      <c r="A7487" s="101"/>
      <c r="D7487" s="97"/>
      <c r="N7487" s="97"/>
    </row>
    <row r="7488" spans="1:14" x14ac:dyDescent="0.2">
      <c r="A7488" s="101"/>
      <c r="D7488" s="97"/>
      <c r="N7488" s="97"/>
    </row>
    <row r="7489" spans="1:14" x14ac:dyDescent="0.2">
      <c r="A7489" s="101"/>
      <c r="D7489" s="97"/>
      <c r="N7489" s="97"/>
    </row>
    <row r="7490" spans="1:14" x14ac:dyDescent="0.2">
      <c r="A7490" s="101"/>
      <c r="D7490" s="97"/>
      <c r="N7490" s="97"/>
    </row>
    <row r="7491" spans="1:14" x14ac:dyDescent="0.2">
      <c r="A7491" s="101"/>
      <c r="D7491" s="97"/>
      <c r="N7491" s="97"/>
    </row>
    <row r="7492" spans="1:14" x14ac:dyDescent="0.2">
      <c r="A7492" s="101"/>
      <c r="D7492" s="97"/>
      <c r="N7492" s="97"/>
    </row>
    <row r="7493" spans="1:14" x14ac:dyDescent="0.2">
      <c r="A7493" s="101"/>
      <c r="D7493" s="97"/>
      <c r="N7493" s="97"/>
    </row>
    <row r="7494" spans="1:14" x14ac:dyDescent="0.2">
      <c r="A7494" s="101"/>
      <c r="D7494" s="97"/>
      <c r="N7494" s="97"/>
    </row>
    <row r="7495" spans="1:14" x14ac:dyDescent="0.2">
      <c r="A7495" s="101"/>
      <c r="D7495" s="97"/>
      <c r="N7495" s="97"/>
    </row>
    <row r="7496" spans="1:14" x14ac:dyDescent="0.2">
      <c r="A7496" s="101"/>
      <c r="D7496" s="97"/>
      <c r="N7496" s="97"/>
    </row>
    <row r="7497" spans="1:14" x14ac:dyDescent="0.2">
      <c r="A7497" s="101"/>
      <c r="D7497" s="97"/>
      <c r="N7497" s="97"/>
    </row>
    <row r="7498" spans="1:14" x14ac:dyDescent="0.2">
      <c r="A7498" s="101"/>
      <c r="D7498" s="97"/>
      <c r="N7498" s="97"/>
    </row>
    <row r="7499" spans="1:14" x14ac:dyDescent="0.2">
      <c r="A7499" s="101"/>
      <c r="D7499" s="97"/>
      <c r="N7499" s="97"/>
    </row>
    <row r="7500" spans="1:14" x14ac:dyDescent="0.2">
      <c r="A7500" s="101"/>
      <c r="D7500" s="97"/>
      <c r="N7500" s="97"/>
    </row>
    <row r="7501" spans="1:14" x14ac:dyDescent="0.2">
      <c r="A7501" s="101"/>
      <c r="D7501" s="97"/>
      <c r="N7501" s="97"/>
    </row>
    <row r="7502" spans="1:14" x14ac:dyDescent="0.2">
      <c r="A7502" s="101"/>
      <c r="D7502" s="97"/>
      <c r="N7502" s="97"/>
    </row>
    <row r="7503" spans="1:14" x14ac:dyDescent="0.2">
      <c r="A7503" s="101"/>
      <c r="D7503" s="97"/>
      <c r="N7503" s="97"/>
    </row>
    <row r="7504" spans="1:14" x14ac:dyDescent="0.2">
      <c r="A7504" s="101"/>
      <c r="D7504" s="97"/>
      <c r="N7504" s="97"/>
    </row>
    <row r="7505" spans="1:14" x14ac:dyDescent="0.2">
      <c r="A7505" s="101"/>
      <c r="D7505" s="97"/>
      <c r="N7505" s="97"/>
    </row>
    <row r="7506" spans="1:14" x14ac:dyDescent="0.2">
      <c r="A7506" s="101"/>
      <c r="D7506" s="97"/>
      <c r="N7506" s="97"/>
    </row>
    <row r="7507" spans="1:14" x14ac:dyDescent="0.2">
      <c r="A7507" s="101"/>
      <c r="D7507" s="97"/>
      <c r="N7507" s="97"/>
    </row>
    <row r="7508" spans="1:14" x14ac:dyDescent="0.2">
      <c r="A7508" s="101"/>
      <c r="D7508" s="97"/>
      <c r="N7508" s="97"/>
    </row>
    <row r="7509" spans="1:14" x14ac:dyDescent="0.2">
      <c r="A7509" s="101"/>
      <c r="D7509" s="97"/>
      <c r="N7509" s="97"/>
    </row>
    <row r="7510" spans="1:14" x14ac:dyDescent="0.2">
      <c r="A7510" s="101"/>
      <c r="D7510" s="97"/>
      <c r="N7510" s="97"/>
    </row>
    <row r="7511" spans="1:14" x14ac:dyDescent="0.2">
      <c r="A7511" s="101"/>
      <c r="D7511" s="97"/>
      <c r="N7511" s="97"/>
    </row>
    <row r="7512" spans="1:14" x14ac:dyDescent="0.2">
      <c r="A7512" s="101"/>
      <c r="D7512" s="97"/>
      <c r="N7512" s="97"/>
    </row>
    <row r="7513" spans="1:14" x14ac:dyDescent="0.2">
      <c r="A7513" s="101"/>
      <c r="D7513" s="97"/>
      <c r="N7513" s="97"/>
    </row>
    <row r="7514" spans="1:14" x14ac:dyDescent="0.2">
      <c r="A7514" s="101"/>
      <c r="D7514" s="97"/>
      <c r="N7514" s="97"/>
    </row>
    <row r="7515" spans="1:14" x14ac:dyDescent="0.2">
      <c r="A7515" s="101"/>
      <c r="D7515" s="97"/>
      <c r="N7515" s="97"/>
    </row>
    <row r="7516" spans="1:14" x14ac:dyDescent="0.2">
      <c r="A7516" s="101"/>
      <c r="D7516" s="97"/>
      <c r="N7516" s="97"/>
    </row>
    <row r="7517" spans="1:14" x14ac:dyDescent="0.2">
      <c r="A7517" s="101"/>
      <c r="D7517" s="97"/>
      <c r="N7517" s="97"/>
    </row>
    <row r="7518" spans="1:14" x14ac:dyDescent="0.2">
      <c r="A7518" s="101"/>
      <c r="D7518" s="97"/>
      <c r="N7518" s="97"/>
    </row>
    <row r="7519" spans="1:14" x14ac:dyDescent="0.2">
      <c r="A7519" s="101"/>
      <c r="D7519" s="97"/>
      <c r="N7519" s="97"/>
    </row>
    <row r="7520" spans="1:14" x14ac:dyDescent="0.2">
      <c r="A7520" s="101"/>
      <c r="D7520" s="97"/>
      <c r="N7520" s="97"/>
    </row>
    <row r="7521" spans="1:14" x14ac:dyDescent="0.2">
      <c r="A7521" s="101"/>
      <c r="D7521" s="97"/>
      <c r="N7521" s="97"/>
    </row>
    <row r="7522" spans="1:14" x14ac:dyDescent="0.2">
      <c r="A7522" s="101"/>
      <c r="D7522" s="97"/>
      <c r="N7522" s="97"/>
    </row>
    <row r="7523" spans="1:14" x14ac:dyDescent="0.2">
      <c r="A7523" s="101"/>
      <c r="D7523" s="97"/>
      <c r="N7523" s="97"/>
    </row>
    <row r="7524" spans="1:14" x14ac:dyDescent="0.2">
      <c r="A7524" s="101"/>
      <c r="D7524" s="97"/>
      <c r="N7524" s="97"/>
    </row>
    <row r="7525" spans="1:14" x14ac:dyDescent="0.2">
      <c r="A7525" s="101"/>
      <c r="D7525" s="97"/>
      <c r="N7525" s="97"/>
    </row>
    <row r="7526" spans="1:14" x14ac:dyDescent="0.2">
      <c r="A7526" s="101"/>
      <c r="D7526" s="97"/>
      <c r="N7526" s="97"/>
    </row>
    <row r="7527" spans="1:14" x14ac:dyDescent="0.2">
      <c r="A7527" s="101"/>
      <c r="D7527" s="97"/>
      <c r="N7527" s="97"/>
    </row>
    <row r="7528" spans="1:14" x14ac:dyDescent="0.2">
      <c r="A7528" s="101"/>
      <c r="D7528" s="97"/>
      <c r="N7528" s="97"/>
    </row>
    <row r="7529" spans="1:14" x14ac:dyDescent="0.2">
      <c r="A7529" s="101"/>
      <c r="D7529" s="97"/>
      <c r="N7529" s="97"/>
    </row>
    <row r="7530" spans="1:14" x14ac:dyDescent="0.2">
      <c r="A7530" s="101"/>
      <c r="D7530" s="97"/>
      <c r="N7530" s="97"/>
    </row>
    <row r="7531" spans="1:14" x14ac:dyDescent="0.2">
      <c r="A7531" s="101"/>
      <c r="D7531" s="97"/>
      <c r="N7531" s="97"/>
    </row>
    <row r="7532" spans="1:14" x14ac:dyDescent="0.2">
      <c r="A7532" s="101"/>
      <c r="D7532" s="97"/>
      <c r="N7532" s="97"/>
    </row>
    <row r="7533" spans="1:14" x14ac:dyDescent="0.2">
      <c r="A7533" s="101"/>
      <c r="D7533" s="97"/>
      <c r="N7533" s="97"/>
    </row>
    <row r="7534" spans="1:14" x14ac:dyDescent="0.2">
      <c r="A7534" s="101"/>
      <c r="D7534" s="97"/>
      <c r="N7534" s="97"/>
    </row>
    <row r="7535" spans="1:14" x14ac:dyDescent="0.2">
      <c r="A7535" s="101"/>
      <c r="D7535" s="97"/>
      <c r="N7535" s="97"/>
    </row>
    <row r="7536" spans="1:14" x14ac:dyDescent="0.2">
      <c r="A7536" s="101"/>
      <c r="D7536" s="97"/>
      <c r="N7536" s="97"/>
    </row>
    <row r="7537" spans="1:14" x14ac:dyDescent="0.2">
      <c r="A7537" s="101"/>
      <c r="D7537" s="97"/>
      <c r="N7537" s="97"/>
    </row>
    <row r="7538" spans="1:14" x14ac:dyDescent="0.2">
      <c r="A7538" s="101"/>
      <c r="D7538" s="97"/>
      <c r="N7538" s="97"/>
    </row>
    <row r="7539" spans="1:14" x14ac:dyDescent="0.2">
      <c r="A7539" s="101"/>
      <c r="D7539" s="97"/>
      <c r="N7539" s="97"/>
    </row>
    <row r="7540" spans="1:14" x14ac:dyDescent="0.2">
      <c r="A7540" s="101"/>
      <c r="D7540" s="97"/>
      <c r="N7540" s="97"/>
    </row>
    <row r="7541" spans="1:14" x14ac:dyDescent="0.2">
      <c r="A7541" s="101"/>
      <c r="D7541" s="97"/>
      <c r="N7541" s="97"/>
    </row>
    <row r="7542" spans="1:14" x14ac:dyDescent="0.2">
      <c r="A7542" s="101"/>
      <c r="D7542" s="97"/>
      <c r="N7542" s="97"/>
    </row>
    <row r="7543" spans="1:14" x14ac:dyDescent="0.2">
      <c r="A7543" s="101"/>
      <c r="D7543" s="97"/>
      <c r="N7543" s="97"/>
    </row>
    <row r="7544" spans="1:14" x14ac:dyDescent="0.2">
      <c r="A7544" s="101"/>
      <c r="D7544" s="97"/>
      <c r="N7544" s="97"/>
    </row>
    <row r="7545" spans="1:14" x14ac:dyDescent="0.2">
      <c r="A7545" s="101"/>
      <c r="D7545" s="97"/>
      <c r="N7545" s="97"/>
    </row>
    <row r="7546" spans="1:14" x14ac:dyDescent="0.2">
      <c r="A7546" s="101"/>
      <c r="D7546" s="97"/>
      <c r="N7546" s="97"/>
    </row>
    <row r="7547" spans="1:14" x14ac:dyDescent="0.2">
      <c r="A7547" s="101"/>
      <c r="D7547" s="97"/>
      <c r="N7547" s="97"/>
    </row>
    <row r="7548" spans="1:14" x14ac:dyDescent="0.2">
      <c r="A7548" s="101"/>
      <c r="D7548" s="97"/>
      <c r="N7548" s="97"/>
    </row>
    <row r="7549" spans="1:14" x14ac:dyDescent="0.2">
      <c r="A7549" s="101"/>
      <c r="D7549" s="97"/>
      <c r="N7549" s="97"/>
    </row>
    <row r="7550" spans="1:14" x14ac:dyDescent="0.2">
      <c r="A7550" s="101"/>
      <c r="D7550" s="97"/>
      <c r="N7550" s="97"/>
    </row>
    <row r="7551" spans="1:14" x14ac:dyDescent="0.2">
      <c r="A7551" s="101"/>
      <c r="D7551" s="97"/>
      <c r="N7551" s="97"/>
    </row>
    <row r="7552" spans="1:14" x14ac:dyDescent="0.2">
      <c r="A7552" s="101"/>
      <c r="D7552" s="97"/>
      <c r="N7552" s="97"/>
    </row>
    <row r="7553" spans="1:14" x14ac:dyDescent="0.2">
      <c r="A7553" s="101"/>
      <c r="D7553" s="97"/>
      <c r="N7553" s="97"/>
    </row>
    <row r="7554" spans="1:14" x14ac:dyDescent="0.2">
      <c r="A7554" s="101"/>
      <c r="D7554" s="97"/>
      <c r="N7554" s="97"/>
    </row>
    <row r="7555" spans="1:14" x14ac:dyDescent="0.2">
      <c r="A7555" s="101"/>
      <c r="D7555" s="97"/>
      <c r="N7555" s="97"/>
    </row>
    <row r="7556" spans="1:14" x14ac:dyDescent="0.2">
      <c r="A7556" s="101"/>
      <c r="D7556" s="97"/>
      <c r="N7556" s="97"/>
    </row>
    <row r="7557" spans="1:14" x14ac:dyDescent="0.2">
      <c r="A7557" s="101"/>
      <c r="D7557" s="97"/>
      <c r="N7557" s="97"/>
    </row>
    <row r="7558" spans="1:14" x14ac:dyDescent="0.2">
      <c r="A7558" s="101"/>
      <c r="D7558" s="97"/>
      <c r="N7558" s="97"/>
    </row>
    <row r="7559" spans="1:14" x14ac:dyDescent="0.2">
      <c r="A7559" s="101"/>
      <c r="D7559" s="97"/>
      <c r="N7559" s="97"/>
    </row>
    <row r="7560" spans="1:14" x14ac:dyDescent="0.2">
      <c r="A7560" s="101"/>
      <c r="D7560" s="97"/>
      <c r="N7560" s="97"/>
    </row>
    <row r="7561" spans="1:14" x14ac:dyDescent="0.2">
      <c r="A7561" s="101"/>
      <c r="D7561" s="97"/>
      <c r="N7561" s="97"/>
    </row>
    <row r="7562" spans="1:14" x14ac:dyDescent="0.2">
      <c r="A7562" s="101"/>
      <c r="D7562" s="97"/>
      <c r="N7562" s="97"/>
    </row>
    <row r="7563" spans="1:14" x14ac:dyDescent="0.2">
      <c r="A7563" s="101"/>
      <c r="D7563" s="97"/>
      <c r="N7563" s="97"/>
    </row>
    <row r="7564" spans="1:14" x14ac:dyDescent="0.2">
      <c r="A7564" s="101"/>
      <c r="D7564" s="97"/>
      <c r="N7564" s="97"/>
    </row>
    <row r="7565" spans="1:14" x14ac:dyDescent="0.2">
      <c r="A7565" s="101"/>
      <c r="D7565" s="97"/>
      <c r="N7565" s="97"/>
    </row>
    <row r="7566" spans="1:14" x14ac:dyDescent="0.2">
      <c r="A7566" s="101"/>
      <c r="D7566" s="97"/>
      <c r="N7566" s="97"/>
    </row>
    <row r="7567" spans="1:14" x14ac:dyDescent="0.2">
      <c r="A7567" s="101"/>
      <c r="D7567" s="97"/>
      <c r="N7567" s="97"/>
    </row>
    <row r="7568" spans="1:14" x14ac:dyDescent="0.2">
      <c r="A7568" s="101"/>
      <c r="D7568" s="97"/>
      <c r="N7568" s="97"/>
    </row>
    <row r="7569" spans="1:14" x14ac:dyDescent="0.2">
      <c r="A7569" s="101"/>
      <c r="D7569" s="97"/>
      <c r="N7569" s="97"/>
    </row>
    <row r="7570" spans="1:14" x14ac:dyDescent="0.2">
      <c r="A7570" s="101"/>
      <c r="D7570" s="97"/>
      <c r="N7570" s="97"/>
    </row>
    <row r="7571" spans="1:14" x14ac:dyDescent="0.2">
      <c r="A7571" s="101"/>
      <c r="D7571" s="97"/>
      <c r="N7571" s="97"/>
    </row>
    <row r="7572" spans="1:14" x14ac:dyDescent="0.2">
      <c r="A7572" s="101"/>
      <c r="D7572" s="97"/>
      <c r="N7572" s="97"/>
    </row>
    <row r="7573" spans="1:14" x14ac:dyDescent="0.2">
      <c r="A7573" s="101"/>
      <c r="D7573" s="97"/>
      <c r="N7573" s="97"/>
    </row>
    <row r="7574" spans="1:14" x14ac:dyDescent="0.2">
      <c r="A7574" s="101"/>
      <c r="D7574" s="97"/>
      <c r="N7574" s="97"/>
    </row>
    <row r="7575" spans="1:14" x14ac:dyDescent="0.2">
      <c r="A7575" s="101"/>
      <c r="D7575" s="97"/>
      <c r="N7575" s="97"/>
    </row>
    <row r="7576" spans="1:14" x14ac:dyDescent="0.2">
      <c r="A7576" s="101"/>
      <c r="D7576" s="97"/>
      <c r="N7576" s="97"/>
    </row>
    <row r="7577" spans="1:14" x14ac:dyDescent="0.2">
      <c r="A7577" s="101"/>
      <c r="D7577" s="97"/>
      <c r="N7577" s="97"/>
    </row>
    <row r="7578" spans="1:14" x14ac:dyDescent="0.2">
      <c r="A7578" s="101"/>
      <c r="D7578" s="97"/>
      <c r="N7578" s="97"/>
    </row>
    <row r="7579" spans="1:14" x14ac:dyDescent="0.2">
      <c r="A7579" s="101"/>
      <c r="D7579" s="97"/>
      <c r="N7579" s="97"/>
    </row>
    <row r="7580" spans="1:14" x14ac:dyDescent="0.2">
      <c r="A7580" s="101"/>
      <c r="D7580" s="97"/>
      <c r="N7580" s="97"/>
    </row>
    <row r="7581" spans="1:14" x14ac:dyDescent="0.2">
      <c r="A7581" s="101"/>
      <c r="D7581" s="97"/>
      <c r="N7581" s="97"/>
    </row>
    <row r="7582" spans="1:14" x14ac:dyDescent="0.2">
      <c r="A7582" s="101"/>
      <c r="D7582" s="97"/>
      <c r="N7582" s="97"/>
    </row>
    <row r="7583" spans="1:14" x14ac:dyDescent="0.2">
      <c r="A7583" s="101"/>
      <c r="D7583" s="97"/>
      <c r="N7583" s="97"/>
    </row>
    <row r="7584" spans="1:14" x14ac:dyDescent="0.2">
      <c r="A7584" s="101"/>
      <c r="D7584" s="97"/>
      <c r="N7584" s="97"/>
    </row>
    <row r="7585" spans="1:14" x14ac:dyDescent="0.2">
      <c r="A7585" s="101"/>
      <c r="D7585" s="97"/>
      <c r="N7585" s="97"/>
    </row>
    <row r="7586" spans="1:14" x14ac:dyDescent="0.2">
      <c r="A7586" s="101"/>
      <c r="D7586" s="97"/>
      <c r="N7586" s="97"/>
    </row>
    <row r="7587" spans="1:14" x14ac:dyDescent="0.2">
      <c r="A7587" s="101"/>
      <c r="D7587" s="97"/>
      <c r="N7587" s="97"/>
    </row>
    <row r="7588" spans="1:14" x14ac:dyDescent="0.2">
      <c r="A7588" s="101"/>
      <c r="D7588" s="97"/>
      <c r="N7588" s="97"/>
    </row>
    <row r="7589" spans="1:14" x14ac:dyDescent="0.2">
      <c r="A7589" s="101"/>
      <c r="D7589" s="97"/>
      <c r="N7589" s="97"/>
    </row>
    <row r="7590" spans="1:14" x14ac:dyDescent="0.2">
      <c r="A7590" s="101"/>
      <c r="D7590" s="97"/>
      <c r="N7590" s="97"/>
    </row>
    <row r="7591" spans="1:14" x14ac:dyDescent="0.2">
      <c r="A7591" s="101"/>
      <c r="D7591" s="97"/>
      <c r="N7591" s="97"/>
    </row>
    <row r="7592" spans="1:14" x14ac:dyDescent="0.2">
      <c r="A7592" s="101"/>
      <c r="D7592" s="97"/>
      <c r="N7592" s="97"/>
    </row>
    <row r="7593" spans="1:14" x14ac:dyDescent="0.2">
      <c r="A7593" s="101"/>
      <c r="D7593" s="97"/>
      <c r="N7593" s="97"/>
    </row>
    <row r="7594" spans="1:14" x14ac:dyDescent="0.2">
      <c r="A7594" s="101"/>
      <c r="D7594" s="97"/>
      <c r="N7594" s="97"/>
    </row>
    <row r="7595" spans="1:14" x14ac:dyDescent="0.2">
      <c r="A7595" s="101"/>
      <c r="D7595" s="97"/>
      <c r="N7595" s="97"/>
    </row>
    <row r="7596" spans="1:14" x14ac:dyDescent="0.2">
      <c r="A7596" s="101"/>
      <c r="D7596" s="97"/>
      <c r="N7596" s="97"/>
    </row>
    <row r="7597" spans="1:14" x14ac:dyDescent="0.2">
      <c r="A7597" s="101"/>
      <c r="D7597" s="97"/>
      <c r="N7597" s="97"/>
    </row>
    <row r="7598" spans="1:14" x14ac:dyDescent="0.2">
      <c r="A7598" s="101"/>
      <c r="D7598" s="97"/>
      <c r="N7598" s="97"/>
    </row>
    <row r="7599" spans="1:14" x14ac:dyDescent="0.2">
      <c r="A7599" s="101"/>
      <c r="D7599" s="97"/>
      <c r="N7599" s="97"/>
    </row>
    <row r="7600" spans="1:14" x14ac:dyDescent="0.2">
      <c r="A7600" s="101"/>
      <c r="D7600" s="97"/>
      <c r="N7600" s="97"/>
    </row>
    <row r="7601" spans="1:14" x14ac:dyDescent="0.2">
      <c r="A7601" s="101"/>
      <c r="D7601" s="97"/>
      <c r="N7601" s="97"/>
    </row>
    <row r="7602" spans="1:14" x14ac:dyDescent="0.2">
      <c r="A7602" s="101"/>
      <c r="D7602" s="97"/>
      <c r="N7602" s="97"/>
    </row>
    <row r="7603" spans="1:14" x14ac:dyDescent="0.2">
      <c r="A7603" s="101"/>
      <c r="D7603" s="97"/>
      <c r="N7603" s="97"/>
    </row>
    <row r="7604" spans="1:14" x14ac:dyDescent="0.2">
      <c r="A7604" s="101"/>
      <c r="D7604" s="97"/>
      <c r="N7604" s="97"/>
    </row>
    <row r="7605" spans="1:14" x14ac:dyDescent="0.2">
      <c r="A7605" s="101"/>
      <c r="D7605" s="97"/>
      <c r="N7605" s="97"/>
    </row>
    <row r="7606" spans="1:14" x14ac:dyDescent="0.2">
      <c r="A7606" s="101"/>
      <c r="D7606" s="97"/>
      <c r="N7606" s="97"/>
    </row>
    <row r="7607" spans="1:14" x14ac:dyDescent="0.2">
      <c r="A7607" s="101"/>
      <c r="D7607" s="97"/>
      <c r="N7607" s="97"/>
    </row>
    <row r="7608" spans="1:14" x14ac:dyDescent="0.2">
      <c r="A7608" s="101"/>
      <c r="D7608" s="97"/>
      <c r="N7608" s="97"/>
    </row>
    <row r="7609" spans="1:14" x14ac:dyDescent="0.2">
      <c r="A7609" s="101"/>
      <c r="D7609" s="97"/>
      <c r="N7609" s="97"/>
    </row>
    <row r="7610" spans="1:14" x14ac:dyDescent="0.2">
      <c r="A7610" s="101"/>
      <c r="D7610" s="97"/>
      <c r="N7610" s="97"/>
    </row>
    <row r="7611" spans="1:14" x14ac:dyDescent="0.2">
      <c r="A7611" s="101"/>
      <c r="D7611" s="97"/>
      <c r="N7611" s="97"/>
    </row>
    <row r="7612" spans="1:14" x14ac:dyDescent="0.2">
      <c r="A7612" s="101"/>
      <c r="D7612" s="97"/>
      <c r="N7612" s="97"/>
    </row>
    <row r="7613" spans="1:14" x14ac:dyDescent="0.2">
      <c r="A7613" s="101"/>
      <c r="D7613" s="97"/>
      <c r="N7613" s="97"/>
    </row>
    <row r="7614" spans="1:14" x14ac:dyDescent="0.2">
      <c r="A7614" s="101"/>
      <c r="D7614" s="97"/>
      <c r="N7614" s="97"/>
    </row>
    <row r="7615" spans="1:14" x14ac:dyDescent="0.2">
      <c r="A7615" s="101"/>
      <c r="D7615" s="97"/>
      <c r="N7615" s="97"/>
    </row>
    <row r="7616" spans="1:14" x14ac:dyDescent="0.2">
      <c r="A7616" s="101"/>
      <c r="D7616" s="97"/>
      <c r="N7616" s="97"/>
    </row>
    <row r="7617" spans="1:14" x14ac:dyDescent="0.2">
      <c r="A7617" s="101"/>
      <c r="D7617" s="97"/>
      <c r="N7617" s="97"/>
    </row>
    <row r="7618" spans="1:14" x14ac:dyDescent="0.2">
      <c r="A7618" s="101"/>
      <c r="D7618" s="97"/>
      <c r="N7618" s="97"/>
    </row>
    <row r="7619" spans="1:14" x14ac:dyDescent="0.2">
      <c r="A7619" s="101"/>
      <c r="D7619" s="97"/>
      <c r="N7619" s="97"/>
    </row>
    <row r="7620" spans="1:14" x14ac:dyDescent="0.2">
      <c r="A7620" s="101"/>
      <c r="D7620" s="97"/>
      <c r="N7620" s="97"/>
    </row>
    <row r="7621" spans="1:14" x14ac:dyDescent="0.2">
      <c r="A7621" s="101"/>
      <c r="D7621" s="97"/>
      <c r="N7621" s="97"/>
    </row>
    <row r="7622" spans="1:14" x14ac:dyDescent="0.2">
      <c r="A7622" s="101"/>
      <c r="D7622" s="97"/>
      <c r="N7622" s="97"/>
    </row>
    <row r="7623" spans="1:14" x14ac:dyDescent="0.2">
      <c r="A7623" s="101"/>
      <c r="D7623" s="97"/>
      <c r="N7623" s="97"/>
    </row>
    <row r="7624" spans="1:14" x14ac:dyDescent="0.2">
      <c r="A7624" s="101"/>
      <c r="D7624" s="97"/>
      <c r="N7624" s="97"/>
    </row>
    <row r="7625" spans="1:14" x14ac:dyDescent="0.2">
      <c r="A7625" s="101"/>
      <c r="D7625" s="97"/>
      <c r="N7625" s="97"/>
    </row>
    <row r="7626" spans="1:14" x14ac:dyDescent="0.2">
      <c r="A7626" s="101"/>
      <c r="D7626" s="97"/>
      <c r="N7626" s="97"/>
    </row>
    <row r="7627" spans="1:14" x14ac:dyDescent="0.2">
      <c r="A7627" s="101"/>
      <c r="D7627" s="97"/>
      <c r="N7627" s="97"/>
    </row>
    <row r="7628" spans="1:14" x14ac:dyDescent="0.2">
      <c r="A7628" s="101"/>
      <c r="D7628" s="97"/>
      <c r="N7628" s="97"/>
    </row>
    <row r="7629" spans="1:14" x14ac:dyDescent="0.2">
      <c r="A7629" s="101"/>
      <c r="D7629" s="97"/>
      <c r="N7629" s="97"/>
    </row>
    <row r="7630" spans="1:14" x14ac:dyDescent="0.2">
      <c r="A7630" s="101"/>
      <c r="D7630" s="97"/>
      <c r="N7630" s="97"/>
    </row>
    <row r="7631" spans="1:14" x14ac:dyDescent="0.2">
      <c r="A7631" s="101"/>
      <c r="D7631" s="97"/>
      <c r="N7631" s="97"/>
    </row>
    <row r="7632" spans="1:14" x14ac:dyDescent="0.2">
      <c r="A7632" s="101"/>
      <c r="D7632" s="97"/>
      <c r="N7632" s="97"/>
    </row>
    <row r="7633" spans="1:14" x14ac:dyDescent="0.2">
      <c r="A7633" s="101"/>
      <c r="D7633" s="97"/>
      <c r="N7633" s="97"/>
    </row>
    <row r="7634" spans="1:14" x14ac:dyDescent="0.2">
      <c r="A7634" s="101"/>
      <c r="D7634" s="97"/>
      <c r="N7634" s="97"/>
    </row>
    <row r="7635" spans="1:14" x14ac:dyDescent="0.2">
      <c r="A7635" s="101"/>
      <c r="D7635" s="97"/>
      <c r="N7635" s="97"/>
    </row>
    <row r="7636" spans="1:14" x14ac:dyDescent="0.2">
      <c r="A7636" s="101"/>
      <c r="D7636" s="97"/>
      <c r="N7636" s="97"/>
    </row>
    <row r="7637" spans="1:14" x14ac:dyDescent="0.2">
      <c r="A7637" s="101"/>
      <c r="D7637" s="97"/>
      <c r="N7637" s="97"/>
    </row>
    <row r="7638" spans="1:14" x14ac:dyDescent="0.2">
      <c r="A7638" s="101"/>
      <c r="D7638" s="97"/>
      <c r="N7638" s="97"/>
    </row>
    <row r="7639" spans="1:14" x14ac:dyDescent="0.2">
      <c r="A7639" s="101"/>
      <c r="D7639" s="97"/>
      <c r="N7639" s="97"/>
    </row>
    <row r="7640" spans="1:14" x14ac:dyDescent="0.2">
      <c r="A7640" s="101"/>
      <c r="D7640" s="97"/>
      <c r="N7640" s="97"/>
    </row>
    <row r="7641" spans="1:14" x14ac:dyDescent="0.2">
      <c r="A7641" s="101"/>
      <c r="D7641" s="97"/>
      <c r="N7641" s="97"/>
    </row>
    <row r="7642" spans="1:14" x14ac:dyDescent="0.2">
      <c r="A7642" s="101"/>
      <c r="D7642" s="97"/>
      <c r="N7642" s="97"/>
    </row>
    <row r="7643" spans="1:14" x14ac:dyDescent="0.2">
      <c r="A7643" s="101"/>
      <c r="D7643" s="97"/>
      <c r="N7643" s="97"/>
    </row>
    <row r="7644" spans="1:14" x14ac:dyDescent="0.2">
      <c r="A7644" s="101"/>
      <c r="D7644" s="97"/>
      <c r="N7644" s="97"/>
    </row>
    <row r="7645" spans="1:14" x14ac:dyDescent="0.2">
      <c r="A7645" s="101"/>
      <c r="D7645" s="97"/>
      <c r="N7645" s="97"/>
    </row>
    <row r="7646" spans="1:14" x14ac:dyDescent="0.2">
      <c r="A7646" s="101"/>
      <c r="D7646" s="97"/>
      <c r="N7646" s="97"/>
    </row>
    <row r="7647" spans="1:14" x14ac:dyDescent="0.2">
      <c r="A7647" s="101"/>
      <c r="D7647" s="97"/>
      <c r="N7647" s="97"/>
    </row>
    <row r="7648" spans="1:14" x14ac:dyDescent="0.2">
      <c r="A7648" s="101"/>
      <c r="D7648" s="97"/>
      <c r="N7648" s="97"/>
    </row>
    <row r="7649" spans="1:14" x14ac:dyDescent="0.2">
      <c r="A7649" s="101"/>
      <c r="D7649" s="97"/>
      <c r="N7649" s="97"/>
    </row>
    <row r="7650" spans="1:14" x14ac:dyDescent="0.2">
      <c r="A7650" s="101"/>
      <c r="D7650" s="97"/>
      <c r="N7650" s="97"/>
    </row>
    <row r="7651" spans="1:14" x14ac:dyDescent="0.2">
      <c r="A7651" s="101"/>
      <c r="D7651" s="97"/>
      <c r="N7651" s="97"/>
    </row>
    <row r="7652" spans="1:14" x14ac:dyDescent="0.2">
      <c r="A7652" s="101"/>
      <c r="D7652" s="97"/>
      <c r="N7652" s="97"/>
    </row>
    <row r="7653" spans="1:14" x14ac:dyDescent="0.2">
      <c r="A7653" s="101"/>
      <c r="D7653" s="97"/>
      <c r="N7653" s="97"/>
    </row>
    <row r="7654" spans="1:14" x14ac:dyDescent="0.2">
      <c r="A7654" s="101"/>
      <c r="D7654" s="97"/>
      <c r="N7654" s="97"/>
    </row>
    <row r="7655" spans="1:14" x14ac:dyDescent="0.2">
      <c r="A7655" s="101"/>
      <c r="D7655" s="97"/>
      <c r="N7655" s="97"/>
    </row>
    <row r="7656" spans="1:14" x14ac:dyDescent="0.2">
      <c r="A7656" s="101"/>
      <c r="D7656" s="97"/>
      <c r="N7656" s="97"/>
    </row>
    <row r="7657" spans="1:14" x14ac:dyDescent="0.2">
      <c r="A7657" s="101"/>
      <c r="D7657" s="97"/>
      <c r="N7657" s="97"/>
    </row>
    <row r="7658" spans="1:14" x14ac:dyDescent="0.2">
      <c r="A7658" s="101"/>
      <c r="D7658" s="97"/>
      <c r="N7658" s="97"/>
    </row>
    <row r="7659" spans="1:14" x14ac:dyDescent="0.2">
      <c r="A7659" s="101"/>
      <c r="D7659" s="97"/>
      <c r="N7659" s="97"/>
    </row>
    <row r="7660" spans="1:14" x14ac:dyDescent="0.2">
      <c r="A7660" s="101"/>
      <c r="D7660" s="97"/>
      <c r="N7660" s="97"/>
    </row>
    <row r="7661" spans="1:14" x14ac:dyDescent="0.2">
      <c r="A7661" s="101"/>
      <c r="D7661" s="97"/>
      <c r="N7661" s="97"/>
    </row>
    <row r="7662" spans="1:14" x14ac:dyDescent="0.2">
      <c r="A7662" s="101"/>
      <c r="D7662" s="97"/>
      <c r="N7662" s="97"/>
    </row>
    <row r="7663" spans="1:14" x14ac:dyDescent="0.2">
      <c r="A7663" s="101"/>
      <c r="D7663" s="97"/>
      <c r="N7663" s="97"/>
    </row>
    <row r="7664" spans="1:14" x14ac:dyDescent="0.2">
      <c r="A7664" s="101"/>
      <c r="D7664" s="97"/>
      <c r="N7664" s="97"/>
    </row>
    <row r="7665" spans="1:14" x14ac:dyDescent="0.2">
      <c r="A7665" s="101"/>
      <c r="D7665" s="97"/>
      <c r="N7665" s="97"/>
    </row>
    <row r="7666" spans="1:14" x14ac:dyDescent="0.2">
      <c r="A7666" s="101"/>
      <c r="D7666" s="97"/>
      <c r="N7666" s="97"/>
    </row>
    <row r="7667" spans="1:14" x14ac:dyDescent="0.2">
      <c r="A7667" s="101"/>
      <c r="D7667" s="97"/>
      <c r="N7667" s="97"/>
    </row>
    <row r="7668" spans="1:14" x14ac:dyDescent="0.2">
      <c r="A7668" s="101"/>
      <c r="D7668" s="97"/>
      <c r="N7668" s="97"/>
    </row>
    <row r="7669" spans="1:14" x14ac:dyDescent="0.2">
      <c r="A7669" s="101"/>
      <c r="D7669" s="97"/>
      <c r="N7669" s="97"/>
    </row>
    <row r="7670" spans="1:14" x14ac:dyDescent="0.2">
      <c r="A7670" s="101"/>
      <c r="D7670" s="97"/>
      <c r="N7670" s="97"/>
    </row>
    <row r="7671" spans="1:14" x14ac:dyDescent="0.2">
      <c r="A7671" s="101"/>
      <c r="D7671" s="97"/>
      <c r="N7671" s="97"/>
    </row>
    <row r="7672" spans="1:14" x14ac:dyDescent="0.2">
      <c r="A7672" s="101"/>
      <c r="D7672" s="97"/>
      <c r="N7672" s="97"/>
    </row>
    <row r="7673" spans="1:14" x14ac:dyDescent="0.2">
      <c r="A7673" s="101"/>
      <c r="D7673" s="97"/>
      <c r="N7673" s="97"/>
    </row>
    <row r="7674" spans="1:14" x14ac:dyDescent="0.2">
      <c r="A7674" s="101"/>
      <c r="D7674" s="97"/>
      <c r="N7674" s="97"/>
    </row>
    <row r="7675" spans="1:14" x14ac:dyDescent="0.2">
      <c r="A7675" s="101"/>
      <c r="D7675" s="97"/>
      <c r="N7675" s="97"/>
    </row>
    <row r="7676" spans="1:14" x14ac:dyDescent="0.2">
      <c r="A7676" s="101"/>
      <c r="D7676" s="97"/>
      <c r="N7676" s="97"/>
    </row>
    <row r="7677" spans="1:14" x14ac:dyDescent="0.2">
      <c r="A7677" s="101"/>
      <c r="D7677" s="97"/>
      <c r="N7677" s="97"/>
    </row>
    <row r="7678" spans="1:14" x14ac:dyDescent="0.2">
      <c r="A7678" s="101"/>
      <c r="D7678" s="97"/>
      <c r="N7678" s="97"/>
    </row>
    <row r="7679" spans="1:14" x14ac:dyDescent="0.2">
      <c r="A7679" s="101"/>
      <c r="D7679" s="97"/>
      <c r="N7679" s="97"/>
    </row>
    <row r="7680" spans="1:14" x14ac:dyDescent="0.2">
      <c r="A7680" s="101"/>
      <c r="D7680" s="97"/>
      <c r="N7680" s="97"/>
    </row>
    <row r="7681" spans="1:14" x14ac:dyDescent="0.2">
      <c r="A7681" s="101"/>
      <c r="D7681" s="97"/>
      <c r="N7681" s="97"/>
    </row>
    <row r="7682" spans="1:14" x14ac:dyDescent="0.2">
      <c r="A7682" s="101"/>
      <c r="D7682" s="97"/>
      <c r="N7682" s="97"/>
    </row>
    <row r="7683" spans="1:14" x14ac:dyDescent="0.2">
      <c r="A7683" s="101"/>
      <c r="D7683" s="97"/>
      <c r="N7683" s="97"/>
    </row>
    <row r="7684" spans="1:14" x14ac:dyDescent="0.2">
      <c r="A7684" s="101"/>
      <c r="D7684" s="97"/>
      <c r="N7684" s="97"/>
    </row>
    <row r="7685" spans="1:14" x14ac:dyDescent="0.2">
      <c r="A7685" s="101"/>
      <c r="D7685" s="97"/>
      <c r="N7685" s="97"/>
    </row>
    <row r="7686" spans="1:14" x14ac:dyDescent="0.2">
      <c r="A7686" s="101"/>
      <c r="D7686" s="97"/>
      <c r="N7686" s="97"/>
    </row>
    <row r="7687" spans="1:14" x14ac:dyDescent="0.2">
      <c r="A7687" s="101"/>
      <c r="D7687" s="97"/>
      <c r="N7687" s="97"/>
    </row>
    <row r="7688" spans="1:14" x14ac:dyDescent="0.2">
      <c r="A7688" s="101"/>
      <c r="D7688" s="97"/>
      <c r="N7688" s="97"/>
    </row>
    <row r="7689" spans="1:14" x14ac:dyDescent="0.2">
      <c r="A7689" s="101"/>
      <c r="D7689" s="97"/>
      <c r="N7689" s="97"/>
    </row>
    <row r="7690" spans="1:14" x14ac:dyDescent="0.2">
      <c r="A7690" s="101"/>
      <c r="D7690" s="97"/>
      <c r="N7690" s="97"/>
    </row>
    <row r="7691" spans="1:14" x14ac:dyDescent="0.2">
      <c r="A7691" s="101"/>
      <c r="D7691" s="97"/>
      <c r="N7691" s="97"/>
    </row>
    <row r="7692" spans="1:14" x14ac:dyDescent="0.2">
      <c r="A7692" s="101"/>
      <c r="D7692" s="97"/>
      <c r="N7692" s="97"/>
    </row>
    <row r="7693" spans="1:14" x14ac:dyDescent="0.2">
      <c r="A7693" s="101"/>
      <c r="D7693" s="97"/>
      <c r="N7693" s="97"/>
    </row>
    <row r="7694" spans="1:14" x14ac:dyDescent="0.2">
      <c r="A7694" s="101"/>
      <c r="D7694" s="97"/>
      <c r="N7694" s="97"/>
    </row>
    <row r="7695" spans="1:14" x14ac:dyDescent="0.2">
      <c r="A7695" s="101"/>
      <c r="D7695" s="97"/>
      <c r="N7695" s="97"/>
    </row>
    <row r="7696" spans="1:14" x14ac:dyDescent="0.2">
      <c r="A7696" s="101"/>
      <c r="D7696" s="97"/>
      <c r="N7696" s="97"/>
    </row>
    <row r="7697" spans="1:14" x14ac:dyDescent="0.2">
      <c r="A7697" s="101"/>
      <c r="D7697" s="97"/>
      <c r="N7697" s="97"/>
    </row>
    <row r="7698" spans="1:14" x14ac:dyDescent="0.2">
      <c r="A7698" s="101"/>
      <c r="D7698" s="97"/>
      <c r="N7698" s="97"/>
    </row>
    <row r="7699" spans="1:14" x14ac:dyDescent="0.2">
      <c r="A7699" s="101"/>
      <c r="D7699" s="97"/>
      <c r="N7699" s="97"/>
    </row>
    <row r="7700" spans="1:14" x14ac:dyDescent="0.2">
      <c r="A7700" s="101"/>
      <c r="D7700" s="97"/>
      <c r="N7700" s="97"/>
    </row>
    <row r="7701" spans="1:14" x14ac:dyDescent="0.2">
      <c r="A7701" s="101"/>
      <c r="D7701" s="97"/>
      <c r="N7701" s="97"/>
    </row>
    <row r="7702" spans="1:14" x14ac:dyDescent="0.2">
      <c r="A7702" s="101"/>
      <c r="D7702" s="97"/>
      <c r="N7702" s="97"/>
    </row>
    <row r="7703" spans="1:14" x14ac:dyDescent="0.2">
      <c r="A7703" s="101"/>
      <c r="D7703" s="97"/>
      <c r="N7703" s="97"/>
    </row>
    <row r="7704" spans="1:14" x14ac:dyDescent="0.2">
      <c r="A7704" s="101"/>
      <c r="D7704" s="97"/>
      <c r="N7704" s="97"/>
    </row>
    <row r="7705" spans="1:14" x14ac:dyDescent="0.2">
      <c r="A7705" s="101"/>
      <c r="D7705" s="97"/>
      <c r="N7705" s="97"/>
    </row>
    <row r="7706" spans="1:14" x14ac:dyDescent="0.2">
      <c r="A7706" s="101"/>
      <c r="D7706" s="97"/>
      <c r="N7706" s="97"/>
    </row>
    <row r="7707" spans="1:14" x14ac:dyDescent="0.2">
      <c r="A7707" s="101"/>
      <c r="D7707" s="97"/>
      <c r="N7707" s="97"/>
    </row>
    <row r="7708" spans="1:14" x14ac:dyDescent="0.2">
      <c r="A7708" s="101"/>
      <c r="D7708" s="97"/>
      <c r="N7708" s="97"/>
    </row>
    <row r="7709" spans="1:14" x14ac:dyDescent="0.2">
      <c r="A7709" s="101"/>
      <c r="D7709" s="97"/>
      <c r="N7709" s="97"/>
    </row>
    <row r="7710" spans="1:14" x14ac:dyDescent="0.2">
      <c r="A7710" s="101"/>
      <c r="D7710" s="97"/>
      <c r="N7710" s="97"/>
    </row>
    <row r="7711" spans="1:14" x14ac:dyDescent="0.2">
      <c r="A7711" s="101"/>
      <c r="D7711" s="97"/>
      <c r="N7711" s="97"/>
    </row>
    <row r="7712" spans="1:14" x14ac:dyDescent="0.2">
      <c r="A7712" s="101"/>
      <c r="D7712" s="97"/>
      <c r="N7712" s="97"/>
    </row>
    <row r="7713" spans="1:14" x14ac:dyDescent="0.2">
      <c r="A7713" s="101"/>
      <c r="D7713" s="97"/>
      <c r="N7713" s="97"/>
    </row>
    <row r="7714" spans="1:14" x14ac:dyDescent="0.2">
      <c r="A7714" s="101"/>
      <c r="D7714" s="97"/>
      <c r="N7714" s="97"/>
    </row>
    <row r="7715" spans="1:14" x14ac:dyDescent="0.2">
      <c r="A7715" s="101"/>
      <c r="D7715" s="97"/>
      <c r="N7715" s="97"/>
    </row>
    <row r="7716" spans="1:14" x14ac:dyDescent="0.2">
      <c r="A7716" s="101"/>
      <c r="D7716" s="97"/>
      <c r="N7716" s="97"/>
    </row>
    <row r="7717" spans="1:14" x14ac:dyDescent="0.2">
      <c r="A7717" s="101"/>
      <c r="D7717" s="97"/>
      <c r="N7717" s="97"/>
    </row>
    <row r="7718" spans="1:14" x14ac:dyDescent="0.2">
      <c r="A7718" s="101"/>
      <c r="D7718" s="97"/>
      <c r="N7718" s="97"/>
    </row>
    <row r="7719" spans="1:14" x14ac:dyDescent="0.2">
      <c r="A7719" s="101"/>
      <c r="D7719" s="97"/>
      <c r="N7719" s="97"/>
    </row>
    <row r="7720" spans="1:14" x14ac:dyDescent="0.2">
      <c r="A7720" s="101"/>
      <c r="D7720" s="97"/>
      <c r="N7720" s="97"/>
    </row>
    <row r="7721" spans="1:14" x14ac:dyDescent="0.2">
      <c r="A7721" s="101"/>
      <c r="D7721" s="97"/>
      <c r="N7721" s="97"/>
    </row>
    <row r="7722" spans="1:14" x14ac:dyDescent="0.2">
      <c r="A7722" s="101"/>
      <c r="D7722" s="97"/>
      <c r="N7722" s="97"/>
    </row>
    <row r="7723" spans="1:14" x14ac:dyDescent="0.2">
      <c r="A7723" s="101"/>
      <c r="D7723" s="97"/>
      <c r="N7723" s="97"/>
    </row>
    <row r="7724" spans="1:14" x14ac:dyDescent="0.2">
      <c r="A7724" s="101"/>
      <c r="D7724" s="97"/>
      <c r="N7724" s="97"/>
    </row>
    <row r="7725" spans="1:14" x14ac:dyDescent="0.2">
      <c r="A7725" s="101"/>
      <c r="D7725" s="97"/>
      <c r="N7725" s="97"/>
    </row>
    <row r="7726" spans="1:14" x14ac:dyDescent="0.2">
      <c r="A7726" s="101"/>
      <c r="D7726" s="97"/>
      <c r="N7726" s="97"/>
    </row>
    <row r="7727" spans="1:14" x14ac:dyDescent="0.2">
      <c r="A7727" s="101"/>
      <c r="D7727" s="97"/>
      <c r="N7727" s="97"/>
    </row>
    <row r="7728" spans="1:14" x14ac:dyDescent="0.2">
      <c r="A7728" s="101"/>
      <c r="D7728" s="97"/>
      <c r="N7728" s="97"/>
    </row>
    <row r="7729" spans="1:14" x14ac:dyDescent="0.2">
      <c r="A7729" s="101"/>
      <c r="D7729" s="97"/>
      <c r="N7729" s="97"/>
    </row>
    <row r="7730" spans="1:14" x14ac:dyDescent="0.2">
      <c r="A7730" s="101"/>
      <c r="D7730" s="97"/>
      <c r="N7730" s="97"/>
    </row>
    <row r="7731" spans="1:14" x14ac:dyDescent="0.2">
      <c r="A7731" s="101"/>
      <c r="D7731" s="97"/>
      <c r="N7731" s="97"/>
    </row>
    <row r="7732" spans="1:14" x14ac:dyDescent="0.2">
      <c r="A7732" s="101"/>
      <c r="D7732" s="97"/>
      <c r="N7732" s="97"/>
    </row>
    <row r="7733" spans="1:14" x14ac:dyDescent="0.2">
      <c r="A7733" s="101"/>
      <c r="D7733" s="97"/>
      <c r="N7733" s="97"/>
    </row>
    <row r="7734" spans="1:14" x14ac:dyDescent="0.2">
      <c r="A7734" s="101"/>
      <c r="D7734" s="97"/>
      <c r="N7734" s="97"/>
    </row>
    <row r="7735" spans="1:14" x14ac:dyDescent="0.2">
      <c r="A7735" s="101"/>
      <c r="D7735" s="97"/>
      <c r="N7735" s="97"/>
    </row>
    <row r="7736" spans="1:14" x14ac:dyDescent="0.2">
      <c r="A7736" s="101"/>
      <c r="D7736" s="97"/>
      <c r="N7736" s="97"/>
    </row>
    <row r="7737" spans="1:14" x14ac:dyDescent="0.2">
      <c r="A7737" s="101"/>
      <c r="D7737" s="97"/>
      <c r="N7737" s="97"/>
    </row>
    <row r="7738" spans="1:14" x14ac:dyDescent="0.2">
      <c r="A7738" s="101"/>
      <c r="D7738" s="97"/>
      <c r="N7738" s="97"/>
    </row>
    <row r="7739" spans="1:14" x14ac:dyDescent="0.2">
      <c r="A7739" s="101"/>
      <c r="D7739" s="97"/>
      <c r="N7739" s="97"/>
    </row>
    <row r="7740" spans="1:14" x14ac:dyDescent="0.2">
      <c r="A7740" s="101"/>
      <c r="D7740" s="97"/>
      <c r="N7740" s="97"/>
    </row>
    <row r="7741" spans="1:14" x14ac:dyDescent="0.2">
      <c r="A7741" s="101"/>
      <c r="D7741" s="97"/>
      <c r="N7741" s="97"/>
    </row>
    <row r="7742" spans="1:14" x14ac:dyDescent="0.2">
      <c r="A7742" s="101"/>
      <c r="D7742" s="97"/>
      <c r="N7742" s="97"/>
    </row>
    <row r="7743" spans="1:14" x14ac:dyDescent="0.2">
      <c r="A7743" s="101"/>
      <c r="D7743" s="97"/>
      <c r="N7743" s="97"/>
    </row>
    <row r="7744" spans="1:14" x14ac:dyDescent="0.2">
      <c r="A7744" s="101"/>
      <c r="D7744" s="97"/>
      <c r="N7744" s="97"/>
    </row>
    <row r="7745" spans="1:14" x14ac:dyDescent="0.2">
      <c r="A7745" s="101"/>
      <c r="D7745" s="97"/>
      <c r="N7745" s="97"/>
    </row>
    <row r="7746" spans="1:14" x14ac:dyDescent="0.2">
      <c r="A7746" s="101"/>
      <c r="D7746" s="97"/>
      <c r="N7746" s="97"/>
    </row>
    <row r="7747" spans="1:14" x14ac:dyDescent="0.2">
      <c r="A7747" s="101"/>
      <c r="D7747" s="97"/>
      <c r="N7747" s="97"/>
    </row>
    <row r="7748" spans="1:14" x14ac:dyDescent="0.2">
      <c r="A7748" s="101"/>
      <c r="D7748" s="97"/>
      <c r="N7748" s="97"/>
    </row>
    <row r="7749" spans="1:14" x14ac:dyDescent="0.2">
      <c r="A7749" s="101"/>
      <c r="D7749" s="97"/>
      <c r="N7749" s="97"/>
    </row>
    <row r="7750" spans="1:14" x14ac:dyDescent="0.2">
      <c r="A7750" s="101"/>
      <c r="D7750" s="97"/>
      <c r="N7750" s="97"/>
    </row>
    <row r="7751" spans="1:14" x14ac:dyDescent="0.2">
      <c r="A7751" s="101"/>
      <c r="D7751" s="97"/>
      <c r="N7751" s="97"/>
    </row>
    <row r="7752" spans="1:14" x14ac:dyDescent="0.2">
      <c r="A7752" s="101"/>
      <c r="D7752" s="97"/>
      <c r="N7752" s="97"/>
    </row>
    <row r="7753" spans="1:14" x14ac:dyDescent="0.2">
      <c r="A7753" s="101"/>
      <c r="D7753" s="97"/>
      <c r="N7753" s="97"/>
    </row>
    <row r="7754" spans="1:14" x14ac:dyDescent="0.2">
      <c r="A7754" s="101"/>
      <c r="D7754" s="97"/>
      <c r="N7754" s="97"/>
    </row>
    <row r="7755" spans="1:14" x14ac:dyDescent="0.2">
      <c r="A7755" s="101"/>
      <c r="D7755" s="97"/>
      <c r="N7755" s="97"/>
    </row>
    <row r="7756" spans="1:14" x14ac:dyDescent="0.2">
      <c r="A7756" s="101"/>
      <c r="D7756" s="97"/>
      <c r="N7756" s="97"/>
    </row>
    <row r="7757" spans="1:14" x14ac:dyDescent="0.2">
      <c r="A7757" s="101"/>
      <c r="D7757" s="97"/>
      <c r="N7757" s="97"/>
    </row>
    <row r="7758" spans="1:14" x14ac:dyDescent="0.2">
      <c r="A7758" s="101"/>
      <c r="D7758" s="97"/>
      <c r="N7758" s="97"/>
    </row>
    <row r="7759" spans="1:14" x14ac:dyDescent="0.2">
      <c r="A7759" s="101"/>
      <c r="D7759" s="97"/>
      <c r="N7759" s="97"/>
    </row>
    <row r="7760" spans="1:14" x14ac:dyDescent="0.2">
      <c r="A7760" s="101"/>
      <c r="D7760" s="97"/>
      <c r="N7760" s="97"/>
    </row>
    <row r="7761" spans="1:14" x14ac:dyDescent="0.2">
      <c r="A7761" s="101"/>
      <c r="D7761" s="97"/>
      <c r="N7761" s="97"/>
    </row>
    <row r="7762" spans="1:14" x14ac:dyDescent="0.2">
      <c r="A7762" s="101"/>
      <c r="D7762" s="97"/>
      <c r="N7762" s="97"/>
    </row>
    <row r="7763" spans="1:14" x14ac:dyDescent="0.2">
      <c r="A7763" s="101"/>
      <c r="D7763" s="97"/>
      <c r="N7763" s="97"/>
    </row>
    <row r="7764" spans="1:14" x14ac:dyDescent="0.2">
      <c r="A7764" s="101"/>
      <c r="D7764" s="97"/>
      <c r="N7764" s="97"/>
    </row>
    <row r="7765" spans="1:14" x14ac:dyDescent="0.2">
      <c r="A7765" s="101"/>
      <c r="D7765" s="97"/>
      <c r="N7765" s="97"/>
    </row>
    <row r="7766" spans="1:14" x14ac:dyDescent="0.2">
      <c r="A7766" s="101"/>
      <c r="D7766" s="97"/>
      <c r="N7766" s="97"/>
    </row>
    <row r="7767" spans="1:14" x14ac:dyDescent="0.2">
      <c r="A7767" s="101"/>
      <c r="D7767" s="97"/>
      <c r="N7767" s="97"/>
    </row>
    <row r="7768" spans="1:14" x14ac:dyDescent="0.2">
      <c r="A7768" s="101"/>
      <c r="D7768" s="97"/>
      <c r="N7768" s="97"/>
    </row>
    <row r="7769" spans="1:14" x14ac:dyDescent="0.2">
      <c r="A7769" s="101"/>
      <c r="D7769" s="97"/>
      <c r="N7769" s="97"/>
    </row>
    <row r="7770" spans="1:14" x14ac:dyDescent="0.2">
      <c r="A7770" s="101"/>
      <c r="D7770" s="97"/>
      <c r="N7770" s="97"/>
    </row>
    <row r="7771" spans="1:14" x14ac:dyDescent="0.2">
      <c r="A7771" s="101"/>
      <c r="D7771" s="97"/>
      <c r="N7771" s="97"/>
    </row>
    <row r="7772" spans="1:14" x14ac:dyDescent="0.2">
      <c r="A7772" s="101"/>
      <c r="D7772" s="97"/>
      <c r="N7772" s="97"/>
    </row>
    <row r="7773" spans="1:14" x14ac:dyDescent="0.2">
      <c r="A7773" s="101"/>
      <c r="D7773" s="97"/>
      <c r="N7773" s="97"/>
    </row>
    <row r="7774" spans="1:14" x14ac:dyDescent="0.2">
      <c r="A7774" s="101"/>
      <c r="D7774" s="97"/>
      <c r="N7774" s="97"/>
    </row>
    <row r="7775" spans="1:14" x14ac:dyDescent="0.2">
      <c r="A7775" s="101"/>
      <c r="D7775" s="97"/>
      <c r="N7775" s="97"/>
    </row>
    <row r="7776" spans="1:14" x14ac:dyDescent="0.2">
      <c r="A7776" s="101"/>
      <c r="D7776" s="97"/>
      <c r="N7776" s="97"/>
    </row>
    <row r="7777" spans="1:14" x14ac:dyDescent="0.2">
      <c r="A7777" s="101"/>
      <c r="D7777" s="97"/>
      <c r="N7777" s="97"/>
    </row>
    <row r="7778" spans="1:14" x14ac:dyDescent="0.2">
      <c r="A7778" s="101"/>
      <c r="D7778" s="97"/>
      <c r="N7778" s="97"/>
    </row>
    <row r="7779" spans="1:14" x14ac:dyDescent="0.2">
      <c r="A7779" s="101"/>
      <c r="D7779" s="97"/>
      <c r="N7779" s="97"/>
    </row>
    <row r="7780" spans="1:14" x14ac:dyDescent="0.2">
      <c r="A7780" s="101"/>
      <c r="D7780" s="97"/>
      <c r="N7780" s="97"/>
    </row>
    <row r="7781" spans="1:14" x14ac:dyDescent="0.2">
      <c r="A7781" s="101"/>
      <c r="D7781" s="97"/>
      <c r="N7781" s="97"/>
    </row>
    <row r="7782" spans="1:14" x14ac:dyDescent="0.2">
      <c r="A7782" s="101"/>
      <c r="D7782" s="97"/>
      <c r="N7782" s="97"/>
    </row>
    <row r="7783" spans="1:14" x14ac:dyDescent="0.2">
      <c r="A7783" s="101"/>
      <c r="D7783" s="97"/>
      <c r="N7783" s="97"/>
    </row>
    <row r="7784" spans="1:14" x14ac:dyDescent="0.2">
      <c r="A7784" s="101"/>
      <c r="D7784" s="97"/>
      <c r="N7784" s="97"/>
    </row>
    <row r="7785" spans="1:14" x14ac:dyDescent="0.2">
      <c r="A7785" s="101"/>
      <c r="D7785" s="97"/>
      <c r="N7785" s="97"/>
    </row>
    <row r="7786" spans="1:14" x14ac:dyDescent="0.2">
      <c r="A7786" s="101"/>
      <c r="D7786" s="97"/>
      <c r="N7786" s="97"/>
    </row>
    <row r="7787" spans="1:14" x14ac:dyDescent="0.2">
      <c r="A7787" s="101"/>
      <c r="D7787" s="97"/>
      <c r="N7787" s="97"/>
    </row>
    <row r="7788" spans="1:14" x14ac:dyDescent="0.2">
      <c r="A7788" s="101"/>
      <c r="D7788" s="97"/>
      <c r="N7788" s="97"/>
    </row>
    <row r="7789" spans="1:14" x14ac:dyDescent="0.2">
      <c r="A7789" s="101"/>
      <c r="D7789" s="97"/>
      <c r="N7789" s="97"/>
    </row>
    <row r="7790" spans="1:14" x14ac:dyDescent="0.2">
      <c r="A7790" s="101"/>
      <c r="D7790" s="97"/>
      <c r="N7790" s="97"/>
    </row>
    <row r="7791" spans="1:14" x14ac:dyDescent="0.2">
      <c r="A7791" s="101"/>
      <c r="D7791" s="97"/>
      <c r="N7791" s="97"/>
    </row>
    <row r="7792" spans="1:14" x14ac:dyDescent="0.2">
      <c r="A7792" s="101"/>
      <c r="D7792" s="97"/>
      <c r="N7792" s="97"/>
    </row>
    <row r="7793" spans="1:14" x14ac:dyDescent="0.2">
      <c r="A7793" s="101"/>
      <c r="D7793" s="97"/>
      <c r="N7793" s="97"/>
    </row>
    <row r="7794" spans="1:14" x14ac:dyDescent="0.2">
      <c r="A7794" s="101"/>
      <c r="D7794" s="97"/>
      <c r="N7794" s="97"/>
    </row>
    <row r="7795" spans="1:14" x14ac:dyDescent="0.2">
      <c r="A7795" s="101"/>
      <c r="D7795" s="97"/>
      <c r="N7795" s="97"/>
    </row>
    <row r="7796" spans="1:14" x14ac:dyDescent="0.2">
      <c r="A7796" s="101"/>
      <c r="D7796" s="97"/>
      <c r="N7796" s="97"/>
    </row>
    <row r="7797" spans="1:14" x14ac:dyDescent="0.2">
      <c r="A7797" s="101"/>
      <c r="D7797" s="97"/>
      <c r="N7797" s="97"/>
    </row>
    <row r="7798" spans="1:14" x14ac:dyDescent="0.2">
      <c r="A7798" s="101"/>
      <c r="D7798" s="97"/>
      <c r="N7798" s="97"/>
    </row>
    <row r="7799" spans="1:14" x14ac:dyDescent="0.2">
      <c r="A7799" s="101"/>
      <c r="D7799" s="97"/>
      <c r="N7799" s="97"/>
    </row>
    <row r="7800" spans="1:14" x14ac:dyDescent="0.2">
      <c r="A7800" s="101"/>
      <c r="D7800" s="97"/>
      <c r="N7800" s="97"/>
    </row>
    <row r="7801" spans="1:14" x14ac:dyDescent="0.2">
      <c r="A7801" s="101"/>
      <c r="D7801" s="97"/>
      <c r="N7801" s="97"/>
    </row>
    <row r="7802" spans="1:14" x14ac:dyDescent="0.2">
      <c r="A7802" s="101"/>
      <c r="D7802" s="97"/>
      <c r="N7802" s="97"/>
    </row>
    <row r="7803" spans="1:14" x14ac:dyDescent="0.2">
      <c r="A7803" s="101"/>
      <c r="D7803" s="97"/>
      <c r="N7803" s="97"/>
    </row>
    <row r="7804" spans="1:14" x14ac:dyDescent="0.2">
      <c r="A7804" s="101"/>
      <c r="D7804" s="97"/>
      <c r="N7804" s="97"/>
    </row>
    <row r="7805" spans="1:14" x14ac:dyDescent="0.2">
      <c r="A7805" s="101"/>
      <c r="D7805" s="97"/>
      <c r="N7805" s="97"/>
    </row>
    <row r="7806" spans="1:14" x14ac:dyDescent="0.2">
      <c r="A7806" s="101"/>
      <c r="D7806" s="97"/>
      <c r="N7806" s="97"/>
    </row>
    <row r="7807" spans="1:14" x14ac:dyDescent="0.2">
      <c r="A7807" s="101"/>
      <c r="D7807" s="97"/>
      <c r="N7807" s="97"/>
    </row>
    <row r="7808" spans="1:14" x14ac:dyDescent="0.2">
      <c r="A7808" s="101"/>
      <c r="D7808" s="97"/>
      <c r="N7808" s="97"/>
    </row>
    <row r="7809" spans="1:14" x14ac:dyDescent="0.2">
      <c r="A7809" s="101"/>
      <c r="D7809" s="97"/>
      <c r="N7809" s="97"/>
    </row>
    <row r="7810" spans="1:14" x14ac:dyDescent="0.2">
      <c r="A7810" s="101"/>
      <c r="D7810" s="97"/>
      <c r="N7810" s="97"/>
    </row>
    <row r="7811" spans="1:14" x14ac:dyDescent="0.2">
      <c r="A7811" s="101"/>
      <c r="D7811" s="97"/>
      <c r="N7811" s="97"/>
    </row>
    <row r="7812" spans="1:14" x14ac:dyDescent="0.2">
      <c r="A7812" s="101"/>
      <c r="D7812" s="97"/>
      <c r="N7812" s="97"/>
    </row>
    <row r="7813" spans="1:14" x14ac:dyDescent="0.2">
      <c r="A7813" s="101"/>
      <c r="D7813" s="97"/>
      <c r="N7813" s="97"/>
    </row>
    <row r="7814" spans="1:14" x14ac:dyDescent="0.2">
      <c r="A7814" s="101"/>
      <c r="D7814" s="97"/>
      <c r="N7814" s="97"/>
    </row>
    <row r="7815" spans="1:14" x14ac:dyDescent="0.2">
      <c r="A7815" s="101"/>
      <c r="D7815" s="97"/>
      <c r="N7815" s="97"/>
    </row>
    <row r="7816" spans="1:14" x14ac:dyDescent="0.2">
      <c r="A7816" s="101"/>
      <c r="D7816" s="97"/>
      <c r="N7816" s="97"/>
    </row>
    <row r="7817" spans="1:14" x14ac:dyDescent="0.2">
      <c r="A7817" s="101"/>
      <c r="D7817" s="97"/>
      <c r="N7817" s="97"/>
    </row>
    <row r="7818" spans="1:14" x14ac:dyDescent="0.2">
      <c r="A7818" s="101"/>
      <c r="D7818" s="97"/>
      <c r="N7818" s="97"/>
    </row>
    <row r="7819" spans="1:14" x14ac:dyDescent="0.2">
      <c r="A7819" s="101"/>
      <c r="D7819" s="97"/>
      <c r="N7819" s="97"/>
    </row>
    <row r="7820" spans="1:14" x14ac:dyDescent="0.2">
      <c r="A7820" s="101"/>
      <c r="D7820" s="97"/>
      <c r="N7820" s="97"/>
    </row>
    <row r="7821" spans="1:14" x14ac:dyDescent="0.2">
      <c r="A7821" s="101"/>
      <c r="D7821" s="97"/>
      <c r="N7821" s="97"/>
    </row>
    <row r="7822" spans="1:14" x14ac:dyDescent="0.2">
      <c r="A7822" s="101"/>
      <c r="D7822" s="97"/>
      <c r="N7822" s="97"/>
    </row>
    <row r="7823" spans="1:14" x14ac:dyDescent="0.2">
      <c r="A7823" s="101"/>
      <c r="D7823" s="97"/>
      <c r="N7823" s="97"/>
    </row>
    <row r="7824" spans="1:14" x14ac:dyDescent="0.2">
      <c r="A7824" s="101"/>
      <c r="D7824" s="97"/>
      <c r="N7824" s="97"/>
    </row>
    <row r="7825" spans="1:14" x14ac:dyDescent="0.2">
      <c r="A7825" s="101"/>
      <c r="D7825" s="97"/>
      <c r="N7825" s="97"/>
    </row>
    <row r="7826" spans="1:14" x14ac:dyDescent="0.2">
      <c r="A7826" s="101"/>
      <c r="D7826" s="97"/>
      <c r="N7826" s="97"/>
    </row>
    <row r="7827" spans="1:14" x14ac:dyDescent="0.2">
      <c r="A7827" s="101"/>
      <c r="D7827" s="97"/>
      <c r="N7827" s="97"/>
    </row>
    <row r="7828" spans="1:14" x14ac:dyDescent="0.2">
      <c r="A7828" s="101"/>
      <c r="D7828" s="97"/>
      <c r="N7828" s="97"/>
    </row>
    <row r="7829" spans="1:14" x14ac:dyDescent="0.2">
      <c r="A7829" s="101"/>
      <c r="D7829" s="97"/>
      <c r="N7829" s="97"/>
    </row>
    <row r="7830" spans="1:14" x14ac:dyDescent="0.2">
      <c r="A7830" s="101"/>
      <c r="D7830" s="97"/>
      <c r="N7830" s="97"/>
    </row>
    <row r="7831" spans="1:14" x14ac:dyDescent="0.2">
      <c r="A7831" s="101"/>
      <c r="D7831" s="97"/>
      <c r="N7831" s="97"/>
    </row>
    <row r="7832" spans="1:14" x14ac:dyDescent="0.2">
      <c r="A7832" s="101"/>
      <c r="D7832" s="97"/>
      <c r="N7832" s="97"/>
    </row>
    <row r="7833" spans="1:14" x14ac:dyDescent="0.2">
      <c r="A7833" s="101"/>
      <c r="D7833" s="97"/>
      <c r="N7833" s="97"/>
    </row>
    <row r="7834" spans="1:14" x14ac:dyDescent="0.2">
      <c r="A7834" s="101"/>
      <c r="D7834" s="97"/>
      <c r="N7834" s="97"/>
    </row>
    <row r="7835" spans="1:14" x14ac:dyDescent="0.2">
      <c r="A7835" s="101"/>
      <c r="D7835" s="97"/>
      <c r="N7835" s="97"/>
    </row>
    <row r="7836" spans="1:14" x14ac:dyDescent="0.2">
      <c r="A7836" s="101"/>
      <c r="D7836" s="97"/>
      <c r="N7836" s="97"/>
    </row>
    <row r="7837" spans="1:14" x14ac:dyDescent="0.2">
      <c r="A7837" s="101"/>
      <c r="D7837" s="97"/>
      <c r="N7837" s="97"/>
    </row>
    <row r="7838" spans="1:14" x14ac:dyDescent="0.2">
      <c r="A7838" s="101"/>
      <c r="D7838" s="97"/>
      <c r="N7838" s="97"/>
    </row>
    <row r="7839" spans="1:14" x14ac:dyDescent="0.2">
      <c r="A7839" s="101"/>
      <c r="D7839" s="97"/>
      <c r="N7839" s="97"/>
    </row>
    <row r="7840" spans="1:14" x14ac:dyDescent="0.2">
      <c r="A7840" s="101"/>
      <c r="D7840" s="97"/>
      <c r="N7840" s="97"/>
    </row>
    <row r="7841" spans="1:14" x14ac:dyDescent="0.2">
      <c r="A7841" s="101"/>
      <c r="D7841" s="97"/>
      <c r="N7841" s="97"/>
    </row>
    <row r="7842" spans="1:14" x14ac:dyDescent="0.2">
      <c r="A7842" s="101"/>
      <c r="D7842" s="97"/>
      <c r="N7842" s="97"/>
    </row>
    <row r="7843" spans="1:14" x14ac:dyDescent="0.2">
      <c r="A7843" s="101"/>
      <c r="D7843" s="97"/>
      <c r="N7843" s="97"/>
    </row>
    <row r="7844" spans="1:14" x14ac:dyDescent="0.2">
      <c r="A7844" s="101"/>
      <c r="D7844" s="97"/>
      <c r="N7844" s="97"/>
    </row>
    <row r="7845" spans="1:14" x14ac:dyDescent="0.2">
      <c r="A7845" s="101"/>
      <c r="D7845" s="97"/>
      <c r="N7845" s="97"/>
    </row>
    <row r="7846" spans="1:14" x14ac:dyDescent="0.2">
      <c r="A7846" s="101"/>
      <c r="D7846" s="97"/>
      <c r="N7846" s="97"/>
    </row>
    <row r="7847" spans="1:14" x14ac:dyDescent="0.2">
      <c r="A7847" s="101"/>
      <c r="D7847" s="97"/>
      <c r="N7847" s="97"/>
    </row>
    <row r="7848" spans="1:14" x14ac:dyDescent="0.2">
      <c r="A7848" s="101"/>
      <c r="D7848" s="97"/>
      <c r="N7848" s="97"/>
    </row>
    <row r="7849" spans="1:14" x14ac:dyDescent="0.2">
      <c r="A7849" s="101"/>
      <c r="D7849" s="97"/>
      <c r="N7849" s="97"/>
    </row>
    <row r="7850" spans="1:14" x14ac:dyDescent="0.2">
      <c r="A7850" s="101"/>
      <c r="D7850" s="97"/>
      <c r="N7850" s="97"/>
    </row>
    <row r="7851" spans="1:14" x14ac:dyDescent="0.2">
      <c r="A7851" s="101"/>
      <c r="D7851" s="97"/>
      <c r="N7851" s="97"/>
    </row>
    <row r="7852" spans="1:14" x14ac:dyDescent="0.2">
      <c r="A7852" s="101"/>
      <c r="D7852" s="97"/>
      <c r="N7852" s="97"/>
    </row>
    <row r="7853" spans="1:14" x14ac:dyDescent="0.2">
      <c r="A7853" s="101"/>
      <c r="D7853" s="97"/>
      <c r="N7853" s="97"/>
    </row>
    <row r="7854" spans="1:14" x14ac:dyDescent="0.2">
      <c r="A7854" s="101"/>
      <c r="D7854" s="97"/>
      <c r="N7854" s="97"/>
    </row>
    <row r="7855" spans="1:14" x14ac:dyDescent="0.2">
      <c r="A7855" s="101"/>
      <c r="D7855" s="97"/>
      <c r="N7855" s="97"/>
    </row>
    <row r="7856" spans="1:14" x14ac:dyDescent="0.2">
      <c r="A7856" s="101"/>
      <c r="D7856" s="97"/>
      <c r="N7856" s="97"/>
    </row>
    <row r="7857" spans="1:14" x14ac:dyDescent="0.2">
      <c r="A7857" s="101"/>
      <c r="D7857" s="97"/>
      <c r="N7857" s="97"/>
    </row>
    <row r="7858" spans="1:14" x14ac:dyDescent="0.2">
      <c r="A7858" s="101"/>
      <c r="D7858" s="97"/>
      <c r="N7858" s="97"/>
    </row>
    <row r="7859" spans="1:14" x14ac:dyDescent="0.2">
      <c r="A7859" s="101"/>
      <c r="D7859" s="97"/>
      <c r="N7859" s="97"/>
    </row>
    <row r="7860" spans="1:14" x14ac:dyDescent="0.2">
      <c r="A7860" s="101"/>
      <c r="D7860" s="97"/>
      <c r="N7860" s="97"/>
    </row>
    <row r="7861" spans="1:14" x14ac:dyDescent="0.2">
      <c r="A7861" s="101"/>
      <c r="D7861" s="97"/>
      <c r="N7861" s="97"/>
    </row>
    <row r="7862" spans="1:14" x14ac:dyDescent="0.2">
      <c r="A7862" s="101"/>
      <c r="D7862" s="97"/>
      <c r="N7862" s="97"/>
    </row>
    <row r="7863" spans="1:14" x14ac:dyDescent="0.2">
      <c r="A7863" s="101"/>
      <c r="D7863" s="97"/>
      <c r="N7863" s="97"/>
    </row>
    <row r="7864" spans="1:14" x14ac:dyDescent="0.2">
      <c r="A7864" s="101"/>
      <c r="D7864" s="97"/>
      <c r="N7864" s="97"/>
    </row>
    <row r="7865" spans="1:14" x14ac:dyDescent="0.2">
      <c r="A7865" s="101"/>
      <c r="D7865" s="97"/>
      <c r="N7865" s="97"/>
    </row>
    <row r="7866" spans="1:14" x14ac:dyDescent="0.2">
      <c r="A7866" s="101"/>
      <c r="D7866" s="97"/>
      <c r="N7866" s="97"/>
    </row>
    <row r="7867" spans="1:14" x14ac:dyDescent="0.2">
      <c r="A7867" s="101"/>
      <c r="D7867" s="97"/>
      <c r="N7867" s="97"/>
    </row>
    <row r="7868" spans="1:14" x14ac:dyDescent="0.2">
      <c r="A7868" s="101"/>
      <c r="D7868" s="97"/>
      <c r="N7868" s="97"/>
    </row>
    <row r="7869" spans="1:14" x14ac:dyDescent="0.2">
      <c r="A7869" s="101"/>
      <c r="D7869" s="97"/>
      <c r="N7869" s="97"/>
    </row>
    <row r="7870" spans="1:14" x14ac:dyDescent="0.2">
      <c r="A7870" s="101"/>
      <c r="D7870" s="97"/>
      <c r="N7870" s="97"/>
    </row>
    <row r="7871" spans="1:14" x14ac:dyDescent="0.2">
      <c r="A7871" s="101"/>
      <c r="D7871" s="97"/>
      <c r="N7871" s="97"/>
    </row>
    <row r="7872" spans="1:14" x14ac:dyDescent="0.2">
      <c r="A7872" s="101"/>
      <c r="D7872" s="97"/>
      <c r="N7872" s="97"/>
    </row>
    <row r="7873" spans="1:14" x14ac:dyDescent="0.2">
      <c r="A7873" s="101"/>
      <c r="D7873" s="97"/>
      <c r="N7873" s="97"/>
    </row>
    <row r="7874" spans="1:14" x14ac:dyDescent="0.2">
      <c r="A7874" s="101"/>
      <c r="D7874" s="97"/>
      <c r="N7874" s="97"/>
    </row>
    <row r="7875" spans="1:14" x14ac:dyDescent="0.2">
      <c r="A7875" s="101"/>
      <c r="D7875" s="97"/>
      <c r="N7875" s="97"/>
    </row>
    <row r="7876" spans="1:14" x14ac:dyDescent="0.2">
      <c r="A7876" s="101"/>
      <c r="D7876" s="97"/>
      <c r="N7876" s="97"/>
    </row>
    <row r="7877" spans="1:14" x14ac:dyDescent="0.2">
      <c r="A7877" s="101"/>
      <c r="D7877" s="97"/>
      <c r="N7877" s="97"/>
    </row>
    <row r="7878" spans="1:14" x14ac:dyDescent="0.2">
      <c r="A7878" s="101"/>
      <c r="D7878" s="97"/>
      <c r="N7878" s="97"/>
    </row>
    <row r="7879" spans="1:14" x14ac:dyDescent="0.2">
      <c r="A7879" s="101"/>
      <c r="D7879" s="97"/>
      <c r="N7879" s="97"/>
    </row>
    <row r="7880" spans="1:14" x14ac:dyDescent="0.2">
      <c r="A7880" s="101"/>
      <c r="D7880" s="97"/>
      <c r="N7880" s="97"/>
    </row>
    <row r="7881" spans="1:14" x14ac:dyDescent="0.2">
      <c r="A7881" s="101"/>
      <c r="D7881" s="97"/>
      <c r="N7881" s="97"/>
    </row>
    <row r="7882" spans="1:14" x14ac:dyDescent="0.2">
      <c r="A7882" s="101"/>
      <c r="D7882" s="97"/>
      <c r="N7882" s="97"/>
    </row>
    <row r="7883" spans="1:14" x14ac:dyDescent="0.2">
      <c r="A7883" s="101"/>
      <c r="D7883" s="97"/>
      <c r="N7883" s="97"/>
    </row>
    <row r="7884" spans="1:14" x14ac:dyDescent="0.2">
      <c r="A7884" s="101"/>
      <c r="D7884" s="97"/>
      <c r="N7884" s="97"/>
    </row>
    <row r="7885" spans="1:14" x14ac:dyDescent="0.2">
      <c r="A7885" s="101"/>
      <c r="D7885" s="97"/>
      <c r="N7885" s="97"/>
    </row>
    <row r="7886" spans="1:14" x14ac:dyDescent="0.2">
      <c r="A7886" s="101"/>
      <c r="D7886" s="97"/>
      <c r="N7886" s="97"/>
    </row>
    <row r="7887" spans="1:14" x14ac:dyDescent="0.2">
      <c r="A7887" s="101"/>
      <c r="D7887" s="97"/>
      <c r="N7887" s="97"/>
    </row>
    <row r="7888" spans="1:14" x14ac:dyDescent="0.2">
      <c r="A7888" s="101"/>
      <c r="D7888" s="97"/>
      <c r="N7888" s="97"/>
    </row>
    <row r="7889" spans="1:14" x14ac:dyDescent="0.2">
      <c r="A7889" s="101"/>
      <c r="D7889" s="97"/>
      <c r="N7889" s="97"/>
    </row>
    <row r="7890" spans="1:14" x14ac:dyDescent="0.2">
      <c r="A7890" s="101"/>
      <c r="D7890" s="97"/>
      <c r="N7890" s="97"/>
    </row>
    <row r="7891" spans="1:14" x14ac:dyDescent="0.2">
      <c r="A7891" s="101"/>
      <c r="D7891" s="97"/>
      <c r="N7891" s="97"/>
    </row>
    <row r="7892" spans="1:14" x14ac:dyDescent="0.2">
      <c r="A7892" s="101"/>
      <c r="D7892" s="97"/>
      <c r="N7892" s="97"/>
    </row>
    <row r="7893" spans="1:14" x14ac:dyDescent="0.2">
      <c r="A7893" s="101"/>
      <c r="D7893" s="97"/>
      <c r="N7893" s="97"/>
    </row>
    <row r="7894" spans="1:14" x14ac:dyDescent="0.2">
      <c r="A7894" s="101"/>
      <c r="D7894" s="97"/>
      <c r="N7894" s="97"/>
    </row>
    <row r="7895" spans="1:14" x14ac:dyDescent="0.2">
      <c r="A7895" s="101"/>
      <c r="D7895" s="97"/>
      <c r="N7895" s="97"/>
    </row>
    <row r="7896" spans="1:14" x14ac:dyDescent="0.2">
      <c r="A7896" s="101"/>
      <c r="D7896" s="97"/>
      <c r="N7896" s="97"/>
    </row>
    <row r="7897" spans="1:14" x14ac:dyDescent="0.2">
      <c r="A7897" s="101"/>
      <c r="D7897" s="97"/>
      <c r="N7897" s="97"/>
    </row>
    <row r="7898" spans="1:14" x14ac:dyDescent="0.2">
      <c r="A7898" s="101"/>
      <c r="D7898" s="97"/>
      <c r="N7898" s="97"/>
    </row>
    <row r="7899" spans="1:14" x14ac:dyDescent="0.2">
      <c r="A7899" s="101"/>
      <c r="D7899" s="97"/>
      <c r="N7899" s="97"/>
    </row>
    <row r="7900" spans="1:14" x14ac:dyDescent="0.2">
      <c r="A7900" s="101"/>
      <c r="D7900" s="97"/>
      <c r="N7900" s="97"/>
    </row>
    <row r="7901" spans="1:14" x14ac:dyDescent="0.2">
      <c r="A7901" s="101"/>
      <c r="D7901" s="97"/>
      <c r="N7901" s="97"/>
    </row>
    <row r="7902" spans="1:14" x14ac:dyDescent="0.2">
      <c r="A7902" s="101"/>
      <c r="D7902" s="97"/>
      <c r="N7902" s="97"/>
    </row>
    <row r="7903" spans="1:14" x14ac:dyDescent="0.2">
      <c r="A7903" s="101"/>
      <c r="D7903" s="97"/>
      <c r="N7903" s="97"/>
    </row>
    <row r="7904" spans="1:14" x14ac:dyDescent="0.2">
      <c r="A7904" s="101"/>
      <c r="D7904" s="97"/>
      <c r="N7904" s="97"/>
    </row>
    <row r="7905" spans="1:14" x14ac:dyDescent="0.2">
      <c r="A7905" s="101"/>
      <c r="D7905" s="97"/>
      <c r="N7905" s="97"/>
    </row>
    <row r="7906" spans="1:14" x14ac:dyDescent="0.2">
      <c r="A7906" s="101"/>
      <c r="D7906" s="97"/>
      <c r="N7906" s="97"/>
    </row>
    <row r="7907" spans="1:14" x14ac:dyDescent="0.2">
      <c r="A7907" s="101"/>
      <c r="D7907" s="97"/>
      <c r="N7907" s="97"/>
    </row>
    <row r="7908" spans="1:14" x14ac:dyDescent="0.2">
      <c r="A7908" s="101"/>
      <c r="D7908" s="97"/>
      <c r="N7908" s="97"/>
    </row>
    <row r="7909" spans="1:14" x14ac:dyDescent="0.2">
      <c r="A7909" s="101"/>
      <c r="D7909" s="97"/>
      <c r="N7909" s="97"/>
    </row>
    <row r="7910" spans="1:14" x14ac:dyDescent="0.2">
      <c r="A7910" s="101"/>
      <c r="D7910" s="97"/>
      <c r="N7910" s="97"/>
    </row>
    <row r="7911" spans="1:14" x14ac:dyDescent="0.2">
      <c r="A7911" s="101"/>
      <c r="D7911" s="97"/>
      <c r="N7911" s="97"/>
    </row>
    <row r="7912" spans="1:14" x14ac:dyDescent="0.2">
      <c r="A7912" s="101"/>
      <c r="D7912" s="97"/>
      <c r="N7912" s="97"/>
    </row>
    <row r="7913" spans="1:14" x14ac:dyDescent="0.2">
      <c r="A7913" s="101"/>
      <c r="D7913" s="97"/>
      <c r="N7913" s="97"/>
    </row>
    <row r="7914" spans="1:14" x14ac:dyDescent="0.2">
      <c r="A7914" s="101"/>
      <c r="D7914" s="97"/>
      <c r="N7914" s="97"/>
    </row>
    <row r="7915" spans="1:14" x14ac:dyDescent="0.2">
      <c r="A7915" s="101"/>
      <c r="D7915" s="97"/>
      <c r="N7915" s="97"/>
    </row>
    <row r="7916" spans="1:14" x14ac:dyDescent="0.2">
      <c r="A7916" s="101"/>
      <c r="D7916" s="97"/>
      <c r="N7916" s="97"/>
    </row>
    <row r="7917" spans="1:14" x14ac:dyDescent="0.2">
      <c r="A7917" s="101"/>
      <c r="D7917" s="97"/>
      <c r="N7917" s="97"/>
    </row>
    <row r="7918" spans="1:14" x14ac:dyDescent="0.2">
      <c r="A7918" s="101"/>
      <c r="D7918" s="97"/>
      <c r="N7918" s="97"/>
    </row>
    <row r="7919" spans="1:14" x14ac:dyDescent="0.2">
      <c r="A7919" s="101"/>
      <c r="D7919" s="97"/>
      <c r="N7919" s="97"/>
    </row>
    <row r="7920" spans="1:14" x14ac:dyDescent="0.2">
      <c r="A7920" s="101"/>
      <c r="D7920" s="97"/>
      <c r="N7920" s="97"/>
    </row>
    <row r="7921" spans="1:14" x14ac:dyDescent="0.2">
      <c r="A7921" s="101"/>
      <c r="D7921" s="97"/>
      <c r="N7921" s="97"/>
    </row>
    <row r="7922" spans="1:14" x14ac:dyDescent="0.2">
      <c r="A7922" s="101"/>
      <c r="D7922" s="97"/>
      <c r="N7922" s="97"/>
    </row>
    <row r="7923" spans="1:14" x14ac:dyDescent="0.2">
      <c r="A7923" s="101"/>
      <c r="D7923" s="97"/>
      <c r="N7923" s="97"/>
    </row>
    <row r="7924" spans="1:14" x14ac:dyDescent="0.2">
      <c r="A7924" s="101"/>
      <c r="D7924" s="97"/>
      <c r="N7924" s="97"/>
    </row>
    <row r="7925" spans="1:14" x14ac:dyDescent="0.2">
      <c r="A7925" s="101"/>
      <c r="D7925" s="97"/>
      <c r="N7925" s="97"/>
    </row>
    <row r="7926" spans="1:14" x14ac:dyDescent="0.2">
      <c r="A7926" s="101"/>
      <c r="D7926" s="97"/>
      <c r="N7926" s="97"/>
    </row>
    <row r="7927" spans="1:14" x14ac:dyDescent="0.2">
      <c r="A7927" s="101"/>
      <c r="D7927" s="97"/>
      <c r="N7927" s="97"/>
    </row>
    <row r="7928" spans="1:14" x14ac:dyDescent="0.2">
      <c r="A7928" s="101"/>
      <c r="D7928" s="97"/>
      <c r="N7928" s="97"/>
    </row>
    <row r="7929" spans="1:14" x14ac:dyDescent="0.2">
      <c r="A7929" s="101"/>
      <c r="D7929" s="97"/>
      <c r="N7929" s="97"/>
    </row>
    <row r="7930" spans="1:14" x14ac:dyDescent="0.2">
      <c r="A7930" s="101"/>
      <c r="D7930" s="97"/>
      <c r="N7930" s="97"/>
    </row>
    <row r="7931" spans="1:14" x14ac:dyDescent="0.2">
      <c r="A7931" s="101"/>
      <c r="D7931" s="97"/>
      <c r="N7931" s="97"/>
    </row>
    <row r="7932" spans="1:14" x14ac:dyDescent="0.2">
      <c r="A7932" s="101"/>
      <c r="D7932" s="97"/>
      <c r="N7932" s="97"/>
    </row>
    <row r="7933" spans="1:14" x14ac:dyDescent="0.2">
      <c r="A7933" s="101"/>
      <c r="D7933" s="97"/>
      <c r="N7933" s="97"/>
    </row>
    <row r="7934" spans="1:14" x14ac:dyDescent="0.2">
      <c r="A7934" s="101"/>
      <c r="D7934" s="97"/>
      <c r="N7934" s="97"/>
    </row>
    <row r="7935" spans="1:14" x14ac:dyDescent="0.2">
      <c r="A7935" s="101"/>
      <c r="D7935" s="97"/>
      <c r="N7935" s="97"/>
    </row>
    <row r="7936" spans="1:14" x14ac:dyDescent="0.2">
      <c r="A7936" s="101"/>
      <c r="D7936" s="97"/>
      <c r="N7936" s="97"/>
    </row>
    <row r="7937" spans="1:14" x14ac:dyDescent="0.2">
      <c r="A7937" s="101"/>
      <c r="D7937" s="97"/>
      <c r="N7937" s="97"/>
    </row>
    <row r="7938" spans="1:14" x14ac:dyDescent="0.2">
      <c r="A7938" s="101"/>
      <c r="D7938" s="97"/>
      <c r="N7938" s="97"/>
    </row>
    <row r="7939" spans="1:14" x14ac:dyDescent="0.2">
      <c r="A7939" s="101"/>
      <c r="D7939" s="97"/>
      <c r="N7939" s="97"/>
    </row>
    <row r="7940" spans="1:14" x14ac:dyDescent="0.2">
      <c r="A7940" s="101"/>
      <c r="D7940" s="97"/>
      <c r="N7940" s="97"/>
    </row>
    <row r="7941" spans="1:14" x14ac:dyDescent="0.2">
      <c r="A7941" s="101"/>
      <c r="D7941" s="97"/>
      <c r="N7941" s="97"/>
    </row>
    <row r="7942" spans="1:14" x14ac:dyDescent="0.2">
      <c r="A7942" s="101"/>
      <c r="D7942" s="97"/>
      <c r="N7942" s="97"/>
    </row>
    <row r="7943" spans="1:14" x14ac:dyDescent="0.2">
      <c r="A7943" s="101"/>
      <c r="D7943" s="97"/>
      <c r="N7943" s="97"/>
    </row>
    <row r="7944" spans="1:14" x14ac:dyDescent="0.2">
      <c r="A7944" s="101"/>
      <c r="D7944" s="97"/>
      <c r="N7944" s="97"/>
    </row>
    <row r="7945" spans="1:14" x14ac:dyDescent="0.2">
      <c r="A7945" s="101"/>
      <c r="D7945" s="97"/>
      <c r="N7945" s="97"/>
    </row>
    <row r="7946" spans="1:14" x14ac:dyDescent="0.2">
      <c r="A7946" s="101"/>
      <c r="D7946" s="97"/>
      <c r="N7946" s="97"/>
    </row>
    <row r="7947" spans="1:14" x14ac:dyDescent="0.2">
      <c r="A7947" s="101"/>
      <c r="D7947" s="97"/>
      <c r="N7947" s="97"/>
    </row>
    <row r="7948" spans="1:14" x14ac:dyDescent="0.2">
      <c r="A7948" s="101"/>
      <c r="D7948" s="97"/>
      <c r="N7948" s="97"/>
    </row>
    <row r="7949" spans="1:14" x14ac:dyDescent="0.2">
      <c r="A7949" s="101"/>
      <c r="D7949" s="97"/>
      <c r="N7949" s="97"/>
    </row>
    <row r="7950" spans="1:14" x14ac:dyDescent="0.2">
      <c r="A7950" s="101"/>
      <c r="D7950" s="97"/>
      <c r="N7950" s="97"/>
    </row>
    <row r="7951" spans="1:14" x14ac:dyDescent="0.2">
      <c r="A7951" s="101"/>
      <c r="D7951" s="97"/>
      <c r="N7951" s="97"/>
    </row>
    <row r="7952" spans="1:14" x14ac:dyDescent="0.2">
      <c r="A7952" s="101"/>
      <c r="D7952" s="97"/>
      <c r="N7952" s="97"/>
    </row>
    <row r="7953" spans="1:14" x14ac:dyDescent="0.2">
      <c r="A7953" s="101"/>
      <c r="D7953" s="97"/>
      <c r="N7953" s="97"/>
    </row>
    <row r="7954" spans="1:14" x14ac:dyDescent="0.2">
      <c r="A7954" s="101"/>
      <c r="D7954" s="97"/>
      <c r="N7954" s="97"/>
    </row>
    <row r="7955" spans="1:14" x14ac:dyDescent="0.2">
      <c r="A7955" s="101"/>
      <c r="D7955" s="97"/>
      <c r="N7955" s="97"/>
    </row>
    <row r="7956" spans="1:14" x14ac:dyDescent="0.2">
      <c r="A7956" s="101"/>
      <c r="D7956" s="97"/>
      <c r="N7956" s="97"/>
    </row>
    <row r="7957" spans="1:14" x14ac:dyDescent="0.2">
      <c r="A7957" s="101"/>
      <c r="D7957" s="97"/>
      <c r="N7957" s="97"/>
    </row>
    <row r="7958" spans="1:14" x14ac:dyDescent="0.2">
      <c r="A7958" s="101"/>
      <c r="D7958" s="97"/>
      <c r="N7958" s="97"/>
    </row>
    <row r="7959" spans="1:14" x14ac:dyDescent="0.2">
      <c r="A7959" s="101"/>
      <c r="D7959" s="97"/>
      <c r="N7959" s="97"/>
    </row>
    <row r="7960" spans="1:14" x14ac:dyDescent="0.2">
      <c r="A7960" s="101"/>
      <c r="D7960" s="97"/>
      <c r="N7960" s="97"/>
    </row>
    <row r="7961" spans="1:14" x14ac:dyDescent="0.2">
      <c r="A7961" s="101"/>
      <c r="D7961" s="97"/>
      <c r="N7961" s="97"/>
    </row>
    <row r="7962" spans="1:14" x14ac:dyDescent="0.2">
      <c r="A7962" s="101"/>
      <c r="D7962" s="97"/>
      <c r="N7962" s="97"/>
    </row>
    <row r="7963" spans="1:14" x14ac:dyDescent="0.2">
      <c r="A7963" s="101"/>
      <c r="D7963" s="97"/>
      <c r="N7963" s="97"/>
    </row>
    <row r="7964" spans="1:14" x14ac:dyDescent="0.2">
      <c r="A7964" s="101"/>
      <c r="D7964" s="97"/>
      <c r="N7964" s="97"/>
    </row>
    <row r="7965" spans="1:14" x14ac:dyDescent="0.2">
      <c r="A7965" s="101"/>
      <c r="D7965" s="97"/>
      <c r="N7965" s="97"/>
    </row>
    <row r="7966" spans="1:14" x14ac:dyDescent="0.2">
      <c r="A7966" s="101"/>
      <c r="D7966" s="97"/>
      <c r="N7966" s="97"/>
    </row>
    <row r="7967" spans="1:14" x14ac:dyDescent="0.2">
      <c r="A7967" s="101"/>
      <c r="D7967" s="97"/>
      <c r="N7967" s="97"/>
    </row>
    <row r="7968" spans="1:14" x14ac:dyDescent="0.2">
      <c r="A7968" s="101"/>
      <c r="D7968" s="97"/>
      <c r="N7968" s="97"/>
    </row>
    <row r="7969" spans="1:14" x14ac:dyDescent="0.2">
      <c r="A7969" s="101"/>
      <c r="D7969" s="97"/>
      <c r="N7969" s="97"/>
    </row>
    <row r="7970" spans="1:14" x14ac:dyDescent="0.2">
      <c r="A7970" s="101"/>
      <c r="D7970" s="97"/>
      <c r="N7970" s="97"/>
    </row>
    <row r="7971" spans="1:14" x14ac:dyDescent="0.2">
      <c r="A7971" s="101"/>
      <c r="D7971" s="97"/>
      <c r="N7971" s="97"/>
    </row>
    <row r="7972" spans="1:14" x14ac:dyDescent="0.2">
      <c r="A7972" s="101"/>
      <c r="D7972" s="97"/>
      <c r="N7972" s="97"/>
    </row>
    <row r="7973" spans="1:14" x14ac:dyDescent="0.2">
      <c r="A7973" s="101"/>
      <c r="D7973" s="97"/>
      <c r="N7973" s="97"/>
    </row>
    <row r="7974" spans="1:14" x14ac:dyDescent="0.2">
      <c r="A7974" s="101"/>
      <c r="D7974" s="97"/>
      <c r="N7974" s="97"/>
    </row>
    <row r="7975" spans="1:14" x14ac:dyDescent="0.2">
      <c r="A7975" s="101"/>
      <c r="D7975" s="97"/>
      <c r="N7975" s="97"/>
    </row>
    <row r="7976" spans="1:14" x14ac:dyDescent="0.2">
      <c r="A7976" s="101"/>
      <c r="D7976" s="97"/>
      <c r="N7976" s="97"/>
    </row>
    <row r="7977" spans="1:14" x14ac:dyDescent="0.2">
      <c r="A7977" s="101"/>
      <c r="D7977" s="97"/>
      <c r="N7977" s="97"/>
    </row>
    <row r="7978" spans="1:14" x14ac:dyDescent="0.2">
      <c r="A7978" s="101"/>
      <c r="D7978" s="97"/>
      <c r="N7978" s="97"/>
    </row>
    <row r="7979" spans="1:14" x14ac:dyDescent="0.2">
      <c r="A7979" s="101"/>
      <c r="D7979" s="97"/>
      <c r="N7979" s="97"/>
    </row>
    <row r="7980" spans="1:14" x14ac:dyDescent="0.2">
      <c r="A7980" s="101"/>
      <c r="D7980" s="97"/>
      <c r="N7980" s="97"/>
    </row>
    <row r="7981" spans="1:14" x14ac:dyDescent="0.2">
      <c r="A7981" s="101"/>
      <c r="D7981" s="97"/>
      <c r="N7981" s="97"/>
    </row>
    <row r="7982" spans="1:14" x14ac:dyDescent="0.2">
      <c r="A7982" s="101"/>
      <c r="D7982" s="97"/>
      <c r="N7982" s="97"/>
    </row>
    <row r="7983" spans="1:14" x14ac:dyDescent="0.2">
      <c r="A7983" s="101"/>
      <c r="D7983" s="97"/>
      <c r="N7983" s="97"/>
    </row>
    <row r="7984" spans="1:14" x14ac:dyDescent="0.2">
      <c r="A7984" s="101"/>
      <c r="D7984" s="97"/>
      <c r="N7984" s="97"/>
    </row>
    <row r="7985" spans="1:14" x14ac:dyDescent="0.2">
      <c r="A7985" s="101"/>
      <c r="D7985" s="97"/>
      <c r="N7985" s="97"/>
    </row>
    <row r="7986" spans="1:14" x14ac:dyDescent="0.2">
      <c r="A7986" s="101"/>
      <c r="D7986" s="97"/>
      <c r="N7986" s="97"/>
    </row>
    <row r="7987" spans="1:14" x14ac:dyDescent="0.2">
      <c r="A7987" s="101"/>
      <c r="D7987" s="97"/>
      <c r="N7987" s="97"/>
    </row>
    <row r="7988" spans="1:14" x14ac:dyDescent="0.2">
      <c r="A7988" s="101"/>
      <c r="D7988" s="97"/>
      <c r="N7988" s="97"/>
    </row>
    <row r="7989" spans="1:14" x14ac:dyDescent="0.2">
      <c r="A7989" s="101"/>
      <c r="D7989" s="97"/>
      <c r="N7989" s="97"/>
    </row>
    <row r="7990" spans="1:14" x14ac:dyDescent="0.2">
      <c r="A7990" s="101"/>
      <c r="D7990" s="97"/>
      <c r="N7990" s="97"/>
    </row>
    <row r="7991" spans="1:14" x14ac:dyDescent="0.2">
      <c r="A7991" s="101"/>
      <c r="D7991" s="97"/>
      <c r="N7991" s="97"/>
    </row>
    <row r="7992" spans="1:14" x14ac:dyDescent="0.2">
      <c r="A7992" s="101"/>
      <c r="D7992" s="97"/>
      <c r="N7992" s="97"/>
    </row>
    <row r="7993" spans="1:14" x14ac:dyDescent="0.2">
      <c r="A7993" s="101"/>
      <c r="D7993" s="97"/>
      <c r="N7993" s="97"/>
    </row>
    <row r="7994" spans="1:14" x14ac:dyDescent="0.2">
      <c r="A7994" s="101"/>
      <c r="D7994" s="97"/>
      <c r="N7994" s="97"/>
    </row>
    <row r="7995" spans="1:14" x14ac:dyDescent="0.2">
      <c r="A7995" s="101"/>
      <c r="D7995" s="97"/>
      <c r="N7995" s="97"/>
    </row>
    <row r="7996" spans="1:14" x14ac:dyDescent="0.2">
      <c r="A7996" s="101"/>
      <c r="D7996" s="97"/>
      <c r="N7996" s="97"/>
    </row>
    <row r="7997" spans="1:14" x14ac:dyDescent="0.2">
      <c r="A7997" s="101"/>
      <c r="D7997" s="97"/>
      <c r="N7997" s="97"/>
    </row>
    <row r="7998" spans="1:14" x14ac:dyDescent="0.2">
      <c r="A7998" s="101"/>
      <c r="D7998" s="97"/>
      <c r="N7998" s="97"/>
    </row>
    <row r="7999" spans="1:14" x14ac:dyDescent="0.2">
      <c r="A7999" s="101"/>
      <c r="D7999" s="97"/>
      <c r="N7999" s="97"/>
    </row>
    <row r="8000" spans="1:14" x14ac:dyDescent="0.2">
      <c r="A8000" s="101"/>
      <c r="D8000" s="97"/>
      <c r="N8000" s="97"/>
    </row>
    <row r="8001" spans="1:14" x14ac:dyDescent="0.2">
      <c r="A8001" s="101"/>
      <c r="D8001" s="97"/>
      <c r="N8001" s="97"/>
    </row>
    <row r="8002" spans="1:14" x14ac:dyDescent="0.2">
      <c r="A8002" s="101"/>
      <c r="D8002" s="97"/>
      <c r="N8002" s="97"/>
    </row>
    <row r="8003" spans="1:14" x14ac:dyDescent="0.2">
      <c r="A8003" s="101"/>
      <c r="D8003" s="97"/>
      <c r="N8003" s="97"/>
    </row>
    <row r="8004" spans="1:14" x14ac:dyDescent="0.2">
      <c r="A8004" s="101"/>
      <c r="D8004" s="97"/>
      <c r="N8004" s="97"/>
    </row>
    <row r="8005" spans="1:14" x14ac:dyDescent="0.2">
      <c r="A8005" s="101"/>
      <c r="D8005" s="97"/>
      <c r="N8005" s="97"/>
    </row>
    <row r="8006" spans="1:14" x14ac:dyDescent="0.2">
      <c r="A8006" s="101"/>
      <c r="D8006" s="97"/>
      <c r="N8006" s="97"/>
    </row>
    <row r="8007" spans="1:14" x14ac:dyDescent="0.2">
      <c r="A8007" s="101"/>
      <c r="D8007" s="97"/>
      <c r="N8007" s="97"/>
    </row>
    <row r="8008" spans="1:14" x14ac:dyDescent="0.2">
      <c r="A8008" s="101"/>
      <c r="D8008" s="97"/>
      <c r="N8008" s="97"/>
    </row>
    <row r="8009" spans="1:14" x14ac:dyDescent="0.2">
      <c r="A8009" s="101"/>
      <c r="D8009" s="97"/>
      <c r="N8009" s="97"/>
    </row>
    <row r="8010" spans="1:14" x14ac:dyDescent="0.2">
      <c r="A8010" s="101"/>
      <c r="D8010" s="97"/>
      <c r="N8010" s="97"/>
    </row>
    <row r="8011" spans="1:14" x14ac:dyDescent="0.2">
      <c r="A8011" s="101"/>
      <c r="D8011" s="97"/>
      <c r="N8011" s="97"/>
    </row>
    <row r="8012" spans="1:14" x14ac:dyDescent="0.2">
      <c r="A8012" s="101"/>
      <c r="D8012" s="97"/>
      <c r="N8012" s="97"/>
    </row>
    <row r="8013" spans="1:14" x14ac:dyDescent="0.2">
      <c r="A8013" s="101"/>
      <c r="D8013" s="97"/>
      <c r="N8013" s="97"/>
    </row>
    <row r="8014" spans="1:14" x14ac:dyDescent="0.2">
      <c r="A8014" s="101"/>
      <c r="D8014" s="97"/>
      <c r="N8014" s="97"/>
    </row>
    <row r="8015" spans="1:14" x14ac:dyDescent="0.2">
      <c r="A8015" s="101"/>
      <c r="D8015" s="97"/>
      <c r="N8015" s="97"/>
    </row>
    <row r="8016" spans="1:14" x14ac:dyDescent="0.2">
      <c r="A8016" s="101"/>
      <c r="D8016" s="97"/>
      <c r="N8016" s="97"/>
    </row>
    <row r="8017" spans="1:14" x14ac:dyDescent="0.2">
      <c r="A8017" s="101"/>
      <c r="D8017" s="97"/>
      <c r="N8017" s="97"/>
    </row>
    <row r="8018" spans="1:14" x14ac:dyDescent="0.2">
      <c r="A8018" s="101"/>
      <c r="D8018" s="97"/>
      <c r="N8018" s="97"/>
    </row>
    <row r="8019" spans="1:14" x14ac:dyDescent="0.2">
      <c r="A8019" s="101"/>
      <c r="D8019" s="97"/>
      <c r="N8019" s="97"/>
    </row>
    <row r="8020" spans="1:14" x14ac:dyDescent="0.2">
      <c r="A8020" s="101"/>
      <c r="D8020" s="97"/>
      <c r="N8020" s="97"/>
    </row>
    <row r="8021" spans="1:14" x14ac:dyDescent="0.2">
      <c r="A8021" s="101"/>
      <c r="D8021" s="97"/>
      <c r="N8021" s="97"/>
    </row>
    <row r="8022" spans="1:14" x14ac:dyDescent="0.2">
      <c r="A8022" s="101"/>
      <c r="D8022" s="97"/>
      <c r="N8022" s="97"/>
    </row>
    <row r="8023" spans="1:14" x14ac:dyDescent="0.2">
      <c r="A8023" s="101"/>
      <c r="D8023" s="97"/>
      <c r="N8023" s="97"/>
    </row>
    <row r="8024" spans="1:14" x14ac:dyDescent="0.2">
      <c r="A8024" s="101"/>
      <c r="D8024" s="97"/>
      <c r="N8024" s="97"/>
    </row>
    <row r="8025" spans="1:14" x14ac:dyDescent="0.2">
      <c r="A8025" s="101"/>
      <c r="D8025" s="97"/>
      <c r="N8025" s="97"/>
    </row>
    <row r="8026" spans="1:14" x14ac:dyDescent="0.2">
      <c r="A8026" s="101"/>
      <c r="D8026" s="97"/>
      <c r="N8026" s="97"/>
    </row>
    <row r="8027" spans="1:14" x14ac:dyDescent="0.2">
      <c r="A8027" s="101"/>
      <c r="D8027" s="97"/>
      <c r="N8027" s="97"/>
    </row>
    <row r="8028" spans="1:14" x14ac:dyDescent="0.2">
      <c r="A8028" s="101"/>
      <c r="D8028" s="97"/>
      <c r="N8028" s="97"/>
    </row>
    <row r="8029" spans="1:14" x14ac:dyDescent="0.2">
      <c r="A8029" s="101"/>
      <c r="D8029" s="97"/>
      <c r="N8029" s="97"/>
    </row>
    <row r="8030" spans="1:14" x14ac:dyDescent="0.2">
      <c r="A8030" s="101"/>
      <c r="D8030" s="97"/>
      <c r="N8030" s="97"/>
    </row>
    <row r="8031" spans="1:14" x14ac:dyDescent="0.2">
      <c r="A8031" s="101"/>
      <c r="D8031" s="97"/>
      <c r="N8031" s="97"/>
    </row>
    <row r="8032" spans="1:14" x14ac:dyDescent="0.2">
      <c r="A8032" s="101"/>
      <c r="D8032" s="97"/>
      <c r="N8032" s="97"/>
    </row>
    <row r="8033" spans="1:14" x14ac:dyDescent="0.2">
      <c r="A8033" s="101"/>
      <c r="D8033" s="97"/>
      <c r="N8033" s="97"/>
    </row>
    <row r="8034" spans="1:14" x14ac:dyDescent="0.2">
      <c r="A8034" s="101"/>
      <c r="D8034" s="97"/>
      <c r="N8034" s="97"/>
    </row>
    <row r="8035" spans="1:14" x14ac:dyDescent="0.2">
      <c r="A8035" s="101"/>
      <c r="D8035" s="97"/>
      <c r="N8035" s="97"/>
    </row>
    <row r="8036" spans="1:14" x14ac:dyDescent="0.2">
      <c r="A8036" s="101"/>
      <c r="D8036" s="97"/>
      <c r="N8036" s="97"/>
    </row>
    <row r="8037" spans="1:14" x14ac:dyDescent="0.2">
      <c r="A8037" s="101"/>
      <c r="D8037" s="97"/>
      <c r="N8037" s="97"/>
    </row>
    <row r="8038" spans="1:14" x14ac:dyDescent="0.2">
      <c r="A8038" s="101"/>
      <c r="D8038" s="97"/>
      <c r="N8038" s="97"/>
    </row>
    <row r="8039" spans="1:14" x14ac:dyDescent="0.2">
      <c r="A8039" s="101"/>
      <c r="D8039" s="97"/>
      <c r="N8039" s="97"/>
    </row>
    <row r="8040" spans="1:14" x14ac:dyDescent="0.2">
      <c r="A8040" s="101"/>
      <c r="D8040" s="97"/>
      <c r="N8040" s="97"/>
    </row>
    <row r="8041" spans="1:14" x14ac:dyDescent="0.2">
      <c r="A8041" s="101"/>
      <c r="D8041" s="97"/>
      <c r="N8041" s="97"/>
    </row>
    <row r="8042" spans="1:14" x14ac:dyDescent="0.2">
      <c r="A8042" s="101"/>
      <c r="D8042" s="97"/>
      <c r="N8042" s="97"/>
    </row>
    <row r="8043" spans="1:14" x14ac:dyDescent="0.2">
      <c r="A8043" s="101"/>
      <c r="D8043" s="97"/>
      <c r="N8043" s="97"/>
    </row>
    <row r="8044" spans="1:14" x14ac:dyDescent="0.2">
      <c r="A8044" s="101"/>
      <c r="D8044" s="97"/>
      <c r="N8044" s="97"/>
    </row>
    <row r="8045" spans="1:14" x14ac:dyDescent="0.2">
      <c r="A8045" s="101"/>
      <c r="D8045" s="97"/>
      <c r="N8045" s="97"/>
    </row>
    <row r="8046" spans="1:14" x14ac:dyDescent="0.2">
      <c r="A8046" s="101"/>
      <c r="D8046" s="97"/>
      <c r="N8046" s="97"/>
    </row>
    <row r="8047" spans="1:14" x14ac:dyDescent="0.2">
      <c r="A8047" s="101"/>
      <c r="D8047" s="97"/>
      <c r="N8047" s="97"/>
    </row>
    <row r="8048" spans="1:14" x14ac:dyDescent="0.2">
      <c r="A8048" s="101"/>
      <c r="D8048" s="97"/>
      <c r="N8048" s="97"/>
    </row>
    <row r="8049" spans="1:14" x14ac:dyDescent="0.2">
      <c r="A8049" s="101"/>
      <c r="D8049" s="97"/>
      <c r="N8049" s="97"/>
    </row>
    <row r="8050" spans="1:14" x14ac:dyDescent="0.2">
      <c r="A8050" s="101"/>
      <c r="D8050" s="97"/>
      <c r="N8050" s="97"/>
    </row>
    <row r="8051" spans="1:14" x14ac:dyDescent="0.2">
      <c r="A8051" s="101"/>
      <c r="D8051" s="97"/>
      <c r="N8051" s="97"/>
    </row>
    <row r="8052" spans="1:14" x14ac:dyDescent="0.2">
      <c r="A8052" s="101"/>
      <c r="D8052" s="97"/>
      <c r="N8052" s="97"/>
    </row>
    <row r="8053" spans="1:14" x14ac:dyDescent="0.2">
      <c r="A8053" s="101"/>
      <c r="D8053" s="97"/>
      <c r="N8053" s="97"/>
    </row>
    <row r="8054" spans="1:14" x14ac:dyDescent="0.2">
      <c r="A8054" s="101"/>
      <c r="D8054" s="97"/>
      <c r="N8054" s="97"/>
    </row>
    <row r="8055" spans="1:14" x14ac:dyDescent="0.2">
      <c r="A8055" s="101"/>
      <c r="D8055" s="97"/>
      <c r="N8055" s="97"/>
    </row>
    <row r="8056" spans="1:14" x14ac:dyDescent="0.2">
      <c r="A8056" s="101"/>
      <c r="D8056" s="97"/>
      <c r="N8056" s="97"/>
    </row>
    <row r="8057" spans="1:14" x14ac:dyDescent="0.2">
      <c r="A8057" s="101"/>
      <c r="D8057" s="97"/>
      <c r="N8057" s="97"/>
    </row>
    <row r="8058" spans="1:14" x14ac:dyDescent="0.2">
      <c r="A8058" s="101"/>
      <c r="D8058" s="97"/>
      <c r="N8058" s="97"/>
    </row>
    <row r="8059" spans="1:14" x14ac:dyDescent="0.2">
      <c r="A8059" s="101"/>
      <c r="D8059" s="97"/>
      <c r="N8059" s="97"/>
    </row>
    <row r="8060" spans="1:14" x14ac:dyDescent="0.2">
      <c r="A8060" s="101"/>
      <c r="D8060" s="97"/>
      <c r="N8060" s="97"/>
    </row>
    <row r="8061" spans="1:14" x14ac:dyDescent="0.2">
      <c r="A8061" s="101"/>
      <c r="D8061" s="97"/>
      <c r="N8061" s="97"/>
    </row>
    <row r="8062" spans="1:14" x14ac:dyDescent="0.2">
      <c r="A8062" s="101"/>
      <c r="D8062" s="97"/>
      <c r="N8062" s="97"/>
    </row>
    <row r="8063" spans="1:14" x14ac:dyDescent="0.2">
      <c r="A8063" s="101"/>
      <c r="D8063" s="97"/>
      <c r="N8063" s="97"/>
    </row>
    <row r="8064" spans="1:14" x14ac:dyDescent="0.2">
      <c r="A8064" s="101"/>
      <c r="D8064" s="97"/>
      <c r="N8064" s="97"/>
    </row>
    <row r="8065" spans="1:14" x14ac:dyDescent="0.2">
      <c r="A8065" s="101"/>
      <c r="D8065" s="97"/>
      <c r="N8065" s="97"/>
    </row>
    <row r="8066" spans="1:14" x14ac:dyDescent="0.2">
      <c r="A8066" s="101"/>
      <c r="D8066" s="97"/>
      <c r="N8066" s="97"/>
    </row>
    <row r="8067" spans="1:14" x14ac:dyDescent="0.2">
      <c r="A8067" s="101"/>
      <c r="D8067" s="97"/>
      <c r="N8067" s="97"/>
    </row>
    <row r="8068" spans="1:14" x14ac:dyDescent="0.2">
      <c r="A8068" s="101"/>
      <c r="D8068" s="97"/>
      <c r="N8068" s="97"/>
    </row>
    <row r="8069" spans="1:14" x14ac:dyDescent="0.2">
      <c r="A8069" s="101"/>
      <c r="D8069" s="97"/>
      <c r="N8069" s="97"/>
    </row>
    <row r="8070" spans="1:14" x14ac:dyDescent="0.2">
      <c r="A8070" s="101"/>
      <c r="D8070" s="97"/>
      <c r="N8070" s="97"/>
    </row>
    <row r="8071" spans="1:14" x14ac:dyDescent="0.2">
      <c r="A8071" s="101"/>
      <c r="D8071" s="97"/>
      <c r="N8071" s="97"/>
    </row>
    <row r="8072" spans="1:14" x14ac:dyDescent="0.2">
      <c r="A8072" s="101"/>
      <c r="D8072" s="97"/>
      <c r="N8072" s="97"/>
    </row>
    <row r="8073" spans="1:14" x14ac:dyDescent="0.2">
      <c r="A8073" s="101"/>
      <c r="D8073" s="97"/>
      <c r="N8073" s="97"/>
    </row>
    <row r="8074" spans="1:14" x14ac:dyDescent="0.2">
      <c r="A8074" s="101"/>
      <c r="D8074" s="97"/>
      <c r="N8074" s="97"/>
    </row>
    <row r="8075" spans="1:14" x14ac:dyDescent="0.2">
      <c r="A8075" s="101"/>
      <c r="D8075" s="97"/>
      <c r="N8075" s="97"/>
    </row>
    <row r="8076" spans="1:14" x14ac:dyDescent="0.2">
      <c r="A8076" s="101"/>
      <c r="D8076" s="97"/>
      <c r="N8076" s="97"/>
    </row>
    <row r="8077" spans="1:14" x14ac:dyDescent="0.2">
      <c r="A8077" s="101"/>
      <c r="D8077" s="97"/>
      <c r="N8077" s="97"/>
    </row>
    <row r="8078" spans="1:14" x14ac:dyDescent="0.2">
      <c r="A8078" s="101"/>
      <c r="D8078" s="97"/>
      <c r="N8078" s="97"/>
    </row>
    <row r="8079" spans="1:14" x14ac:dyDescent="0.2">
      <c r="A8079" s="101"/>
      <c r="D8079" s="97"/>
      <c r="N8079" s="97"/>
    </row>
    <row r="8080" spans="1:14" x14ac:dyDescent="0.2">
      <c r="A8080" s="101"/>
      <c r="D8080" s="97"/>
      <c r="N8080" s="97"/>
    </row>
    <row r="8081" spans="1:14" x14ac:dyDescent="0.2">
      <c r="A8081" s="101"/>
      <c r="D8081" s="97"/>
      <c r="N8081" s="97"/>
    </row>
    <row r="8082" spans="1:14" x14ac:dyDescent="0.2">
      <c r="A8082" s="101"/>
      <c r="D8082" s="97"/>
      <c r="N8082" s="97"/>
    </row>
    <row r="8083" spans="1:14" x14ac:dyDescent="0.2">
      <c r="A8083" s="101"/>
      <c r="D8083" s="97"/>
      <c r="N8083" s="97"/>
    </row>
    <row r="8084" spans="1:14" x14ac:dyDescent="0.2">
      <c r="A8084" s="101"/>
      <c r="D8084" s="97"/>
      <c r="N8084" s="97"/>
    </row>
    <row r="8085" spans="1:14" x14ac:dyDescent="0.2">
      <c r="A8085" s="101"/>
      <c r="D8085" s="97"/>
      <c r="N8085" s="97"/>
    </row>
    <row r="8086" spans="1:14" x14ac:dyDescent="0.2">
      <c r="A8086" s="101"/>
      <c r="D8086" s="97"/>
      <c r="N8086" s="97"/>
    </row>
    <row r="8087" spans="1:14" x14ac:dyDescent="0.2">
      <c r="A8087" s="101"/>
      <c r="D8087" s="97"/>
      <c r="N8087" s="97"/>
    </row>
    <row r="8088" spans="1:14" x14ac:dyDescent="0.2">
      <c r="A8088" s="101"/>
      <c r="D8088" s="97"/>
      <c r="N8088" s="97"/>
    </row>
    <row r="8089" spans="1:14" x14ac:dyDescent="0.2">
      <c r="A8089" s="101"/>
      <c r="D8089" s="97"/>
      <c r="N8089" s="97"/>
    </row>
    <row r="8090" spans="1:14" x14ac:dyDescent="0.2">
      <c r="A8090" s="101"/>
      <c r="D8090" s="97"/>
      <c r="N8090" s="97"/>
    </row>
    <row r="8091" spans="1:14" x14ac:dyDescent="0.2">
      <c r="A8091" s="101"/>
      <c r="D8091" s="97"/>
      <c r="N8091" s="97"/>
    </row>
    <row r="8092" spans="1:14" x14ac:dyDescent="0.2">
      <c r="A8092" s="101"/>
      <c r="D8092" s="97"/>
      <c r="N8092" s="97"/>
    </row>
    <row r="8093" spans="1:14" x14ac:dyDescent="0.2">
      <c r="A8093" s="101"/>
      <c r="D8093" s="97"/>
      <c r="N8093" s="97"/>
    </row>
    <row r="8094" spans="1:14" x14ac:dyDescent="0.2">
      <c r="A8094" s="101"/>
      <c r="D8094" s="97"/>
      <c r="N8094" s="97"/>
    </row>
    <row r="8095" spans="1:14" x14ac:dyDescent="0.2">
      <c r="A8095" s="101"/>
      <c r="D8095" s="97"/>
      <c r="N8095" s="97"/>
    </row>
    <row r="8096" spans="1:14" x14ac:dyDescent="0.2">
      <c r="A8096" s="101"/>
      <c r="D8096" s="97"/>
      <c r="N8096" s="97"/>
    </row>
    <row r="8097" spans="1:14" x14ac:dyDescent="0.2">
      <c r="A8097" s="101"/>
      <c r="D8097" s="97"/>
      <c r="N8097" s="97"/>
    </row>
    <row r="8098" spans="1:14" x14ac:dyDescent="0.2">
      <c r="A8098" s="101"/>
      <c r="D8098" s="97"/>
      <c r="N8098" s="97"/>
    </row>
    <row r="8099" spans="1:14" x14ac:dyDescent="0.2">
      <c r="A8099" s="101"/>
      <c r="D8099" s="97"/>
      <c r="N8099" s="97"/>
    </row>
    <row r="8100" spans="1:14" x14ac:dyDescent="0.2">
      <c r="A8100" s="101"/>
      <c r="D8100" s="97"/>
      <c r="N8100" s="97"/>
    </row>
    <row r="8101" spans="1:14" x14ac:dyDescent="0.2">
      <c r="A8101" s="101"/>
      <c r="D8101" s="97"/>
      <c r="N8101" s="97"/>
    </row>
    <row r="8102" spans="1:14" x14ac:dyDescent="0.2">
      <c r="A8102" s="101"/>
      <c r="D8102" s="97"/>
      <c r="N8102" s="97"/>
    </row>
    <row r="8103" spans="1:14" x14ac:dyDescent="0.2">
      <c r="A8103" s="101"/>
      <c r="D8103" s="97"/>
      <c r="N8103" s="97"/>
    </row>
    <row r="8104" spans="1:14" x14ac:dyDescent="0.2">
      <c r="A8104" s="101"/>
      <c r="D8104" s="97"/>
      <c r="N8104" s="97"/>
    </row>
    <row r="8105" spans="1:14" x14ac:dyDescent="0.2">
      <c r="A8105" s="101"/>
      <c r="D8105" s="97"/>
      <c r="N8105" s="97"/>
    </row>
    <row r="8106" spans="1:14" x14ac:dyDescent="0.2">
      <c r="A8106" s="101"/>
      <c r="D8106" s="97"/>
      <c r="N8106" s="97"/>
    </row>
    <row r="8107" spans="1:14" x14ac:dyDescent="0.2">
      <c r="A8107" s="101"/>
      <c r="D8107" s="97"/>
      <c r="N8107" s="97"/>
    </row>
    <row r="8108" spans="1:14" x14ac:dyDescent="0.2">
      <c r="A8108" s="101"/>
      <c r="D8108" s="97"/>
      <c r="N8108" s="97"/>
    </row>
    <row r="8109" spans="1:14" x14ac:dyDescent="0.2">
      <c r="A8109" s="101"/>
      <c r="D8109" s="97"/>
      <c r="N8109" s="97"/>
    </row>
    <row r="8110" spans="1:14" x14ac:dyDescent="0.2">
      <c r="A8110" s="101"/>
      <c r="D8110" s="97"/>
      <c r="N8110" s="97"/>
    </row>
    <row r="8111" spans="1:14" x14ac:dyDescent="0.2">
      <c r="A8111" s="101"/>
      <c r="D8111" s="97"/>
      <c r="N8111" s="97"/>
    </row>
    <row r="8112" spans="1:14" x14ac:dyDescent="0.2">
      <c r="A8112" s="101"/>
      <c r="D8112" s="97"/>
      <c r="N8112" s="97"/>
    </row>
    <row r="8113" spans="1:14" x14ac:dyDescent="0.2">
      <c r="A8113" s="101"/>
      <c r="D8113" s="97"/>
      <c r="N8113" s="97"/>
    </row>
    <row r="8114" spans="1:14" x14ac:dyDescent="0.2">
      <c r="A8114" s="101"/>
      <c r="D8114" s="97"/>
      <c r="N8114" s="97"/>
    </row>
    <row r="8115" spans="1:14" x14ac:dyDescent="0.2">
      <c r="A8115" s="101"/>
      <c r="D8115" s="97"/>
      <c r="N8115" s="97"/>
    </row>
    <row r="8116" spans="1:14" x14ac:dyDescent="0.2">
      <c r="A8116" s="101"/>
      <c r="D8116" s="97"/>
      <c r="N8116" s="97"/>
    </row>
    <row r="8117" spans="1:14" x14ac:dyDescent="0.2">
      <c r="A8117" s="101"/>
      <c r="D8117" s="97"/>
      <c r="N8117" s="97"/>
    </row>
    <row r="8118" spans="1:14" x14ac:dyDescent="0.2">
      <c r="A8118" s="101"/>
      <c r="D8118" s="97"/>
      <c r="N8118" s="97"/>
    </row>
    <row r="8119" spans="1:14" x14ac:dyDescent="0.2">
      <c r="A8119" s="101"/>
      <c r="D8119" s="97"/>
      <c r="N8119" s="97"/>
    </row>
    <row r="8120" spans="1:14" x14ac:dyDescent="0.2">
      <c r="A8120" s="101"/>
      <c r="D8120" s="97"/>
      <c r="N8120" s="97"/>
    </row>
    <row r="8121" spans="1:14" x14ac:dyDescent="0.2">
      <c r="A8121" s="101"/>
      <c r="D8121" s="97"/>
      <c r="N8121" s="97"/>
    </row>
    <row r="8122" spans="1:14" x14ac:dyDescent="0.2">
      <c r="A8122" s="101"/>
      <c r="D8122" s="97"/>
      <c r="N8122" s="97"/>
    </row>
    <row r="8123" spans="1:14" x14ac:dyDescent="0.2">
      <c r="A8123" s="101"/>
      <c r="D8123" s="97"/>
      <c r="N8123" s="97"/>
    </row>
    <row r="8124" spans="1:14" x14ac:dyDescent="0.2">
      <c r="A8124" s="101"/>
      <c r="D8124" s="97"/>
      <c r="N8124" s="97"/>
    </row>
    <row r="8125" spans="1:14" x14ac:dyDescent="0.2">
      <c r="A8125" s="101"/>
      <c r="D8125" s="97"/>
      <c r="N8125" s="97"/>
    </row>
    <row r="8126" spans="1:14" x14ac:dyDescent="0.2">
      <c r="A8126" s="101"/>
      <c r="D8126" s="97"/>
      <c r="N8126" s="97"/>
    </row>
    <row r="8127" spans="1:14" x14ac:dyDescent="0.2">
      <c r="A8127" s="101"/>
      <c r="D8127" s="97"/>
      <c r="N8127" s="97"/>
    </row>
    <row r="8128" spans="1:14" x14ac:dyDescent="0.2">
      <c r="A8128" s="101"/>
      <c r="D8128" s="97"/>
      <c r="N8128" s="97"/>
    </row>
    <row r="8129" spans="1:14" x14ac:dyDescent="0.2">
      <c r="A8129" s="101"/>
      <c r="D8129" s="97"/>
      <c r="N8129" s="97"/>
    </row>
    <row r="8130" spans="1:14" x14ac:dyDescent="0.2">
      <c r="A8130" s="101"/>
      <c r="D8130" s="97"/>
      <c r="N8130" s="97"/>
    </row>
    <row r="8131" spans="1:14" x14ac:dyDescent="0.2">
      <c r="A8131" s="101"/>
      <c r="D8131" s="97"/>
      <c r="N8131" s="97"/>
    </row>
    <row r="8132" spans="1:14" x14ac:dyDescent="0.2">
      <c r="A8132" s="101"/>
      <c r="D8132" s="97"/>
      <c r="N8132" s="97"/>
    </row>
    <row r="8133" spans="1:14" x14ac:dyDescent="0.2">
      <c r="A8133" s="101"/>
      <c r="D8133" s="97"/>
      <c r="N8133" s="97"/>
    </row>
    <row r="8134" spans="1:14" x14ac:dyDescent="0.2">
      <c r="A8134" s="101"/>
      <c r="D8134" s="97"/>
      <c r="N8134" s="97"/>
    </row>
    <row r="8135" spans="1:14" x14ac:dyDescent="0.2">
      <c r="A8135" s="101"/>
      <c r="D8135" s="97"/>
      <c r="N8135" s="97"/>
    </row>
    <row r="8136" spans="1:14" x14ac:dyDescent="0.2">
      <c r="A8136" s="101"/>
      <c r="D8136" s="97"/>
      <c r="N8136" s="97"/>
    </row>
    <row r="8137" spans="1:14" x14ac:dyDescent="0.2">
      <c r="A8137" s="101"/>
      <c r="D8137" s="97"/>
      <c r="N8137" s="97"/>
    </row>
    <row r="8138" spans="1:14" x14ac:dyDescent="0.2">
      <c r="A8138" s="101"/>
      <c r="D8138" s="97"/>
      <c r="N8138" s="97"/>
    </row>
    <row r="8139" spans="1:14" x14ac:dyDescent="0.2">
      <c r="A8139" s="101"/>
      <c r="D8139" s="97"/>
      <c r="N8139" s="97"/>
    </row>
    <row r="8140" spans="1:14" x14ac:dyDescent="0.2">
      <c r="A8140" s="101"/>
      <c r="D8140" s="97"/>
      <c r="N8140" s="97"/>
    </row>
    <row r="8141" spans="1:14" x14ac:dyDescent="0.2">
      <c r="A8141" s="101"/>
      <c r="D8141" s="97"/>
      <c r="N8141" s="97"/>
    </row>
    <row r="8142" spans="1:14" x14ac:dyDescent="0.2">
      <c r="A8142" s="101"/>
      <c r="D8142" s="97"/>
      <c r="N8142" s="97"/>
    </row>
    <row r="8143" spans="1:14" x14ac:dyDescent="0.2">
      <c r="A8143" s="101"/>
      <c r="D8143" s="97"/>
      <c r="N8143" s="97"/>
    </row>
    <row r="8144" spans="1:14" x14ac:dyDescent="0.2">
      <c r="A8144" s="101"/>
      <c r="D8144" s="97"/>
      <c r="N8144" s="97"/>
    </row>
    <row r="8145" spans="1:14" x14ac:dyDescent="0.2">
      <c r="A8145" s="101"/>
      <c r="D8145" s="97"/>
      <c r="N8145" s="97"/>
    </row>
    <row r="8146" spans="1:14" x14ac:dyDescent="0.2">
      <c r="A8146" s="101"/>
      <c r="D8146" s="97"/>
      <c r="N8146" s="97"/>
    </row>
    <row r="8147" spans="1:14" x14ac:dyDescent="0.2">
      <c r="A8147" s="101"/>
      <c r="D8147" s="97"/>
      <c r="N8147" s="97"/>
    </row>
    <row r="8148" spans="1:14" x14ac:dyDescent="0.2">
      <c r="A8148" s="101"/>
      <c r="D8148" s="97"/>
      <c r="N8148" s="97"/>
    </row>
    <row r="8149" spans="1:14" x14ac:dyDescent="0.2">
      <c r="A8149" s="101"/>
      <c r="D8149" s="97"/>
      <c r="N8149" s="97"/>
    </row>
    <row r="8150" spans="1:14" x14ac:dyDescent="0.2">
      <c r="A8150" s="101"/>
      <c r="D8150" s="97"/>
      <c r="N8150" s="97"/>
    </row>
    <row r="8151" spans="1:14" x14ac:dyDescent="0.2">
      <c r="A8151" s="101"/>
      <c r="D8151" s="97"/>
      <c r="N8151" s="97"/>
    </row>
    <row r="8152" spans="1:14" x14ac:dyDescent="0.2">
      <c r="A8152" s="101"/>
      <c r="D8152" s="97"/>
      <c r="N8152" s="97"/>
    </row>
    <row r="8153" spans="1:14" x14ac:dyDescent="0.2">
      <c r="A8153" s="101"/>
      <c r="D8153" s="97"/>
      <c r="N8153" s="97"/>
    </row>
    <row r="8154" spans="1:14" x14ac:dyDescent="0.2">
      <c r="A8154" s="101"/>
      <c r="D8154" s="97"/>
      <c r="N8154" s="97"/>
    </row>
    <row r="8155" spans="1:14" x14ac:dyDescent="0.2">
      <c r="A8155" s="101"/>
      <c r="D8155" s="97"/>
      <c r="N8155" s="97"/>
    </row>
    <row r="8156" spans="1:14" x14ac:dyDescent="0.2">
      <c r="A8156" s="101"/>
      <c r="D8156" s="97"/>
      <c r="N8156" s="97"/>
    </row>
    <row r="8157" spans="1:14" x14ac:dyDescent="0.2">
      <c r="A8157" s="101"/>
      <c r="D8157" s="97"/>
      <c r="N8157" s="97"/>
    </row>
    <row r="8158" spans="1:14" x14ac:dyDescent="0.2">
      <c r="A8158" s="101"/>
      <c r="D8158" s="97"/>
      <c r="N8158" s="97"/>
    </row>
    <row r="8159" spans="1:14" x14ac:dyDescent="0.2">
      <c r="A8159" s="101"/>
      <c r="D8159" s="97"/>
      <c r="N8159" s="97"/>
    </row>
    <row r="8160" spans="1:14" x14ac:dyDescent="0.2">
      <c r="A8160" s="101"/>
      <c r="D8160" s="97"/>
      <c r="N8160" s="97"/>
    </row>
    <row r="8161" spans="1:14" x14ac:dyDescent="0.2">
      <c r="A8161" s="101"/>
      <c r="D8161" s="97"/>
      <c r="N8161" s="97"/>
    </row>
    <row r="8162" spans="1:14" x14ac:dyDescent="0.2">
      <c r="A8162" s="101"/>
      <c r="D8162" s="97"/>
      <c r="N8162" s="97"/>
    </row>
    <row r="8163" spans="1:14" x14ac:dyDescent="0.2">
      <c r="A8163" s="101"/>
      <c r="D8163" s="97"/>
      <c r="N8163" s="97"/>
    </row>
    <row r="8164" spans="1:14" x14ac:dyDescent="0.2">
      <c r="A8164" s="101"/>
      <c r="D8164" s="97"/>
      <c r="N8164" s="97"/>
    </row>
    <row r="8165" spans="1:14" x14ac:dyDescent="0.2">
      <c r="A8165" s="101"/>
      <c r="D8165" s="97"/>
      <c r="N8165" s="97"/>
    </row>
    <row r="8166" spans="1:14" x14ac:dyDescent="0.2">
      <c r="A8166" s="101"/>
      <c r="D8166" s="97"/>
      <c r="N8166" s="97"/>
    </row>
    <row r="8167" spans="1:14" x14ac:dyDescent="0.2">
      <c r="A8167" s="101"/>
      <c r="D8167" s="97"/>
      <c r="N8167" s="97"/>
    </row>
    <row r="8168" spans="1:14" x14ac:dyDescent="0.2">
      <c r="A8168" s="101"/>
      <c r="D8168" s="97"/>
      <c r="N8168" s="97"/>
    </row>
    <row r="8169" spans="1:14" x14ac:dyDescent="0.2">
      <c r="A8169" s="101"/>
      <c r="D8169" s="97"/>
      <c r="N8169" s="97"/>
    </row>
    <row r="8170" spans="1:14" x14ac:dyDescent="0.2">
      <c r="A8170" s="101"/>
      <c r="D8170" s="97"/>
      <c r="N8170" s="97"/>
    </row>
    <row r="8171" spans="1:14" x14ac:dyDescent="0.2">
      <c r="A8171" s="101"/>
      <c r="D8171" s="97"/>
      <c r="N8171" s="97"/>
    </row>
    <row r="8172" spans="1:14" x14ac:dyDescent="0.2">
      <c r="A8172" s="101"/>
      <c r="D8172" s="97"/>
      <c r="N8172" s="97"/>
    </row>
    <row r="8173" spans="1:14" x14ac:dyDescent="0.2">
      <c r="A8173" s="101"/>
      <c r="D8173" s="97"/>
      <c r="N8173" s="97"/>
    </row>
    <row r="8174" spans="1:14" x14ac:dyDescent="0.2">
      <c r="A8174" s="101"/>
      <c r="D8174" s="97"/>
      <c r="N8174" s="97"/>
    </row>
    <row r="8175" spans="1:14" x14ac:dyDescent="0.2">
      <c r="A8175" s="101"/>
      <c r="D8175" s="97"/>
      <c r="N8175" s="97"/>
    </row>
    <row r="8176" spans="1:14" x14ac:dyDescent="0.2">
      <c r="A8176" s="101"/>
      <c r="D8176" s="97"/>
      <c r="N8176" s="97"/>
    </row>
    <row r="8177" spans="1:14" x14ac:dyDescent="0.2">
      <c r="A8177" s="101"/>
      <c r="D8177" s="97"/>
      <c r="N8177" s="97"/>
    </row>
    <row r="8178" spans="1:14" x14ac:dyDescent="0.2">
      <c r="A8178" s="101"/>
      <c r="D8178" s="97"/>
      <c r="N8178" s="97"/>
    </row>
    <row r="8179" spans="1:14" x14ac:dyDescent="0.2">
      <c r="A8179" s="101"/>
      <c r="D8179" s="97"/>
      <c r="N8179" s="97"/>
    </row>
    <row r="8180" spans="1:14" x14ac:dyDescent="0.2">
      <c r="A8180" s="101"/>
      <c r="D8180" s="97"/>
      <c r="N8180" s="97"/>
    </row>
    <row r="8181" spans="1:14" x14ac:dyDescent="0.2">
      <c r="A8181" s="101"/>
      <c r="D8181" s="97"/>
      <c r="N8181" s="97"/>
    </row>
    <row r="8182" spans="1:14" x14ac:dyDescent="0.2">
      <c r="A8182" s="101"/>
      <c r="D8182" s="97"/>
      <c r="N8182" s="97"/>
    </row>
    <row r="8183" spans="1:14" x14ac:dyDescent="0.2">
      <c r="A8183" s="101"/>
      <c r="D8183" s="97"/>
      <c r="N8183" s="97"/>
    </row>
    <row r="8184" spans="1:14" x14ac:dyDescent="0.2">
      <c r="A8184" s="101"/>
      <c r="D8184" s="97"/>
      <c r="N8184" s="97"/>
    </row>
    <row r="8185" spans="1:14" x14ac:dyDescent="0.2">
      <c r="A8185" s="101"/>
      <c r="D8185" s="97"/>
      <c r="N8185" s="97"/>
    </row>
    <row r="8186" spans="1:14" x14ac:dyDescent="0.2">
      <c r="A8186" s="101"/>
      <c r="D8186" s="97"/>
      <c r="N8186" s="97"/>
    </row>
    <row r="8187" spans="1:14" x14ac:dyDescent="0.2">
      <c r="A8187" s="101"/>
      <c r="D8187" s="97"/>
      <c r="N8187" s="97"/>
    </row>
    <row r="8188" spans="1:14" x14ac:dyDescent="0.2">
      <c r="A8188" s="101"/>
      <c r="D8188" s="97"/>
      <c r="N8188" s="97"/>
    </row>
    <row r="8189" spans="1:14" x14ac:dyDescent="0.2">
      <c r="A8189" s="101"/>
      <c r="D8189" s="97"/>
      <c r="N8189" s="97"/>
    </row>
    <row r="8190" spans="1:14" x14ac:dyDescent="0.2">
      <c r="A8190" s="101"/>
      <c r="D8190" s="97"/>
      <c r="N8190" s="97"/>
    </row>
    <row r="8191" spans="1:14" x14ac:dyDescent="0.2">
      <c r="A8191" s="101"/>
      <c r="D8191" s="97"/>
      <c r="N8191" s="97"/>
    </row>
    <row r="8192" spans="1:14" x14ac:dyDescent="0.2">
      <c r="A8192" s="101"/>
      <c r="D8192" s="97"/>
      <c r="N8192" s="97"/>
    </row>
    <row r="8193" spans="1:14" x14ac:dyDescent="0.2">
      <c r="A8193" s="101"/>
      <c r="D8193" s="97"/>
      <c r="N8193" s="97"/>
    </row>
    <row r="8194" spans="1:14" x14ac:dyDescent="0.2">
      <c r="A8194" s="101"/>
      <c r="D8194" s="97"/>
      <c r="N8194" s="97"/>
    </row>
    <row r="8195" spans="1:14" x14ac:dyDescent="0.2">
      <c r="A8195" s="101"/>
      <c r="D8195" s="97"/>
      <c r="N8195" s="97"/>
    </row>
    <row r="8196" spans="1:14" x14ac:dyDescent="0.2">
      <c r="A8196" s="101"/>
      <c r="D8196" s="97"/>
      <c r="N8196" s="97"/>
    </row>
    <row r="8197" spans="1:14" x14ac:dyDescent="0.2">
      <c r="A8197" s="101"/>
      <c r="D8197" s="97"/>
      <c r="N8197" s="97"/>
    </row>
    <row r="8198" spans="1:14" x14ac:dyDescent="0.2">
      <c r="A8198" s="101"/>
      <c r="D8198" s="97"/>
      <c r="N8198" s="97"/>
    </row>
    <row r="8199" spans="1:14" x14ac:dyDescent="0.2">
      <c r="A8199" s="101"/>
      <c r="D8199" s="97"/>
      <c r="N8199" s="97"/>
    </row>
    <row r="8200" spans="1:14" x14ac:dyDescent="0.2">
      <c r="A8200" s="101"/>
      <c r="D8200" s="97"/>
      <c r="N8200" s="97"/>
    </row>
    <row r="8201" spans="1:14" x14ac:dyDescent="0.2">
      <c r="A8201" s="101"/>
      <c r="D8201" s="97"/>
      <c r="N8201" s="97"/>
    </row>
    <row r="8202" spans="1:14" x14ac:dyDescent="0.2">
      <c r="A8202" s="101"/>
      <c r="D8202" s="97"/>
      <c r="N8202" s="97"/>
    </row>
    <row r="8203" spans="1:14" x14ac:dyDescent="0.2">
      <c r="A8203" s="101"/>
      <c r="D8203" s="97"/>
      <c r="N8203" s="97"/>
    </row>
    <row r="8204" spans="1:14" x14ac:dyDescent="0.2">
      <c r="A8204" s="101"/>
      <c r="D8204" s="97"/>
      <c r="N8204" s="97"/>
    </row>
    <row r="8205" spans="1:14" x14ac:dyDescent="0.2">
      <c r="A8205" s="101"/>
      <c r="D8205" s="97"/>
      <c r="N8205" s="97"/>
    </row>
    <row r="8206" spans="1:14" x14ac:dyDescent="0.2">
      <c r="A8206" s="101"/>
      <c r="D8206" s="97"/>
      <c r="N8206" s="97"/>
    </row>
    <row r="8207" spans="1:14" x14ac:dyDescent="0.2">
      <c r="A8207" s="101"/>
      <c r="D8207" s="97"/>
      <c r="N8207" s="97"/>
    </row>
    <row r="8208" spans="1:14" x14ac:dyDescent="0.2">
      <c r="A8208" s="101"/>
      <c r="D8208" s="97"/>
      <c r="N8208" s="97"/>
    </row>
    <row r="8209" spans="1:14" x14ac:dyDescent="0.2">
      <c r="A8209" s="101"/>
      <c r="D8209" s="97"/>
      <c r="N8209" s="97"/>
    </row>
    <row r="8210" spans="1:14" x14ac:dyDescent="0.2">
      <c r="A8210" s="101"/>
      <c r="D8210" s="97"/>
      <c r="N8210" s="97"/>
    </row>
    <row r="8211" spans="1:14" x14ac:dyDescent="0.2">
      <c r="A8211" s="101"/>
      <c r="D8211" s="97"/>
      <c r="N8211" s="97"/>
    </row>
    <row r="8212" spans="1:14" x14ac:dyDescent="0.2">
      <c r="A8212" s="101"/>
      <c r="D8212" s="97"/>
      <c r="N8212" s="97"/>
    </row>
    <row r="8213" spans="1:14" x14ac:dyDescent="0.2">
      <c r="A8213" s="101"/>
      <c r="D8213" s="97"/>
      <c r="N8213" s="97"/>
    </row>
    <row r="8214" spans="1:14" x14ac:dyDescent="0.2">
      <c r="A8214" s="101"/>
      <c r="D8214" s="97"/>
      <c r="N8214" s="97"/>
    </row>
    <row r="8215" spans="1:14" x14ac:dyDescent="0.2">
      <c r="A8215" s="101"/>
      <c r="D8215" s="97"/>
      <c r="N8215" s="97"/>
    </row>
    <row r="8216" spans="1:14" x14ac:dyDescent="0.2">
      <c r="A8216" s="101"/>
      <c r="D8216" s="97"/>
      <c r="N8216" s="97"/>
    </row>
    <row r="8217" spans="1:14" x14ac:dyDescent="0.2">
      <c r="A8217" s="101"/>
      <c r="D8217" s="97"/>
      <c r="N8217" s="97"/>
    </row>
    <row r="8218" spans="1:14" x14ac:dyDescent="0.2">
      <c r="A8218" s="101"/>
      <c r="D8218" s="97"/>
      <c r="N8218" s="97"/>
    </row>
    <row r="8219" spans="1:14" x14ac:dyDescent="0.2">
      <c r="A8219" s="101"/>
      <c r="D8219" s="97"/>
      <c r="N8219" s="97"/>
    </row>
    <row r="8220" spans="1:14" x14ac:dyDescent="0.2">
      <c r="A8220" s="101"/>
      <c r="D8220" s="97"/>
      <c r="N8220" s="97"/>
    </row>
    <row r="8221" spans="1:14" x14ac:dyDescent="0.2">
      <c r="A8221" s="101"/>
      <c r="D8221" s="97"/>
      <c r="N8221" s="97"/>
    </row>
    <row r="8222" spans="1:14" x14ac:dyDescent="0.2">
      <c r="A8222" s="101"/>
      <c r="D8222" s="97"/>
      <c r="N8222" s="97"/>
    </row>
    <row r="8223" spans="1:14" x14ac:dyDescent="0.2">
      <c r="A8223" s="101"/>
      <c r="D8223" s="97"/>
      <c r="N8223" s="97"/>
    </row>
    <row r="8224" spans="1:14" x14ac:dyDescent="0.2">
      <c r="A8224" s="101"/>
      <c r="D8224" s="97"/>
      <c r="N8224" s="97"/>
    </row>
    <row r="8225" spans="1:14" x14ac:dyDescent="0.2">
      <c r="A8225" s="101"/>
      <c r="D8225" s="97"/>
      <c r="N8225" s="97"/>
    </row>
    <row r="8226" spans="1:14" x14ac:dyDescent="0.2">
      <c r="A8226" s="101"/>
      <c r="D8226" s="97"/>
      <c r="N8226" s="97"/>
    </row>
    <row r="8227" spans="1:14" x14ac:dyDescent="0.2">
      <c r="A8227" s="101"/>
      <c r="D8227" s="97"/>
      <c r="N8227" s="97"/>
    </row>
    <row r="8228" spans="1:14" x14ac:dyDescent="0.2">
      <c r="A8228" s="101"/>
      <c r="D8228" s="97"/>
      <c r="N8228" s="97"/>
    </row>
    <row r="8229" spans="1:14" x14ac:dyDescent="0.2">
      <c r="A8229" s="101"/>
      <c r="D8229" s="97"/>
      <c r="N8229" s="97"/>
    </row>
    <row r="8230" spans="1:14" x14ac:dyDescent="0.2">
      <c r="A8230" s="101"/>
      <c r="D8230" s="97"/>
      <c r="N8230" s="97"/>
    </row>
    <row r="8231" spans="1:14" x14ac:dyDescent="0.2">
      <c r="A8231" s="101"/>
      <c r="D8231" s="97"/>
      <c r="N8231" s="97"/>
    </row>
    <row r="8232" spans="1:14" x14ac:dyDescent="0.2">
      <c r="A8232" s="101"/>
      <c r="D8232" s="97"/>
      <c r="N8232" s="97"/>
    </row>
    <row r="8233" spans="1:14" x14ac:dyDescent="0.2">
      <c r="A8233" s="101"/>
      <c r="D8233" s="97"/>
      <c r="N8233" s="97"/>
    </row>
    <row r="8234" spans="1:14" x14ac:dyDescent="0.2">
      <c r="A8234" s="101"/>
      <c r="D8234" s="97"/>
      <c r="N8234" s="97"/>
    </row>
    <row r="8235" spans="1:14" x14ac:dyDescent="0.2">
      <c r="A8235" s="101"/>
      <c r="D8235" s="97"/>
      <c r="N8235" s="97"/>
    </row>
    <row r="8236" spans="1:14" x14ac:dyDescent="0.2">
      <c r="A8236" s="101"/>
      <c r="D8236" s="97"/>
      <c r="N8236" s="97"/>
    </row>
    <row r="8237" spans="1:14" x14ac:dyDescent="0.2">
      <c r="A8237" s="101"/>
      <c r="D8237" s="97"/>
      <c r="N8237" s="97"/>
    </row>
    <row r="8238" spans="1:14" x14ac:dyDescent="0.2">
      <c r="A8238" s="101"/>
      <c r="D8238" s="97"/>
      <c r="N8238" s="97"/>
    </row>
    <row r="8239" spans="1:14" x14ac:dyDescent="0.2">
      <c r="A8239" s="101"/>
      <c r="D8239" s="97"/>
      <c r="N8239" s="97"/>
    </row>
    <row r="8240" spans="1:14" x14ac:dyDescent="0.2">
      <c r="A8240" s="101"/>
      <c r="D8240" s="97"/>
      <c r="N8240" s="97"/>
    </row>
    <row r="8241" spans="1:14" x14ac:dyDescent="0.2">
      <c r="A8241" s="101"/>
      <c r="D8241" s="97"/>
      <c r="N8241" s="97"/>
    </row>
    <row r="8242" spans="1:14" x14ac:dyDescent="0.2">
      <c r="A8242" s="101"/>
      <c r="D8242" s="97"/>
      <c r="N8242" s="97"/>
    </row>
    <row r="8243" spans="1:14" x14ac:dyDescent="0.2">
      <c r="A8243" s="101"/>
      <c r="D8243" s="97"/>
      <c r="N8243" s="97"/>
    </row>
    <row r="8244" spans="1:14" x14ac:dyDescent="0.2">
      <c r="A8244" s="101"/>
      <c r="D8244" s="97"/>
      <c r="N8244" s="97"/>
    </row>
    <row r="8245" spans="1:14" x14ac:dyDescent="0.2">
      <c r="A8245" s="101"/>
      <c r="D8245" s="97"/>
      <c r="N8245" s="97"/>
    </row>
    <row r="8246" spans="1:14" x14ac:dyDescent="0.2">
      <c r="A8246" s="101"/>
      <c r="D8246" s="97"/>
      <c r="N8246" s="97"/>
    </row>
    <row r="8247" spans="1:14" x14ac:dyDescent="0.2">
      <c r="A8247" s="101"/>
      <c r="D8247" s="97"/>
      <c r="N8247" s="97"/>
    </row>
    <row r="8248" spans="1:14" x14ac:dyDescent="0.2">
      <c r="A8248" s="101"/>
      <c r="D8248" s="97"/>
      <c r="N8248" s="97"/>
    </row>
    <row r="8249" spans="1:14" x14ac:dyDescent="0.2">
      <c r="A8249" s="101"/>
      <c r="D8249" s="97"/>
      <c r="N8249" s="97"/>
    </row>
    <row r="8250" spans="1:14" x14ac:dyDescent="0.2">
      <c r="A8250" s="101"/>
      <c r="D8250" s="97"/>
      <c r="N8250" s="97"/>
    </row>
    <row r="8251" spans="1:14" x14ac:dyDescent="0.2">
      <c r="A8251" s="101"/>
      <c r="D8251" s="97"/>
      <c r="N8251" s="97"/>
    </row>
    <row r="8252" spans="1:14" x14ac:dyDescent="0.2">
      <c r="A8252" s="101"/>
      <c r="D8252" s="97"/>
      <c r="N8252" s="97"/>
    </row>
    <row r="8253" spans="1:14" x14ac:dyDescent="0.2">
      <c r="A8253" s="101"/>
      <c r="D8253" s="97"/>
      <c r="N8253" s="97"/>
    </row>
    <row r="8254" spans="1:14" x14ac:dyDescent="0.2">
      <c r="A8254" s="101"/>
      <c r="D8254" s="97"/>
      <c r="N8254" s="97"/>
    </row>
    <row r="8255" spans="1:14" x14ac:dyDescent="0.2">
      <c r="A8255" s="101"/>
      <c r="D8255" s="97"/>
      <c r="N8255" s="97"/>
    </row>
    <row r="8256" spans="1:14" x14ac:dyDescent="0.2">
      <c r="A8256" s="101"/>
      <c r="D8256" s="97"/>
      <c r="N8256" s="97"/>
    </row>
    <row r="8257" spans="1:14" x14ac:dyDescent="0.2">
      <c r="A8257" s="101"/>
      <c r="D8257" s="97"/>
      <c r="N8257" s="97"/>
    </row>
    <row r="8258" spans="1:14" x14ac:dyDescent="0.2">
      <c r="A8258" s="101"/>
      <c r="D8258" s="97"/>
      <c r="N8258" s="97"/>
    </row>
    <row r="8259" spans="1:14" x14ac:dyDescent="0.2">
      <c r="A8259" s="101"/>
      <c r="D8259" s="97"/>
      <c r="N8259" s="97"/>
    </row>
    <row r="8260" spans="1:14" x14ac:dyDescent="0.2">
      <c r="A8260" s="101"/>
      <c r="D8260" s="97"/>
      <c r="N8260" s="97"/>
    </row>
    <row r="8261" spans="1:14" x14ac:dyDescent="0.2">
      <c r="A8261" s="101"/>
      <c r="D8261" s="97"/>
      <c r="N8261" s="97"/>
    </row>
    <row r="8262" spans="1:14" x14ac:dyDescent="0.2">
      <c r="A8262" s="101"/>
      <c r="D8262" s="97"/>
      <c r="N8262" s="97"/>
    </row>
    <row r="8263" spans="1:14" x14ac:dyDescent="0.2">
      <c r="A8263" s="101"/>
      <c r="D8263" s="97"/>
      <c r="N8263" s="97"/>
    </row>
    <row r="8264" spans="1:14" x14ac:dyDescent="0.2">
      <c r="A8264" s="101"/>
      <c r="D8264" s="97"/>
      <c r="N8264" s="97"/>
    </row>
    <row r="8265" spans="1:14" x14ac:dyDescent="0.2">
      <c r="A8265" s="101"/>
      <c r="D8265" s="97"/>
      <c r="N8265" s="97"/>
    </row>
    <row r="8266" spans="1:14" x14ac:dyDescent="0.2">
      <c r="A8266" s="101"/>
      <c r="D8266" s="97"/>
      <c r="N8266" s="97"/>
    </row>
    <row r="8267" spans="1:14" x14ac:dyDescent="0.2">
      <c r="A8267" s="101"/>
      <c r="D8267" s="97"/>
      <c r="N8267" s="97"/>
    </row>
    <row r="8268" spans="1:14" x14ac:dyDescent="0.2">
      <c r="A8268" s="101"/>
      <c r="D8268" s="97"/>
      <c r="N8268" s="97"/>
    </row>
    <row r="8269" spans="1:14" x14ac:dyDescent="0.2">
      <c r="A8269" s="101"/>
      <c r="D8269" s="97"/>
      <c r="N8269" s="97"/>
    </row>
    <row r="8270" spans="1:14" x14ac:dyDescent="0.2">
      <c r="A8270" s="101"/>
      <c r="D8270" s="97"/>
      <c r="N8270" s="97"/>
    </row>
    <row r="8271" spans="1:14" x14ac:dyDescent="0.2">
      <c r="A8271" s="101"/>
      <c r="D8271" s="97"/>
      <c r="N8271" s="97"/>
    </row>
    <row r="8272" spans="1:14" x14ac:dyDescent="0.2">
      <c r="A8272" s="101"/>
      <c r="D8272" s="97"/>
      <c r="N8272" s="97"/>
    </row>
    <row r="8273" spans="1:14" x14ac:dyDescent="0.2">
      <c r="A8273" s="101"/>
      <c r="D8273" s="97"/>
      <c r="N8273" s="97"/>
    </row>
    <row r="8274" spans="1:14" x14ac:dyDescent="0.2">
      <c r="A8274" s="101"/>
      <c r="D8274" s="97"/>
      <c r="N8274" s="97"/>
    </row>
    <row r="8275" spans="1:14" x14ac:dyDescent="0.2">
      <c r="A8275" s="101"/>
      <c r="D8275" s="97"/>
      <c r="N8275" s="97"/>
    </row>
    <row r="8276" spans="1:14" x14ac:dyDescent="0.2">
      <c r="A8276" s="101"/>
      <c r="D8276" s="97"/>
      <c r="N8276" s="97"/>
    </row>
    <row r="8277" spans="1:14" x14ac:dyDescent="0.2">
      <c r="A8277" s="101"/>
      <c r="D8277" s="97"/>
      <c r="N8277" s="97"/>
    </row>
    <row r="8278" spans="1:14" x14ac:dyDescent="0.2">
      <c r="A8278" s="101"/>
      <c r="D8278" s="97"/>
      <c r="N8278" s="97"/>
    </row>
    <row r="8279" spans="1:14" x14ac:dyDescent="0.2">
      <c r="A8279" s="101"/>
      <c r="D8279" s="97"/>
      <c r="N8279" s="97"/>
    </row>
    <row r="8280" spans="1:14" x14ac:dyDescent="0.2">
      <c r="A8280" s="101"/>
      <c r="D8280" s="97"/>
      <c r="N8280" s="97"/>
    </row>
    <row r="8281" spans="1:14" x14ac:dyDescent="0.2">
      <c r="A8281" s="101"/>
      <c r="D8281" s="97"/>
      <c r="N8281" s="97"/>
    </row>
    <row r="8282" spans="1:14" x14ac:dyDescent="0.2">
      <c r="A8282" s="101"/>
      <c r="D8282" s="97"/>
      <c r="N8282" s="97"/>
    </row>
    <row r="8283" spans="1:14" x14ac:dyDescent="0.2">
      <c r="A8283" s="101"/>
      <c r="D8283" s="97"/>
      <c r="N8283" s="97"/>
    </row>
    <row r="8284" spans="1:14" x14ac:dyDescent="0.2">
      <c r="A8284" s="101"/>
      <c r="D8284" s="97"/>
      <c r="N8284" s="97"/>
    </row>
    <row r="8285" spans="1:14" x14ac:dyDescent="0.2">
      <c r="A8285" s="101"/>
      <c r="D8285" s="97"/>
      <c r="N8285" s="97"/>
    </row>
    <row r="8286" spans="1:14" x14ac:dyDescent="0.2">
      <c r="A8286" s="101"/>
      <c r="D8286" s="97"/>
      <c r="N8286" s="97"/>
    </row>
    <row r="8287" spans="1:14" x14ac:dyDescent="0.2">
      <c r="A8287" s="101"/>
      <c r="D8287" s="97"/>
      <c r="N8287" s="97"/>
    </row>
    <row r="8288" spans="1:14" x14ac:dyDescent="0.2">
      <c r="A8288" s="101"/>
      <c r="D8288" s="97"/>
      <c r="N8288" s="97"/>
    </row>
    <row r="8289" spans="1:14" x14ac:dyDescent="0.2">
      <c r="A8289" s="101"/>
      <c r="D8289" s="97"/>
      <c r="N8289" s="97"/>
    </row>
    <row r="8290" spans="1:14" x14ac:dyDescent="0.2">
      <c r="A8290" s="101"/>
      <c r="D8290" s="97"/>
      <c r="N8290" s="97"/>
    </row>
    <row r="8291" spans="1:14" x14ac:dyDescent="0.2">
      <c r="A8291" s="101"/>
      <c r="D8291" s="97"/>
      <c r="N8291" s="97"/>
    </row>
    <row r="8292" spans="1:14" x14ac:dyDescent="0.2">
      <c r="A8292" s="101"/>
      <c r="D8292" s="97"/>
      <c r="N8292" s="97"/>
    </row>
    <row r="8293" spans="1:14" x14ac:dyDescent="0.2">
      <c r="A8293" s="101"/>
      <c r="D8293" s="97"/>
      <c r="N8293" s="97"/>
    </row>
    <row r="8294" spans="1:14" x14ac:dyDescent="0.2">
      <c r="A8294" s="101"/>
      <c r="D8294" s="97"/>
      <c r="N8294" s="97"/>
    </row>
    <row r="8295" spans="1:14" x14ac:dyDescent="0.2">
      <c r="A8295" s="101"/>
      <c r="D8295" s="97"/>
      <c r="N8295" s="97"/>
    </row>
    <row r="8296" spans="1:14" x14ac:dyDescent="0.2">
      <c r="A8296" s="101"/>
      <c r="D8296" s="97"/>
      <c r="N8296" s="97"/>
    </row>
    <row r="8297" spans="1:14" x14ac:dyDescent="0.2">
      <c r="A8297" s="101"/>
      <c r="D8297" s="97"/>
      <c r="N8297" s="97"/>
    </row>
    <row r="8298" spans="1:14" x14ac:dyDescent="0.2">
      <c r="A8298" s="101"/>
      <c r="D8298" s="97"/>
      <c r="N8298" s="97"/>
    </row>
    <row r="8299" spans="1:14" x14ac:dyDescent="0.2">
      <c r="A8299" s="101"/>
      <c r="D8299" s="97"/>
      <c r="N8299" s="97"/>
    </row>
    <row r="8300" spans="1:14" x14ac:dyDescent="0.2">
      <c r="A8300" s="101"/>
      <c r="D8300" s="97"/>
      <c r="N8300" s="97"/>
    </row>
    <row r="8301" spans="1:14" x14ac:dyDescent="0.2">
      <c r="A8301" s="101"/>
      <c r="D8301" s="97"/>
      <c r="N8301" s="97"/>
    </row>
    <row r="8302" spans="1:14" x14ac:dyDescent="0.2">
      <c r="A8302" s="101"/>
      <c r="D8302" s="97"/>
      <c r="N8302" s="97"/>
    </row>
    <row r="8303" spans="1:14" x14ac:dyDescent="0.2">
      <c r="A8303" s="101"/>
      <c r="D8303" s="97"/>
      <c r="N8303" s="97"/>
    </row>
    <row r="8304" spans="1:14" x14ac:dyDescent="0.2">
      <c r="A8304" s="101"/>
      <c r="D8304" s="97"/>
      <c r="N8304" s="97"/>
    </row>
    <row r="8305" spans="1:14" x14ac:dyDescent="0.2">
      <c r="A8305" s="101"/>
      <c r="D8305" s="97"/>
      <c r="N8305" s="97"/>
    </row>
    <row r="8306" spans="1:14" x14ac:dyDescent="0.2">
      <c r="A8306" s="101"/>
      <c r="D8306" s="97"/>
      <c r="N8306" s="97"/>
    </row>
    <row r="8307" spans="1:14" x14ac:dyDescent="0.2">
      <c r="A8307" s="101"/>
      <c r="D8307" s="97"/>
      <c r="N8307" s="97"/>
    </row>
    <row r="8308" spans="1:14" x14ac:dyDescent="0.2">
      <c r="A8308" s="101"/>
      <c r="D8308" s="97"/>
      <c r="N8308" s="97"/>
    </row>
    <row r="8309" spans="1:14" x14ac:dyDescent="0.2">
      <c r="A8309" s="101"/>
      <c r="D8309" s="97"/>
      <c r="N8309" s="97"/>
    </row>
    <row r="8310" spans="1:14" x14ac:dyDescent="0.2">
      <c r="A8310" s="101"/>
      <c r="D8310" s="97"/>
      <c r="N8310" s="97"/>
    </row>
    <row r="8311" spans="1:14" x14ac:dyDescent="0.2">
      <c r="A8311" s="101"/>
      <c r="D8311" s="97"/>
      <c r="N8311" s="97"/>
    </row>
    <row r="8312" spans="1:14" x14ac:dyDescent="0.2">
      <c r="A8312" s="101"/>
      <c r="D8312" s="97"/>
      <c r="N8312" s="97"/>
    </row>
    <row r="8313" spans="1:14" x14ac:dyDescent="0.2">
      <c r="A8313" s="101"/>
      <c r="D8313" s="97"/>
      <c r="N8313" s="97"/>
    </row>
    <row r="8314" spans="1:14" x14ac:dyDescent="0.2">
      <c r="A8314" s="101"/>
      <c r="D8314" s="97"/>
      <c r="N8314" s="97"/>
    </row>
    <row r="8315" spans="1:14" x14ac:dyDescent="0.2">
      <c r="A8315" s="101"/>
      <c r="D8315" s="97"/>
      <c r="N8315" s="97"/>
    </row>
    <row r="8316" spans="1:14" x14ac:dyDescent="0.2">
      <c r="A8316" s="101"/>
      <c r="D8316" s="97"/>
      <c r="N8316" s="97"/>
    </row>
    <row r="8317" spans="1:14" x14ac:dyDescent="0.2">
      <c r="A8317" s="101"/>
      <c r="D8317" s="97"/>
      <c r="N8317" s="97"/>
    </row>
    <row r="8318" spans="1:14" x14ac:dyDescent="0.2">
      <c r="A8318" s="101"/>
      <c r="D8318" s="97"/>
      <c r="N8318" s="97"/>
    </row>
    <row r="8319" spans="1:14" x14ac:dyDescent="0.2">
      <c r="A8319" s="101"/>
      <c r="D8319" s="97"/>
      <c r="N8319" s="97"/>
    </row>
    <row r="8320" spans="1:14" x14ac:dyDescent="0.2">
      <c r="A8320" s="101"/>
      <c r="D8320" s="97"/>
      <c r="N8320" s="97"/>
    </row>
    <row r="8321" spans="1:14" x14ac:dyDescent="0.2">
      <c r="A8321" s="101"/>
      <c r="D8321" s="97"/>
      <c r="N8321" s="97"/>
    </row>
    <row r="8322" spans="1:14" x14ac:dyDescent="0.2">
      <c r="A8322" s="101"/>
      <c r="D8322" s="97"/>
      <c r="N8322" s="97"/>
    </row>
    <row r="8323" spans="1:14" x14ac:dyDescent="0.2">
      <c r="A8323" s="101"/>
      <c r="D8323" s="97"/>
      <c r="N8323" s="97"/>
    </row>
    <row r="8324" spans="1:14" x14ac:dyDescent="0.2">
      <c r="A8324" s="101"/>
      <c r="D8324" s="97"/>
      <c r="N8324" s="97"/>
    </row>
    <row r="8325" spans="1:14" x14ac:dyDescent="0.2">
      <c r="A8325" s="101"/>
      <c r="D8325" s="97"/>
      <c r="N8325" s="97"/>
    </row>
    <row r="8326" spans="1:14" x14ac:dyDescent="0.2">
      <c r="A8326" s="101"/>
      <c r="D8326" s="97"/>
      <c r="N8326" s="97"/>
    </row>
    <row r="8327" spans="1:14" x14ac:dyDescent="0.2">
      <c r="A8327" s="101"/>
      <c r="D8327" s="97"/>
      <c r="N8327" s="97"/>
    </row>
    <row r="8328" spans="1:14" x14ac:dyDescent="0.2">
      <c r="A8328" s="101"/>
      <c r="D8328" s="97"/>
      <c r="N8328" s="97"/>
    </row>
    <row r="8329" spans="1:14" x14ac:dyDescent="0.2">
      <c r="A8329" s="101"/>
      <c r="D8329" s="97"/>
      <c r="N8329" s="97"/>
    </row>
    <row r="8330" spans="1:14" x14ac:dyDescent="0.2">
      <c r="A8330" s="101"/>
      <c r="D8330" s="97"/>
      <c r="N8330" s="97"/>
    </row>
    <row r="8331" spans="1:14" x14ac:dyDescent="0.2">
      <c r="A8331" s="101"/>
      <c r="D8331" s="97"/>
      <c r="N8331" s="97"/>
    </row>
    <row r="8332" spans="1:14" x14ac:dyDescent="0.2">
      <c r="A8332" s="101"/>
      <c r="D8332" s="97"/>
      <c r="N8332" s="97"/>
    </row>
    <row r="8333" spans="1:14" x14ac:dyDescent="0.2">
      <c r="A8333" s="101"/>
      <c r="D8333" s="97"/>
      <c r="N8333" s="97"/>
    </row>
    <row r="8334" spans="1:14" x14ac:dyDescent="0.2">
      <c r="A8334" s="101"/>
      <c r="D8334" s="97"/>
      <c r="N8334" s="97"/>
    </row>
    <row r="8335" spans="1:14" x14ac:dyDescent="0.2">
      <c r="A8335" s="101"/>
      <c r="D8335" s="97"/>
      <c r="N8335" s="97"/>
    </row>
    <row r="8336" spans="1:14" x14ac:dyDescent="0.2">
      <c r="A8336" s="101"/>
      <c r="D8336" s="97"/>
      <c r="N8336" s="97"/>
    </row>
    <row r="8337" spans="1:14" x14ac:dyDescent="0.2">
      <c r="A8337" s="101"/>
      <c r="D8337" s="97"/>
      <c r="N8337" s="97"/>
    </row>
    <row r="8338" spans="1:14" x14ac:dyDescent="0.2">
      <c r="A8338" s="101"/>
      <c r="D8338" s="97"/>
      <c r="N8338" s="97"/>
    </row>
    <row r="8339" spans="1:14" x14ac:dyDescent="0.2">
      <c r="A8339" s="101"/>
      <c r="D8339" s="97"/>
      <c r="N8339" s="97"/>
    </row>
    <row r="8340" spans="1:14" x14ac:dyDescent="0.2">
      <c r="A8340" s="101"/>
      <c r="D8340" s="97"/>
      <c r="N8340" s="97"/>
    </row>
    <row r="8341" spans="1:14" x14ac:dyDescent="0.2">
      <c r="A8341" s="101"/>
      <c r="D8341" s="97"/>
      <c r="N8341" s="97"/>
    </row>
    <row r="8342" spans="1:14" x14ac:dyDescent="0.2">
      <c r="A8342" s="101"/>
      <c r="D8342" s="97"/>
      <c r="N8342" s="97"/>
    </row>
    <row r="8343" spans="1:14" x14ac:dyDescent="0.2">
      <c r="A8343" s="101"/>
      <c r="D8343" s="97"/>
      <c r="N8343" s="97"/>
    </row>
    <row r="8344" spans="1:14" x14ac:dyDescent="0.2">
      <c r="A8344" s="101"/>
      <c r="D8344" s="97"/>
      <c r="N8344" s="97"/>
    </row>
    <row r="8345" spans="1:14" x14ac:dyDescent="0.2">
      <c r="A8345" s="101"/>
      <c r="D8345" s="97"/>
      <c r="N8345" s="97"/>
    </row>
    <row r="8346" spans="1:14" x14ac:dyDescent="0.2">
      <c r="A8346" s="101"/>
      <c r="D8346" s="97"/>
      <c r="N8346" s="97"/>
    </row>
    <row r="8347" spans="1:14" x14ac:dyDescent="0.2">
      <c r="A8347" s="101"/>
      <c r="D8347" s="97"/>
      <c r="N8347" s="97"/>
    </row>
    <row r="8348" spans="1:14" x14ac:dyDescent="0.2">
      <c r="A8348" s="101"/>
      <c r="D8348" s="97"/>
      <c r="N8348" s="97"/>
    </row>
    <row r="8349" spans="1:14" x14ac:dyDescent="0.2">
      <c r="A8349" s="101"/>
      <c r="D8349" s="97"/>
      <c r="N8349" s="97"/>
    </row>
    <row r="8350" spans="1:14" x14ac:dyDescent="0.2">
      <c r="A8350" s="101"/>
      <c r="D8350" s="97"/>
      <c r="N8350" s="97"/>
    </row>
    <row r="8351" spans="1:14" x14ac:dyDescent="0.2">
      <c r="A8351" s="101"/>
      <c r="D8351" s="97"/>
      <c r="N8351" s="97"/>
    </row>
    <row r="8352" spans="1:14" x14ac:dyDescent="0.2">
      <c r="A8352" s="101"/>
      <c r="D8352" s="97"/>
      <c r="N8352" s="97"/>
    </row>
    <row r="8353" spans="1:14" x14ac:dyDescent="0.2">
      <c r="A8353" s="101"/>
      <c r="D8353" s="97"/>
      <c r="N8353" s="97"/>
    </row>
    <row r="8354" spans="1:14" x14ac:dyDescent="0.2">
      <c r="A8354" s="101"/>
      <c r="D8354" s="97"/>
      <c r="N8354" s="97"/>
    </row>
    <row r="8355" spans="1:14" x14ac:dyDescent="0.2">
      <c r="A8355" s="101"/>
      <c r="D8355" s="97"/>
      <c r="N8355" s="97"/>
    </row>
    <row r="8356" spans="1:14" x14ac:dyDescent="0.2">
      <c r="A8356" s="101"/>
      <c r="D8356" s="97"/>
      <c r="N8356" s="97"/>
    </row>
    <row r="8357" spans="1:14" x14ac:dyDescent="0.2">
      <c r="A8357" s="101"/>
      <c r="D8357" s="97"/>
      <c r="N8357" s="97"/>
    </row>
    <row r="8358" spans="1:14" x14ac:dyDescent="0.2">
      <c r="A8358" s="101"/>
      <c r="D8358" s="97"/>
      <c r="N8358" s="97"/>
    </row>
    <row r="8359" spans="1:14" x14ac:dyDescent="0.2">
      <c r="A8359" s="101"/>
      <c r="D8359" s="97"/>
      <c r="N8359" s="97"/>
    </row>
    <row r="8360" spans="1:14" x14ac:dyDescent="0.2">
      <c r="A8360" s="101"/>
      <c r="D8360" s="97"/>
      <c r="N8360" s="97"/>
    </row>
    <row r="8361" spans="1:14" x14ac:dyDescent="0.2">
      <c r="A8361" s="101"/>
      <c r="D8361" s="97"/>
      <c r="N8361" s="97"/>
    </row>
    <row r="8362" spans="1:14" x14ac:dyDescent="0.2">
      <c r="A8362" s="101"/>
      <c r="D8362" s="97"/>
      <c r="N8362" s="97"/>
    </row>
    <row r="8363" spans="1:14" x14ac:dyDescent="0.2">
      <c r="A8363" s="101"/>
      <c r="D8363" s="97"/>
      <c r="N8363" s="97"/>
    </row>
    <row r="8364" spans="1:14" x14ac:dyDescent="0.2">
      <c r="A8364" s="101"/>
      <c r="D8364" s="97"/>
      <c r="N8364" s="97"/>
    </row>
    <row r="8365" spans="1:14" x14ac:dyDescent="0.2">
      <c r="A8365" s="101"/>
      <c r="D8365" s="97"/>
      <c r="N8365" s="97"/>
    </row>
    <row r="8366" spans="1:14" x14ac:dyDescent="0.2">
      <c r="A8366" s="101"/>
      <c r="D8366" s="97"/>
      <c r="N8366" s="97"/>
    </row>
    <row r="8367" spans="1:14" x14ac:dyDescent="0.2">
      <c r="A8367" s="101"/>
      <c r="D8367" s="97"/>
      <c r="N8367" s="97"/>
    </row>
    <row r="8368" spans="1:14" x14ac:dyDescent="0.2">
      <c r="A8368" s="101"/>
      <c r="D8368" s="97"/>
      <c r="N8368" s="97"/>
    </row>
    <row r="8369" spans="1:14" x14ac:dyDescent="0.2">
      <c r="A8369" s="101"/>
      <c r="D8369" s="97"/>
      <c r="N8369" s="97"/>
    </row>
    <row r="8370" spans="1:14" x14ac:dyDescent="0.2">
      <c r="A8370" s="101"/>
      <c r="D8370" s="97"/>
      <c r="N8370" s="97"/>
    </row>
    <row r="8371" spans="1:14" x14ac:dyDescent="0.2">
      <c r="A8371" s="101"/>
      <c r="D8371" s="97"/>
      <c r="N8371" s="97"/>
    </row>
    <row r="8372" spans="1:14" x14ac:dyDescent="0.2">
      <c r="A8372" s="101"/>
      <c r="D8372" s="97"/>
      <c r="N8372" s="97"/>
    </row>
    <row r="8373" spans="1:14" x14ac:dyDescent="0.2">
      <c r="A8373" s="101"/>
      <c r="D8373" s="97"/>
      <c r="N8373" s="97"/>
    </row>
    <row r="8374" spans="1:14" x14ac:dyDescent="0.2">
      <c r="A8374" s="101"/>
      <c r="D8374" s="97"/>
      <c r="N8374" s="97"/>
    </row>
    <row r="8375" spans="1:14" x14ac:dyDescent="0.2">
      <c r="A8375" s="101"/>
      <c r="D8375" s="97"/>
      <c r="N8375" s="97"/>
    </row>
    <row r="8376" spans="1:14" x14ac:dyDescent="0.2">
      <c r="A8376" s="101"/>
      <c r="D8376" s="97"/>
      <c r="N8376" s="97"/>
    </row>
    <row r="8377" spans="1:14" x14ac:dyDescent="0.2">
      <c r="A8377" s="101"/>
      <c r="D8377" s="97"/>
      <c r="N8377" s="97"/>
    </row>
    <row r="8378" spans="1:14" x14ac:dyDescent="0.2">
      <c r="A8378" s="101"/>
      <c r="D8378" s="97"/>
      <c r="N8378" s="97"/>
    </row>
    <row r="8379" spans="1:14" x14ac:dyDescent="0.2">
      <c r="A8379" s="101"/>
      <c r="D8379" s="97"/>
      <c r="N8379" s="97"/>
    </row>
    <row r="8380" spans="1:14" x14ac:dyDescent="0.2">
      <c r="A8380" s="101"/>
      <c r="D8380" s="97"/>
      <c r="N8380" s="97"/>
    </row>
    <row r="8381" spans="1:14" x14ac:dyDescent="0.2">
      <c r="A8381" s="101"/>
      <c r="D8381" s="97"/>
      <c r="N8381" s="97"/>
    </row>
    <row r="8382" spans="1:14" x14ac:dyDescent="0.2">
      <c r="A8382" s="101"/>
      <c r="D8382" s="97"/>
      <c r="N8382" s="97"/>
    </row>
    <row r="8383" spans="1:14" x14ac:dyDescent="0.2">
      <c r="A8383" s="101"/>
      <c r="D8383" s="97"/>
      <c r="N8383" s="97"/>
    </row>
    <row r="8384" spans="1:14" x14ac:dyDescent="0.2">
      <c r="A8384" s="101"/>
      <c r="D8384" s="97"/>
      <c r="N8384" s="97"/>
    </row>
    <row r="8385" spans="1:14" x14ac:dyDescent="0.2">
      <c r="A8385" s="101"/>
      <c r="D8385" s="97"/>
      <c r="N8385" s="97"/>
    </row>
    <row r="8386" spans="1:14" x14ac:dyDescent="0.2">
      <c r="A8386" s="101"/>
      <c r="D8386" s="97"/>
      <c r="N8386" s="97"/>
    </row>
    <row r="8387" spans="1:14" x14ac:dyDescent="0.2">
      <c r="A8387" s="101"/>
      <c r="D8387" s="97"/>
      <c r="N8387" s="97"/>
    </row>
    <row r="8388" spans="1:14" x14ac:dyDescent="0.2">
      <c r="A8388" s="101"/>
      <c r="D8388" s="97"/>
      <c r="N8388" s="97"/>
    </row>
    <row r="8389" spans="1:14" x14ac:dyDescent="0.2">
      <c r="A8389" s="101"/>
      <c r="D8389" s="97"/>
      <c r="N8389" s="97"/>
    </row>
    <row r="8390" spans="1:14" x14ac:dyDescent="0.2">
      <c r="A8390" s="101"/>
      <c r="D8390" s="97"/>
      <c r="N8390" s="97"/>
    </row>
    <row r="8391" spans="1:14" x14ac:dyDescent="0.2">
      <c r="A8391" s="101"/>
      <c r="D8391" s="97"/>
      <c r="N8391" s="97"/>
    </row>
    <row r="8392" spans="1:14" x14ac:dyDescent="0.2">
      <c r="A8392" s="101"/>
      <c r="D8392" s="97"/>
      <c r="N8392" s="97"/>
    </row>
    <row r="8393" spans="1:14" x14ac:dyDescent="0.2">
      <c r="A8393" s="101"/>
      <c r="D8393" s="97"/>
      <c r="N8393" s="97"/>
    </row>
    <row r="8394" spans="1:14" x14ac:dyDescent="0.2">
      <c r="A8394" s="101"/>
      <c r="D8394" s="97"/>
      <c r="N8394" s="97"/>
    </row>
    <row r="8395" spans="1:14" x14ac:dyDescent="0.2">
      <c r="A8395" s="101"/>
      <c r="D8395" s="97"/>
      <c r="N8395" s="97"/>
    </row>
    <row r="8396" spans="1:14" x14ac:dyDescent="0.2">
      <c r="A8396" s="101"/>
      <c r="D8396" s="97"/>
      <c r="N8396" s="97"/>
    </row>
    <row r="8397" spans="1:14" x14ac:dyDescent="0.2">
      <c r="A8397" s="101"/>
      <c r="D8397" s="97"/>
      <c r="N8397" s="97"/>
    </row>
    <row r="8398" spans="1:14" x14ac:dyDescent="0.2">
      <c r="A8398" s="101"/>
      <c r="D8398" s="97"/>
      <c r="N8398" s="97"/>
    </row>
    <row r="8399" spans="1:14" x14ac:dyDescent="0.2">
      <c r="A8399" s="101"/>
      <c r="D8399" s="97"/>
      <c r="N8399" s="97"/>
    </row>
    <row r="8400" spans="1:14" x14ac:dyDescent="0.2">
      <c r="A8400" s="101"/>
      <c r="D8400" s="97"/>
      <c r="N8400" s="97"/>
    </row>
    <row r="8401" spans="1:14" x14ac:dyDescent="0.2">
      <c r="A8401" s="101"/>
      <c r="D8401" s="97"/>
      <c r="N8401" s="97"/>
    </row>
    <row r="8402" spans="1:14" x14ac:dyDescent="0.2">
      <c r="A8402" s="101"/>
      <c r="D8402" s="97"/>
      <c r="N8402" s="97"/>
    </row>
    <row r="8403" spans="1:14" x14ac:dyDescent="0.2">
      <c r="A8403" s="101"/>
      <c r="D8403" s="97"/>
      <c r="N8403" s="97"/>
    </row>
    <row r="8404" spans="1:14" x14ac:dyDescent="0.2">
      <c r="A8404" s="101"/>
      <c r="D8404" s="97"/>
      <c r="N8404" s="97"/>
    </row>
    <row r="8405" spans="1:14" x14ac:dyDescent="0.2">
      <c r="A8405" s="101"/>
      <c r="D8405" s="97"/>
      <c r="N8405" s="97"/>
    </row>
    <row r="8406" spans="1:14" x14ac:dyDescent="0.2">
      <c r="A8406" s="101"/>
      <c r="D8406" s="97"/>
      <c r="N8406" s="97"/>
    </row>
    <row r="8407" spans="1:14" x14ac:dyDescent="0.2">
      <c r="A8407" s="101"/>
      <c r="D8407" s="97"/>
      <c r="N8407" s="97"/>
    </row>
    <row r="8408" spans="1:14" x14ac:dyDescent="0.2">
      <c r="A8408" s="101"/>
      <c r="D8408" s="97"/>
      <c r="N8408" s="97"/>
    </row>
    <row r="8409" spans="1:14" x14ac:dyDescent="0.2">
      <c r="A8409" s="101"/>
      <c r="D8409" s="97"/>
      <c r="N8409" s="97"/>
    </row>
    <row r="8410" spans="1:14" x14ac:dyDescent="0.2">
      <c r="A8410" s="101"/>
      <c r="D8410" s="97"/>
      <c r="N8410" s="97"/>
    </row>
    <row r="8411" spans="1:14" x14ac:dyDescent="0.2">
      <c r="A8411" s="101"/>
      <c r="D8411" s="97"/>
      <c r="N8411" s="97"/>
    </row>
    <row r="8412" spans="1:14" x14ac:dyDescent="0.2">
      <c r="A8412" s="101"/>
      <c r="D8412" s="97"/>
      <c r="N8412" s="97"/>
    </row>
    <row r="8413" spans="1:14" x14ac:dyDescent="0.2">
      <c r="A8413" s="101"/>
      <c r="D8413" s="97"/>
      <c r="N8413" s="97"/>
    </row>
    <row r="8414" spans="1:14" x14ac:dyDescent="0.2">
      <c r="A8414" s="101"/>
      <c r="D8414" s="97"/>
      <c r="N8414" s="97"/>
    </row>
    <row r="8415" spans="1:14" x14ac:dyDescent="0.2">
      <c r="A8415" s="101"/>
      <c r="D8415" s="97"/>
      <c r="N8415" s="97"/>
    </row>
    <row r="8416" spans="1:14" x14ac:dyDescent="0.2">
      <c r="A8416" s="101"/>
      <c r="D8416" s="97"/>
      <c r="N8416" s="97"/>
    </row>
    <row r="8417" spans="1:14" x14ac:dyDescent="0.2">
      <c r="A8417" s="101"/>
      <c r="D8417" s="97"/>
      <c r="N8417" s="97"/>
    </row>
    <row r="8418" spans="1:14" x14ac:dyDescent="0.2">
      <c r="A8418" s="101"/>
      <c r="D8418" s="97"/>
      <c r="N8418" s="97"/>
    </row>
    <row r="8419" spans="1:14" x14ac:dyDescent="0.2">
      <c r="A8419" s="101"/>
      <c r="D8419" s="97"/>
      <c r="N8419" s="97"/>
    </row>
    <row r="8420" spans="1:14" x14ac:dyDescent="0.2">
      <c r="A8420" s="101"/>
      <c r="D8420" s="97"/>
      <c r="N8420" s="97"/>
    </row>
    <row r="8421" spans="1:14" x14ac:dyDescent="0.2">
      <c r="A8421" s="101"/>
      <c r="D8421" s="97"/>
      <c r="N8421" s="97"/>
    </row>
    <row r="8422" spans="1:14" x14ac:dyDescent="0.2">
      <c r="A8422" s="101"/>
      <c r="D8422" s="97"/>
      <c r="N8422" s="97"/>
    </row>
    <row r="8423" spans="1:14" x14ac:dyDescent="0.2">
      <c r="A8423" s="101"/>
      <c r="D8423" s="97"/>
      <c r="N8423" s="97"/>
    </row>
    <row r="8424" spans="1:14" x14ac:dyDescent="0.2">
      <c r="A8424" s="101"/>
      <c r="D8424" s="97"/>
      <c r="N8424" s="97"/>
    </row>
    <row r="8425" spans="1:14" x14ac:dyDescent="0.2">
      <c r="A8425" s="101"/>
      <c r="D8425" s="97"/>
      <c r="N8425" s="97"/>
    </row>
    <row r="8426" spans="1:14" x14ac:dyDescent="0.2">
      <c r="A8426" s="101"/>
      <c r="D8426" s="97"/>
      <c r="N8426" s="97"/>
    </row>
    <row r="8427" spans="1:14" x14ac:dyDescent="0.2">
      <c r="A8427" s="101"/>
      <c r="D8427" s="97"/>
      <c r="N8427" s="97"/>
    </row>
    <row r="8428" spans="1:14" x14ac:dyDescent="0.2">
      <c r="A8428" s="101"/>
      <c r="D8428" s="97"/>
      <c r="N8428" s="97"/>
    </row>
    <row r="8429" spans="1:14" x14ac:dyDescent="0.2">
      <c r="A8429" s="101"/>
      <c r="D8429" s="97"/>
      <c r="N8429" s="97"/>
    </row>
    <row r="8430" spans="1:14" x14ac:dyDescent="0.2">
      <c r="A8430" s="101"/>
      <c r="D8430" s="97"/>
      <c r="N8430" s="97"/>
    </row>
    <row r="8431" spans="1:14" x14ac:dyDescent="0.2">
      <c r="A8431" s="101"/>
      <c r="D8431" s="97"/>
      <c r="N8431" s="97"/>
    </row>
    <row r="8432" spans="1:14" x14ac:dyDescent="0.2">
      <c r="A8432" s="101"/>
      <c r="D8432" s="97"/>
      <c r="N8432" s="97"/>
    </row>
    <row r="8433" spans="1:14" x14ac:dyDescent="0.2">
      <c r="A8433" s="101"/>
      <c r="D8433" s="97"/>
      <c r="N8433" s="97"/>
    </row>
    <row r="8434" spans="1:14" x14ac:dyDescent="0.2">
      <c r="A8434" s="101"/>
      <c r="D8434" s="97"/>
      <c r="N8434" s="97"/>
    </row>
    <row r="8435" spans="1:14" x14ac:dyDescent="0.2">
      <c r="A8435" s="101"/>
      <c r="D8435" s="97"/>
      <c r="N8435" s="97"/>
    </row>
    <row r="8436" spans="1:14" x14ac:dyDescent="0.2">
      <c r="A8436" s="101"/>
      <c r="D8436" s="97"/>
      <c r="N8436" s="97"/>
    </row>
    <row r="8437" spans="1:14" x14ac:dyDescent="0.2">
      <c r="A8437" s="101"/>
      <c r="D8437" s="97"/>
      <c r="N8437" s="97"/>
    </row>
    <row r="8438" spans="1:14" x14ac:dyDescent="0.2">
      <c r="A8438" s="101"/>
      <c r="D8438" s="97"/>
      <c r="N8438" s="97"/>
    </row>
    <row r="8439" spans="1:14" x14ac:dyDescent="0.2">
      <c r="A8439" s="101"/>
      <c r="D8439" s="97"/>
      <c r="N8439" s="97"/>
    </row>
    <row r="8440" spans="1:14" x14ac:dyDescent="0.2">
      <c r="A8440" s="101"/>
      <c r="D8440" s="97"/>
      <c r="N8440" s="97"/>
    </row>
    <row r="8441" spans="1:14" x14ac:dyDescent="0.2">
      <c r="A8441" s="101"/>
      <c r="D8441" s="97"/>
      <c r="N8441" s="97"/>
    </row>
    <row r="8442" spans="1:14" x14ac:dyDescent="0.2">
      <c r="A8442" s="101"/>
      <c r="D8442" s="97"/>
      <c r="N8442" s="97"/>
    </row>
    <row r="8443" spans="1:14" x14ac:dyDescent="0.2">
      <c r="A8443" s="101"/>
      <c r="D8443" s="97"/>
      <c r="N8443" s="97"/>
    </row>
    <row r="8444" spans="1:14" x14ac:dyDescent="0.2">
      <c r="A8444" s="101"/>
      <c r="D8444" s="97"/>
      <c r="N8444" s="97"/>
    </row>
    <row r="8445" spans="1:14" x14ac:dyDescent="0.2">
      <c r="A8445" s="101"/>
      <c r="D8445" s="97"/>
      <c r="N8445" s="97"/>
    </row>
    <row r="8446" spans="1:14" x14ac:dyDescent="0.2">
      <c r="A8446" s="101"/>
      <c r="D8446" s="97"/>
      <c r="N8446" s="97"/>
    </row>
    <row r="8447" spans="1:14" x14ac:dyDescent="0.2">
      <c r="A8447" s="101"/>
      <c r="D8447" s="97"/>
      <c r="N8447" s="97"/>
    </row>
    <row r="8448" spans="1:14" x14ac:dyDescent="0.2">
      <c r="A8448" s="101"/>
      <c r="D8448" s="97"/>
      <c r="N8448" s="97"/>
    </row>
    <row r="8449" spans="1:14" x14ac:dyDescent="0.2">
      <c r="A8449" s="101"/>
      <c r="D8449" s="97"/>
      <c r="N8449" s="97"/>
    </row>
    <row r="8450" spans="1:14" x14ac:dyDescent="0.2">
      <c r="A8450" s="101"/>
      <c r="D8450" s="97"/>
      <c r="N8450" s="97"/>
    </row>
    <row r="8451" spans="1:14" x14ac:dyDescent="0.2">
      <c r="A8451" s="101"/>
      <c r="D8451" s="97"/>
      <c r="N8451" s="97"/>
    </row>
    <row r="8452" spans="1:14" x14ac:dyDescent="0.2">
      <c r="A8452" s="101"/>
      <c r="D8452" s="97"/>
      <c r="N8452" s="97"/>
    </row>
    <row r="8453" spans="1:14" x14ac:dyDescent="0.2">
      <c r="A8453" s="101"/>
      <c r="D8453" s="97"/>
      <c r="N8453" s="97"/>
    </row>
    <row r="8454" spans="1:14" x14ac:dyDescent="0.2">
      <c r="A8454" s="101"/>
      <c r="D8454" s="97"/>
      <c r="N8454" s="97"/>
    </row>
    <row r="8455" spans="1:14" x14ac:dyDescent="0.2">
      <c r="A8455" s="101"/>
      <c r="D8455" s="97"/>
      <c r="N8455" s="97"/>
    </row>
    <row r="8456" spans="1:14" x14ac:dyDescent="0.2">
      <c r="A8456" s="101"/>
      <c r="D8456" s="97"/>
      <c r="N8456" s="97"/>
    </row>
    <row r="8457" spans="1:14" x14ac:dyDescent="0.2">
      <c r="A8457" s="101"/>
      <c r="D8457" s="97"/>
      <c r="N8457" s="97"/>
    </row>
    <row r="8458" spans="1:14" x14ac:dyDescent="0.2">
      <c r="A8458" s="101"/>
      <c r="D8458" s="97"/>
      <c r="N8458" s="97"/>
    </row>
    <row r="8459" spans="1:14" x14ac:dyDescent="0.2">
      <c r="A8459" s="101"/>
      <c r="D8459" s="97"/>
      <c r="N8459" s="97"/>
    </row>
    <row r="8460" spans="1:14" x14ac:dyDescent="0.2">
      <c r="A8460" s="101"/>
      <c r="D8460" s="97"/>
      <c r="N8460" s="97"/>
    </row>
    <row r="8461" spans="1:14" x14ac:dyDescent="0.2">
      <c r="A8461" s="101"/>
      <c r="D8461" s="97"/>
      <c r="N8461" s="97"/>
    </row>
    <row r="8462" spans="1:14" x14ac:dyDescent="0.2">
      <c r="A8462" s="101"/>
      <c r="D8462" s="97"/>
      <c r="N8462" s="97"/>
    </row>
    <row r="8463" spans="1:14" x14ac:dyDescent="0.2">
      <c r="A8463" s="101"/>
      <c r="D8463" s="97"/>
      <c r="N8463" s="97"/>
    </row>
    <row r="8464" spans="1:14" x14ac:dyDescent="0.2">
      <c r="A8464" s="101"/>
      <c r="D8464" s="97"/>
      <c r="N8464" s="97"/>
    </row>
    <row r="8465" spans="1:14" x14ac:dyDescent="0.2">
      <c r="A8465" s="101"/>
      <c r="D8465" s="97"/>
      <c r="N8465" s="97"/>
    </row>
    <row r="8466" spans="1:14" x14ac:dyDescent="0.2">
      <c r="A8466" s="101"/>
      <c r="D8466" s="97"/>
      <c r="N8466" s="97"/>
    </row>
    <row r="8467" spans="1:14" x14ac:dyDescent="0.2">
      <c r="A8467" s="101"/>
      <c r="D8467" s="97"/>
      <c r="N8467" s="97"/>
    </row>
    <row r="8468" spans="1:14" x14ac:dyDescent="0.2">
      <c r="A8468" s="101"/>
      <c r="D8468" s="97"/>
      <c r="N8468" s="97"/>
    </row>
    <row r="8469" spans="1:14" x14ac:dyDescent="0.2">
      <c r="A8469" s="101"/>
      <c r="D8469" s="97"/>
      <c r="N8469" s="97"/>
    </row>
    <row r="8470" spans="1:14" x14ac:dyDescent="0.2">
      <c r="A8470" s="101"/>
      <c r="D8470" s="97"/>
      <c r="N8470" s="97"/>
    </row>
    <row r="8471" spans="1:14" x14ac:dyDescent="0.2">
      <c r="A8471" s="101"/>
      <c r="D8471" s="97"/>
      <c r="N8471" s="97"/>
    </row>
    <row r="8472" spans="1:14" x14ac:dyDescent="0.2">
      <c r="A8472" s="101"/>
      <c r="D8472" s="97"/>
      <c r="N8472" s="97"/>
    </row>
    <row r="8473" spans="1:14" x14ac:dyDescent="0.2">
      <c r="A8473" s="101"/>
      <c r="D8473" s="97"/>
      <c r="N8473" s="97"/>
    </row>
    <row r="8474" spans="1:14" x14ac:dyDescent="0.2">
      <c r="A8474" s="101"/>
      <c r="D8474" s="97"/>
      <c r="N8474" s="97"/>
    </row>
    <row r="8475" spans="1:14" x14ac:dyDescent="0.2">
      <c r="A8475" s="101"/>
      <c r="D8475" s="97"/>
      <c r="N8475" s="97"/>
    </row>
    <row r="8476" spans="1:14" x14ac:dyDescent="0.2">
      <c r="A8476" s="101"/>
      <c r="D8476" s="97"/>
      <c r="N8476" s="97"/>
    </row>
    <row r="8477" spans="1:14" x14ac:dyDescent="0.2">
      <c r="A8477" s="101"/>
      <c r="D8477" s="97"/>
      <c r="N8477" s="97"/>
    </row>
    <row r="8478" spans="1:14" x14ac:dyDescent="0.2">
      <c r="A8478" s="101"/>
      <c r="D8478" s="97"/>
      <c r="N8478" s="97"/>
    </row>
    <row r="8479" spans="1:14" x14ac:dyDescent="0.2">
      <c r="A8479" s="101"/>
      <c r="D8479" s="97"/>
      <c r="N8479" s="97"/>
    </row>
    <row r="8480" spans="1:14" x14ac:dyDescent="0.2">
      <c r="A8480" s="101"/>
      <c r="D8480" s="97"/>
      <c r="N8480" s="97"/>
    </row>
    <row r="8481" spans="1:14" x14ac:dyDescent="0.2">
      <c r="A8481" s="101"/>
      <c r="D8481" s="97"/>
      <c r="N8481" s="97"/>
    </row>
    <row r="8482" spans="1:14" x14ac:dyDescent="0.2">
      <c r="A8482" s="101"/>
      <c r="D8482" s="97"/>
      <c r="N8482" s="97"/>
    </row>
    <row r="8483" spans="1:14" x14ac:dyDescent="0.2">
      <c r="A8483" s="101"/>
      <c r="D8483" s="97"/>
      <c r="N8483" s="97"/>
    </row>
    <row r="8484" spans="1:14" x14ac:dyDescent="0.2">
      <c r="A8484" s="101"/>
      <c r="D8484" s="97"/>
      <c r="N8484" s="97"/>
    </row>
    <row r="8485" spans="1:14" x14ac:dyDescent="0.2">
      <c r="A8485" s="101"/>
      <c r="D8485" s="97"/>
      <c r="N8485" s="97"/>
    </row>
    <row r="8486" spans="1:14" x14ac:dyDescent="0.2">
      <c r="A8486" s="101"/>
      <c r="D8486" s="97"/>
      <c r="N8486" s="97"/>
    </row>
    <row r="8487" spans="1:14" x14ac:dyDescent="0.2">
      <c r="A8487" s="101"/>
      <c r="D8487" s="97"/>
      <c r="N8487" s="97"/>
    </row>
    <row r="8488" spans="1:14" x14ac:dyDescent="0.2">
      <c r="A8488" s="101"/>
      <c r="D8488" s="97"/>
      <c r="N8488" s="97"/>
    </row>
    <row r="8489" spans="1:14" x14ac:dyDescent="0.2">
      <c r="A8489" s="101"/>
      <c r="D8489" s="97"/>
      <c r="N8489" s="97"/>
    </row>
    <row r="8490" spans="1:14" x14ac:dyDescent="0.2">
      <c r="A8490" s="101"/>
      <c r="D8490" s="97"/>
      <c r="N8490" s="97"/>
    </row>
    <row r="8491" spans="1:14" x14ac:dyDescent="0.2">
      <c r="A8491" s="101"/>
      <c r="D8491" s="97"/>
      <c r="N8491" s="97"/>
    </row>
    <row r="8492" spans="1:14" x14ac:dyDescent="0.2">
      <c r="A8492" s="101"/>
      <c r="D8492" s="97"/>
      <c r="N8492" s="97"/>
    </row>
    <row r="8493" spans="1:14" x14ac:dyDescent="0.2">
      <c r="A8493" s="101"/>
      <c r="D8493" s="97"/>
      <c r="N8493" s="97"/>
    </row>
    <row r="8494" spans="1:14" x14ac:dyDescent="0.2">
      <c r="A8494" s="101"/>
      <c r="D8494" s="97"/>
      <c r="N8494" s="97"/>
    </row>
    <row r="8495" spans="1:14" x14ac:dyDescent="0.2">
      <c r="A8495" s="101"/>
      <c r="D8495" s="97"/>
      <c r="N8495" s="97"/>
    </row>
    <row r="8496" spans="1:14" x14ac:dyDescent="0.2">
      <c r="A8496" s="101"/>
      <c r="D8496" s="97"/>
      <c r="N8496" s="97"/>
    </row>
    <row r="8497" spans="1:14" x14ac:dyDescent="0.2">
      <c r="A8497" s="101"/>
      <c r="D8497" s="97"/>
      <c r="N8497" s="97"/>
    </row>
    <row r="8498" spans="1:14" x14ac:dyDescent="0.2">
      <c r="A8498" s="101"/>
      <c r="D8498" s="97"/>
      <c r="N8498" s="97"/>
    </row>
    <row r="8499" spans="1:14" x14ac:dyDescent="0.2">
      <c r="A8499" s="101"/>
      <c r="D8499" s="97"/>
      <c r="N8499" s="97"/>
    </row>
    <row r="8500" spans="1:14" x14ac:dyDescent="0.2">
      <c r="A8500" s="101"/>
      <c r="D8500" s="97"/>
      <c r="N8500" s="97"/>
    </row>
    <row r="8501" spans="1:14" x14ac:dyDescent="0.2">
      <c r="A8501" s="101"/>
      <c r="D8501" s="97"/>
      <c r="N8501" s="97"/>
    </row>
    <row r="8502" spans="1:14" x14ac:dyDescent="0.2">
      <c r="A8502" s="101"/>
      <c r="D8502" s="97"/>
      <c r="N8502" s="97"/>
    </row>
    <row r="8503" spans="1:14" x14ac:dyDescent="0.2">
      <c r="A8503" s="101"/>
      <c r="D8503" s="97"/>
      <c r="N8503" s="97"/>
    </row>
    <row r="8504" spans="1:14" x14ac:dyDescent="0.2">
      <c r="A8504" s="101"/>
      <c r="D8504" s="97"/>
      <c r="N8504" s="97"/>
    </row>
    <row r="8505" spans="1:14" x14ac:dyDescent="0.2">
      <c r="A8505" s="101"/>
      <c r="D8505" s="97"/>
      <c r="N8505" s="97"/>
    </row>
    <row r="8506" spans="1:14" x14ac:dyDescent="0.2">
      <c r="A8506" s="101"/>
      <c r="D8506" s="97"/>
      <c r="N8506" s="97"/>
    </row>
    <row r="8507" spans="1:14" x14ac:dyDescent="0.2">
      <c r="A8507" s="101"/>
      <c r="D8507" s="97"/>
      <c r="N8507" s="97"/>
    </row>
    <row r="8508" spans="1:14" x14ac:dyDescent="0.2">
      <c r="A8508" s="101"/>
      <c r="D8508" s="97"/>
      <c r="N8508" s="97"/>
    </row>
    <row r="8509" spans="1:14" x14ac:dyDescent="0.2">
      <c r="A8509" s="101"/>
      <c r="D8509" s="97"/>
      <c r="N8509" s="97"/>
    </row>
    <row r="8510" spans="1:14" x14ac:dyDescent="0.2">
      <c r="A8510" s="101"/>
      <c r="D8510" s="97"/>
      <c r="N8510" s="97"/>
    </row>
    <row r="8511" spans="1:14" x14ac:dyDescent="0.2">
      <c r="A8511" s="101"/>
      <c r="D8511" s="97"/>
      <c r="N8511" s="97"/>
    </row>
    <row r="8512" spans="1:14" x14ac:dyDescent="0.2">
      <c r="A8512" s="101"/>
      <c r="D8512" s="97"/>
      <c r="N8512" s="97"/>
    </row>
    <row r="8513" spans="1:14" x14ac:dyDescent="0.2">
      <c r="A8513" s="101"/>
      <c r="D8513" s="97"/>
      <c r="N8513" s="97"/>
    </row>
    <row r="8514" spans="1:14" x14ac:dyDescent="0.2">
      <c r="A8514" s="101"/>
      <c r="D8514" s="97"/>
      <c r="N8514" s="97"/>
    </row>
    <row r="8515" spans="1:14" x14ac:dyDescent="0.2">
      <c r="A8515" s="101"/>
      <c r="D8515" s="97"/>
      <c r="N8515" s="97"/>
    </row>
    <row r="8516" spans="1:14" x14ac:dyDescent="0.2">
      <c r="A8516" s="101"/>
      <c r="D8516" s="97"/>
      <c r="N8516" s="97"/>
    </row>
    <row r="8517" spans="1:14" x14ac:dyDescent="0.2">
      <c r="A8517" s="101"/>
      <c r="D8517" s="97"/>
      <c r="N8517" s="97"/>
    </row>
    <row r="8518" spans="1:14" x14ac:dyDescent="0.2">
      <c r="A8518" s="101"/>
      <c r="D8518" s="97"/>
      <c r="N8518" s="97"/>
    </row>
    <row r="8519" spans="1:14" x14ac:dyDescent="0.2">
      <c r="A8519" s="101"/>
      <c r="D8519" s="97"/>
      <c r="N8519" s="97"/>
    </row>
    <row r="8520" spans="1:14" x14ac:dyDescent="0.2">
      <c r="A8520" s="101"/>
      <c r="D8520" s="97"/>
      <c r="N8520" s="97"/>
    </row>
    <row r="8521" spans="1:14" x14ac:dyDescent="0.2">
      <c r="A8521" s="101"/>
      <c r="D8521" s="97"/>
      <c r="N8521" s="97"/>
    </row>
    <row r="8522" spans="1:14" x14ac:dyDescent="0.2">
      <c r="A8522" s="101"/>
      <c r="D8522" s="97"/>
      <c r="N8522" s="97"/>
    </row>
    <row r="8523" spans="1:14" x14ac:dyDescent="0.2">
      <c r="A8523" s="101"/>
      <c r="D8523" s="97"/>
      <c r="N8523" s="97"/>
    </row>
    <row r="8524" spans="1:14" x14ac:dyDescent="0.2">
      <c r="A8524" s="101"/>
      <c r="D8524" s="97"/>
      <c r="N8524" s="97"/>
    </row>
    <row r="8525" spans="1:14" x14ac:dyDescent="0.2">
      <c r="A8525" s="101"/>
      <c r="D8525" s="97"/>
      <c r="N8525" s="97"/>
    </row>
    <row r="8526" spans="1:14" x14ac:dyDescent="0.2">
      <c r="A8526" s="101"/>
      <c r="D8526" s="97"/>
      <c r="N8526" s="97"/>
    </row>
    <row r="8527" spans="1:14" x14ac:dyDescent="0.2">
      <c r="A8527" s="101"/>
      <c r="D8527" s="97"/>
      <c r="N8527" s="97"/>
    </row>
    <row r="8528" spans="1:14" x14ac:dyDescent="0.2">
      <c r="A8528" s="101"/>
      <c r="D8528" s="97"/>
      <c r="N8528" s="97"/>
    </row>
    <row r="8529" spans="1:14" x14ac:dyDescent="0.2">
      <c r="A8529" s="101"/>
      <c r="D8529" s="97"/>
      <c r="N8529" s="97"/>
    </row>
    <row r="8530" spans="1:14" x14ac:dyDescent="0.2">
      <c r="A8530" s="101"/>
      <c r="D8530" s="97"/>
      <c r="N8530" s="97"/>
    </row>
    <row r="8531" spans="1:14" x14ac:dyDescent="0.2">
      <c r="A8531" s="101"/>
      <c r="D8531" s="97"/>
      <c r="N8531" s="97"/>
    </row>
    <row r="8532" spans="1:14" x14ac:dyDescent="0.2">
      <c r="A8532" s="101"/>
      <c r="D8532" s="97"/>
      <c r="N8532" s="97"/>
    </row>
    <row r="8533" spans="1:14" x14ac:dyDescent="0.2">
      <c r="A8533" s="101"/>
      <c r="D8533" s="97"/>
      <c r="N8533" s="97"/>
    </row>
    <row r="8534" spans="1:14" x14ac:dyDescent="0.2">
      <c r="A8534" s="101"/>
      <c r="D8534" s="97"/>
      <c r="N8534" s="97"/>
    </row>
    <row r="8535" spans="1:14" x14ac:dyDescent="0.2">
      <c r="A8535" s="101"/>
      <c r="D8535" s="97"/>
      <c r="N8535" s="97"/>
    </row>
    <row r="8536" spans="1:14" x14ac:dyDescent="0.2">
      <c r="A8536" s="101"/>
      <c r="D8536" s="97"/>
      <c r="N8536" s="97"/>
    </row>
    <row r="8537" spans="1:14" x14ac:dyDescent="0.2">
      <c r="A8537" s="101"/>
      <c r="D8537" s="97"/>
      <c r="N8537" s="97"/>
    </row>
    <row r="8538" spans="1:14" x14ac:dyDescent="0.2">
      <c r="A8538" s="101"/>
      <c r="D8538" s="97"/>
      <c r="N8538" s="97"/>
    </row>
    <row r="8539" spans="1:14" x14ac:dyDescent="0.2">
      <c r="A8539" s="101"/>
      <c r="D8539" s="97"/>
      <c r="N8539" s="97"/>
    </row>
    <row r="8540" spans="1:14" x14ac:dyDescent="0.2">
      <c r="A8540" s="101"/>
      <c r="D8540" s="97"/>
      <c r="N8540" s="97"/>
    </row>
    <row r="8541" spans="1:14" x14ac:dyDescent="0.2">
      <c r="A8541" s="101"/>
      <c r="D8541" s="97"/>
      <c r="N8541" s="97"/>
    </row>
    <row r="8542" spans="1:14" x14ac:dyDescent="0.2">
      <c r="A8542" s="101"/>
      <c r="D8542" s="97"/>
      <c r="N8542" s="97"/>
    </row>
    <row r="8543" spans="1:14" x14ac:dyDescent="0.2">
      <c r="A8543" s="101"/>
      <c r="D8543" s="97"/>
      <c r="N8543" s="97"/>
    </row>
    <row r="8544" spans="1:14" x14ac:dyDescent="0.2">
      <c r="A8544" s="101"/>
      <c r="D8544" s="97"/>
      <c r="N8544" s="97"/>
    </row>
    <row r="8545" spans="1:14" x14ac:dyDescent="0.2">
      <c r="A8545" s="101"/>
      <c r="D8545" s="97"/>
      <c r="N8545" s="97"/>
    </row>
    <row r="8546" spans="1:14" x14ac:dyDescent="0.2">
      <c r="A8546" s="101"/>
      <c r="D8546" s="97"/>
      <c r="N8546" s="97"/>
    </row>
    <row r="8547" spans="1:14" x14ac:dyDescent="0.2">
      <c r="A8547" s="101"/>
      <c r="D8547" s="97"/>
      <c r="N8547" s="97"/>
    </row>
    <row r="8548" spans="1:14" x14ac:dyDescent="0.2">
      <c r="A8548" s="101"/>
      <c r="D8548" s="97"/>
      <c r="N8548" s="97"/>
    </row>
    <row r="8549" spans="1:14" x14ac:dyDescent="0.2">
      <c r="A8549" s="101"/>
      <c r="D8549" s="97"/>
      <c r="N8549" s="97"/>
    </row>
    <row r="8550" spans="1:14" x14ac:dyDescent="0.2">
      <c r="A8550" s="101"/>
      <c r="D8550" s="97"/>
      <c r="N8550" s="97"/>
    </row>
    <row r="8551" spans="1:14" x14ac:dyDescent="0.2">
      <c r="A8551" s="101"/>
      <c r="D8551" s="97"/>
      <c r="N8551" s="97"/>
    </row>
    <row r="8552" spans="1:14" x14ac:dyDescent="0.2">
      <c r="A8552" s="101"/>
      <c r="D8552" s="97"/>
      <c r="N8552" s="97"/>
    </row>
    <row r="8553" spans="1:14" x14ac:dyDescent="0.2">
      <c r="A8553" s="101"/>
      <c r="D8553" s="97"/>
      <c r="N8553" s="97"/>
    </row>
    <row r="8554" spans="1:14" x14ac:dyDescent="0.2">
      <c r="A8554" s="101"/>
      <c r="D8554" s="97"/>
      <c r="N8554" s="97"/>
    </row>
    <row r="8555" spans="1:14" x14ac:dyDescent="0.2">
      <c r="A8555" s="101"/>
      <c r="D8555" s="97"/>
      <c r="N8555" s="97"/>
    </row>
    <row r="8556" spans="1:14" x14ac:dyDescent="0.2">
      <c r="A8556" s="101"/>
      <c r="D8556" s="97"/>
      <c r="N8556" s="97"/>
    </row>
    <row r="8557" spans="1:14" x14ac:dyDescent="0.2">
      <c r="A8557" s="101"/>
      <c r="D8557" s="97"/>
      <c r="N8557" s="97"/>
    </row>
    <row r="8558" spans="1:14" x14ac:dyDescent="0.2">
      <c r="A8558" s="101"/>
      <c r="D8558" s="97"/>
      <c r="N8558" s="97"/>
    </row>
    <row r="8559" spans="1:14" x14ac:dyDescent="0.2">
      <c r="A8559" s="101"/>
      <c r="D8559" s="97"/>
      <c r="N8559" s="97"/>
    </row>
    <row r="8560" spans="1:14" x14ac:dyDescent="0.2">
      <c r="A8560" s="101"/>
      <c r="D8560" s="97"/>
      <c r="N8560" s="97"/>
    </row>
    <row r="8561" spans="1:14" x14ac:dyDescent="0.2">
      <c r="A8561" s="101"/>
      <c r="D8561" s="97"/>
      <c r="N8561" s="97"/>
    </row>
    <row r="8562" spans="1:14" x14ac:dyDescent="0.2">
      <c r="A8562" s="101"/>
      <c r="D8562" s="97"/>
      <c r="N8562" s="97"/>
    </row>
    <row r="8563" spans="1:14" x14ac:dyDescent="0.2">
      <c r="A8563" s="101"/>
      <c r="D8563" s="97"/>
      <c r="N8563" s="97"/>
    </row>
    <row r="8564" spans="1:14" x14ac:dyDescent="0.2">
      <c r="A8564" s="101"/>
      <c r="D8564" s="97"/>
      <c r="N8564" s="97"/>
    </row>
    <row r="8565" spans="1:14" x14ac:dyDescent="0.2">
      <c r="A8565" s="101"/>
      <c r="D8565" s="97"/>
      <c r="N8565" s="97"/>
    </row>
    <row r="8566" spans="1:14" x14ac:dyDescent="0.2">
      <c r="A8566" s="101"/>
      <c r="D8566" s="97"/>
      <c r="N8566" s="97"/>
    </row>
    <row r="8567" spans="1:14" x14ac:dyDescent="0.2">
      <c r="A8567" s="101"/>
      <c r="D8567" s="97"/>
      <c r="N8567" s="97"/>
    </row>
    <row r="8568" spans="1:14" x14ac:dyDescent="0.2">
      <c r="A8568" s="101"/>
      <c r="D8568" s="97"/>
      <c r="N8568" s="97"/>
    </row>
    <row r="8569" spans="1:14" x14ac:dyDescent="0.2">
      <c r="A8569" s="101"/>
      <c r="D8569" s="97"/>
      <c r="N8569" s="97"/>
    </row>
    <row r="8570" spans="1:14" x14ac:dyDescent="0.2">
      <c r="A8570" s="101"/>
      <c r="D8570" s="97"/>
      <c r="N8570" s="97"/>
    </row>
    <row r="8571" spans="1:14" x14ac:dyDescent="0.2">
      <c r="A8571" s="101"/>
      <c r="D8571" s="97"/>
      <c r="N8571" s="97"/>
    </row>
    <row r="8572" spans="1:14" x14ac:dyDescent="0.2">
      <c r="A8572" s="101"/>
      <c r="D8572" s="97"/>
      <c r="N8572" s="97"/>
    </row>
    <row r="8573" spans="1:14" x14ac:dyDescent="0.2">
      <c r="A8573" s="101"/>
      <c r="D8573" s="97"/>
      <c r="N8573" s="97"/>
    </row>
    <row r="8574" spans="1:14" x14ac:dyDescent="0.2">
      <c r="A8574" s="101"/>
      <c r="D8574" s="97"/>
      <c r="N8574" s="97"/>
    </row>
    <row r="8575" spans="1:14" x14ac:dyDescent="0.2">
      <c r="A8575" s="101"/>
      <c r="D8575" s="97"/>
      <c r="N8575" s="97"/>
    </row>
    <row r="8576" spans="1:14" x14ac:dyDescent="0.2">
      <c r="A8576" s="101"/>
      <c r="D8576" s="97"/>
      <c r="N8576" s="97"/>
    </row>
    <row r="8577" spans="1:14" x14ac:dyDescent="0.2">
      <c r="A8577" s="101"/>
      <c r="D8577" s="97"/>
      <c r="N8577" s="97"/>
    </row>
    <row r="8578" spans="1:14" x14ac:dyDescent="0.2">
      <c r="A8578" s="101"/>
      <c r="D8578" s="97"/>
      <c r="N8578" s="97"/>
    </row>
    <row r="8579" spans="1:14" x14ac:dyDescent="0.2">
      <c r="A8579" s="101"/>
      <c r="D8579" s="97"/>
      <c r="N8579" s="97"/>
    </row>
    <row r="8580" spans="1:14" x14ac:dyDescent="0.2">
      <c r="A8580" s="101"/>
      <c r="D8580" s="97"/>
      <c r="N8580" s="97"/>
    </row>
    <row r="8581" spans="1:14" x14ac:dyDescent="0.2">
      <c r="A8581" s="101"/>
      <c r="D8581" s="97"/>
      <c r="N8581" s="97"/>
    </row>
    <row r="8582" spans="1:14" x14ac:dyDescent="0.2">
      <c r="A8582" s="101"/>
      <c r="D8582" s="97"/>
      <c r="N8582" s="97"/>
    </row>
    <row r="8583" spans="1:14" x14ac:dyDescent="0.2">
      <c r="A8583" s="101"/>
      <c r="D8583" s="97"/>
      <c r="N8583" s="97"/>
    </row>
    <row r="8584" spans="1:14" x14ac:dyDescent="0.2">
      <c r="A8584" s="101"/>
      <c r="D8584" s="97"/>
      <c r="N8584" s="97"/>
    </row>
    <row r="8585" spans="1:14" x14ac:dyDescent="0.2">
      <c r="A8585" s="101"/>
      <c r="D8585" s="97"/>
      <c r="N8585" s="97"/>
    </row>
    <row r="8586" spans="1:14" x14ac:dyDescent="0.2">
      <c r="A8586" s="101"/>
      <c r="D8586" s="97"/>
      <c r="N8586" s="97"/>
    </row>
    <row r="8587" spans="1:14" x14ac:dyDescent="0.2">
      <c r="A8587" s="101"/>
      <c r="D8587" s="97"/>
      <c r="N8587" s="97"/>
    </row>
    <row r="8588" spans="1:14" x14ac:dyDescent="0.2">
      <c r="A8588" s="101"/>
      <c r="D8588" s="97"/>
      <c r="N8588" s="97"/>
    </row>
    <row r="8589" spans="1:14" x14ac:dyDescent="0.2">
      <c r="A8589" s="101"/>
      <c r="D8589" s="97"/>
      <c r="N8589" s="97"/>
    </row>
    <row r="8590" spans="1:14" x14ac:dyDescent="0.2">
      <c r="A8590" s="101"/>
      <c r="D8590" s="97"/>
      <c r="N8590" s="97"/>
    </row>
    <row r="8591" spans="1:14" x14ac:dyDescent="0.2">
      <c r="A8591" s="101"/>
      <c r="D8591" s="97"/>
      <c r="N8591" s="97"/>
    </row>
    <row r="8592" spans="1:14" x14ac:dyDescent="0.2">
      <c r="A8592" s="101"/>
      <c r="D8592" s="97"/>
      <c r="N8592" s="97"/>
    </row>
    <row r="8593" spans="1:14" x14ac:dyDescent="0.2">
      <c r="A8593" s="101"/>
      <c r="D8593" s="97"/>
      <c r="N8593" s="97"/>
    </row>
    <row r="8594" spans="1:14" x14ac:dyDescent="0.2">
      <c r="A8594" s="101"/>
      <c r="D8594" s="97"/>
      <c r="N8594" s="97"/>
    </row>
    <row r="8595" spans="1:14" x14ac:dyDescent="0.2">
      <c r="A8595" s="101"/>
      <c r="D8595" s="97"/>
      <c r="N8595" s="97"/>
    </row>
    <row r="8596" spans="1:14" x14ac:dyDescent="0.2">
      <c r="A8596" s="101"/>
      <c r="D8596" s="97"/>
      <c r="N8596" s="97"/>
    </row>
    <row r="8597" spans="1:14" x14ac:dyDescent="0.2">
      <c r="A8597" s="101"/>
      <c r="D8597" s="97"/>
      <c r="N8597" s="97"/>
    </row>
    <row r="8598" spans="1:14" x14ac:dyDescent="0.2">
      <c r="A8598" s="101"/>
      <c r="D8598" s="97"/>
      <c r="N8598" s="97"/>
    </row>
    <row r="8599" spans="1:14" x14ac:dyDescent="0.2">
      <c r="A8599" s="101"/>
      <c r="D8599" s="97"/>
      <c r="N8599" s="97"/>
    </row>
    <row r="8600" spans="1:14" x14ac:dyDescent="0.2">
      <c r="A8600" s="101"/>
      <c r="D8600" s="97"/>
      <c r="N8600" s="97"/>
    </row>
    <row r="8601" spans="1:14" x14ac:dyDescent="0.2">
      <c r="A8601" s="101"/>
      <c r="D8601" s="97"/>
      <c r="N8601" s="97"/>
    </row>
    <row r="8602" spans="1:14" x14ac:dyDescent="0.2">
      <c r="A8602" s="101"/>
      <c r="D8602" s="97"/>
      <c r="N8602" s="97"/>
    </row>
    <row r="8603" spans="1:14" x14ac:dyDescent="0.2">
      <c r="A8603" s="101"/>
      <c r="D8603" s="97"/>
      <c r="N8603" s="97"/>
    </row>
    <row r="8604" spans="1:14" x14ac:dyDescent="0.2">
      <c r="A8604" s="101"/>
      <c r="D8604" s="97"/>
      <c r="N8604" s="97"/>
    </row>
    <row r="8605" spans="1:14" x14ac:dyDescent="0.2">
      <c r="A8605" s="101"/>
      <c r="D8605" s="97"/>
      <c r="N8605" s="97"/>
    </row>
    <row r="8606" spans="1:14" x14ac:dyDescent="0.2">
      <c r="A8606" s="101"/>
      <c r="D8606" s="97"/>
      <c r="N8606" s="97"/>
    </row>
    <row r="8607" spans="1:14" x14ac:dyDescent="0.2">
      <c r="A8607" s="101"/>
      <c r="D8607" s="97"/>
      <c r="N8607" s="97"/>
    </row>
    <row r="8608" spans="1:14" x14ac:dyDescent="0.2">
      <c r="A8608" s="101"/>
      <c r="D8608" s="97"/>
      <c r="N8608" s="97"/>
    </row>
    <row r="8609" spans="1:14" x14ac:dyDescent="0.2">
      <c r="A8609" s="101"/>
      <c r="D8609" s="97"/>
      <c r="N8609" s="97"/>
    </row>
    <row r="8610" spans="1:14" x14ac:dyDescent="0.2">
      <c r="A8610" s="101"/>
      <c r="D8610" s="97"/>
      <c r="N8610" s="97"/>
    </row>
    <row r="8611" spans="1:14" x14ac:dyDescent="0.2">
      <c r="A8611" s="101"/>
      <c r="D8611" s="97"/>
      <c r="N8611" s="97"/>
    </row>
    <row r="8612" spans="1:14" x14ac:dyDescent="0.2">
      <c r="A8612" s="101"/>
      <c r="D8612" s="97"/>
      <c r="N8612" s="97"/>
    </row>
    <row r="8613" spans="1:14" x14ac:dyDescent="0.2">
      <c r="A8613" s="101"/>
      <c r="D8613" s="97"/>
      <c r="N8613" s="97"/>
    </row>
    <row r="8614" spans="1:14" x14ac:dyDescent="0.2">
      <c r="A8614" s="101"/>
      <c r="D8614" s="97"/>
      <c r="N8614" s="97"/>
    </row>
    <row r="8615" spans="1:14" x14ac:dyDescent="0.2">
      <c r="A8615" s="101"/>
      <c r="D8615" s="97"/>
      <c r="N8615" s="97"/>
    </row>
    <row r="8616" spans="1:14" x14ac:dyDescent="0.2">
      <c r="A8616" s="101"/>
      <c r="D8616" s="97"/>
      <c r="N8616" s="97"/>
    </row>
    <row r="8617" spans="1:14" x14ac:dyDescent="0.2">
      <c r="A8617" s="101"/>
      <c r="D8617" s="97"/>
      <c r="N8617" s="97"/>
    </row>
    <row r="8618" spans="1:14" x14ac:dyDescent="0.2">
      <c r="A8618" s="101"/>
      <c r="D8618" s="97"/>
      <c r="N8618" s="97"/>
    </row>
    <row r="8619" spans="1:14" x14ac:dyDescent="0.2">
      <c r="A8619" s="101"/>
      <c r="D8619" s="97"/>
      <c r="N8619" s="97"/>
    </row>
    <row r="8620" spans="1:14" x14ac:dyDescent="0.2">
      <c r="A8620" s="101"/>
      <c r="D8620" s="97"/>
      <c r="N8620" s="97"/>
    </row>
    <row r="8621" spans="1:14" x14ac:dyDescent="0.2">
      <c r="A8621" s="101"/>
      <c r="D8621" s="97"/>
      <c r="N8621" s="97"/>
    </row>
    <row r="8622" spans="1:14" x14ac:dyDescent="0.2">
      <c r="A8622" s="101"/>
      <c r="D8622" s="97"/>
      <c r="N8622" s="97"/>
    </row>
    <row r="8623" spans="1:14" x14ac:dyDescent="0.2">
      <c r="A8623" s="101"/>
      <c r="D8623" s="97"/>
      <c r="N8623" s="97"/>
    </row>
    <row r="8624" spans="1:14" x14ac:dyDescent="0.2">
      <c r="A8624" s="101"/>
      <c r="D8624" s="97"/>
      <c r="N8624" s="97"/>
    </row>
    <row r="8625" spans="1:14" x14ac:dyDescent="0.2">
      <c r="A8625" s="101"/>
      <c r="D8625" s="97"/>
      <c r="N8625" s="97"/>
    </row>
    <row r="8626" spans="1:14" x14ac:dyDescent="0.2">
      <c r="A8626" s="101"/>
      <c r="D8626" s="97"/>
      <c r="N8626" s="97"/>
    </row>
    <row r="8627" spans="1:14" x14ac:dyDescent="0.2">
      <c r="A8627" s="101"/>
      <c r="D8627" s="97"/>
      <c r="N8627" s="97"/>
    </row>
    <row r="8628" spans="1:14" x14ac:dyDescent="0.2">
      <c r="A8628" s="101"/>
      <c r="D8628" s="97"/>
      <c r="N8628" s="97"/>
    </row>
    <row r="8629" spans="1:14" x14ac:dyDescent="0.2">
      <c r="A8629" s="101"/>
      <c r="D8629" s="97"/>
      <c r="N8629" s="97"/>
    </row>
    <row r="8630" spans="1:14" x14ac:dyDescent="0.2">
      <c r="A8630" s="101"/>
      <c r="D8630" s="97"/>
      <c r="N8630" s="97"/>
    </row>
    <row r="8631" spans="1:14" x14ac:dyDescent="0.2">
      <c r="A8631" s="101"/>
      <c r="D8631" s="97"/>
      <c r="N8631" s="97"/>
    </row>
    <row r="8632" spans="1:14" x14ac:dyDescent="0.2">
      <c r="A8632" s="101"/>
      <c r="D8632" s="97"/>
      <c r="N8632" s="97"/>
    </row>
    <row r="8633" spans="1:14" x14ac:dyDescent="0.2">
      <c r="A8633" s="101"/>
      <c r="D8633" s="97"/>
      <c r="N8633" s="97"/>
    </row>
    <row r="8634" spans="1:14" x14ac:dyDescent="0.2">
      <c r="A8634" s="101"/>
      <c r="D8634" s="97"/>
      <c r="N8634" s="97"/>
    </row>
    <row r="8635" spans="1:14" x14ac:dyDescent="0.2">
      <c r="A8635" s="101"/>
      <c r="D8635" s="97"/>
      <c r="N8635" s="97"/>
    </row>
    <row r="8636" spans="1:14" x14ac:dyDescent="0.2">
      <c r="A8636" s="101"/>
      <c r="D8636" s="97"/>
      <c r="N8636" s="97"/>
    </row>
    <row r="8637" spans="1:14" x14ac:dyDescent="0.2">
      <c r="A8637" s="101"/>
      <c r="D8637" s="97"/>
      <c r="N8637" s="97"/>
    </row>
    <row r="8638" spans="1:14" x14ac:dyDescent="0.2">
      <c r="A8638" s="101"/>
      <c r="D8638" s="97"/>
      <c r="N8638" s="97"/>
    </row>
    <row r="8639" spans="1:14" x14ac:dyDescent="0.2">
      <c r="A8639" s="101"/>
      <c r="D8639" s="97"/>
      <c r="N8639" s="97"/>
    </row>
    <row r="8640" spans="1:14" x14ac:dyDescent="0.2">
      <c r="A8640" s="101"/>
      <c r="D8640" s="97"/>
      <c r="N8640" s="97"/>
    </row>
    <row r="8641" spans="1:14" x14ac:dyDescent="0.2">
      <c r="A8641" s="101"/>
      <c r="D8641" s="97"/>
      <c r="N8641" s="97"/>
    </row>
    <row r="8642" spans="1:14" x14ac:dyDescent="0.2">
      <c r="A8642" s="101"/>
      <c r="D8642" s="97"/>
      <c r="N8642" s="97"/>
    </row>
    <row r="8643" spans="1:14" x14ac:dyDescent="0.2">
      <c r="A8643" s="101"/>
      <c r="D8643" s="97"/>
      <c r="N8643" s="97"/>
    </row>
    <row r="8644" spans="1:14" x14ac:dyDescent="0.2">
      <c r="A8644" s="101"/>
      <c r="D8644" s="97"/>
      <c r="N8644" s="97"/>
    </row>
    <row r="8645" spans="1:14" x14ac:dyDescent="0.2">
      <c r="A8645" s="101"/>
      <c r="D8645" s="97"/>
      <c r="N8645" s="97"/>
    </row>
    <row r="8646" spans="1:14" x14ac:dyDescent="0.2">
      <c r="A8646" s="101"/>
      <c r="D8646" s="97"/>
      <c r="N8646" s="97"/>
    </row>
    <row r="8647" spans="1:14" x14ac:dyDescent="0.2">
      <c r="A8647" s="101"/>
      <c r="D8647" s="97"/>
      <c r="N8647" s="97"/>
    </row>
    <row r="8648" spans="1:14" x14ac:dyDescent="0.2">
      <c r="A8648" s="101"/>
      <c r="D8648" s="97"/>
      <c r="N8648" s="97"/>
    </row>
    <row r="8649" spans="1:14" x14ac:dyDescent="0.2">
      <c r="A8649" s="101"/>
      <c r="D8649" s="97"/>
      <c r="N8649" s="97"/>
    </row>
    <row r="8650" spans="1:14" x14ac:dyDescent="0.2">
      <c r="A8650" s="101"/>
      <c r="D8650" s="97"/>
      <c r="N8650" s="97"/>
    </row>
    <row r="8651" spans="1:14" x14ac:dyDescent="0.2">
      <c r="A8651" s="101"/>
      <c r="D8651" s="97"/>
      <c r="N8651" s="97"/>
    </row>
    <row r="8652" spans="1:14" x14ac:dyDescent="0.2">
      <c r="A8652" s="101"/>
      <c r="D8652" s="97"/>
      <c r="N8652" s="97"/>
    </row>
    <row r="8653" spans="1:14" x14ac:dyDescent="0.2">
      <c r="A8653" s="101"/>
      <c r="D8653" s="97"/>
      <c r="N8653" s="97"/>
    </row>
    <row r="8654" spans="1:14" x14ac:dyDescent="0.2">
      <c r="A8654" s="101"/>
      <c r="D8654" s="97"/>
      <c r="N8654" s="97"/>
    </row>
    <row r="8655" spans="1:14" x14ac:dyDescent="0.2">
      <c r="A8655" s="101"/>
      <c r="D8655" s="97"/>
      <c r="N8655" s="97"/>
    </row>
    <row r="8656" spans="1:14" x14ac:dyDescent="0.2">
      <c r="A8656" s="101"/>
      <c r="D8656" s="97"/>
      <c r="N8656" s="97"/>
    </row>
    <row r="8657" spans="1:14" x14ac:dyDescent="0.2">
      <c r="A8657" s="101"/>
      <c r="D8657" s="97"/>
      <c r="N8657" s="97"/>
    </row>
    <row r="8658" spans="1:14" x14ac:dyDescent="0.2">
      <c r="A8658" s="101"/>
      <c r="D8658" s="97"/>
      <c r="N8658" s="97"/>
    </row>
    <row r="8659" spans="1:14" x14ac:dyDescent="0.2">
      <c r="A8659" s="101"/>
      <c r="D8659" s="97"/>
      <c r="N8659" s="97"/>
    </row>
    <row r="8660" spans="1:14" x14ac:dyDescent="0.2">
      <c r="A8660" s="101"/>
      <c r="D8660" s="97"/>
      <c r="N8660" s="97"/>
    </row>
    <row r="8661" spans="1:14" x14ac:dyDescent="0.2">
      <c r="A8661" s="101"/>
      <c r="D8661" s="97"/>
      <c r="N8661" s="97"/>
    </row>
    <row r="8662" spans="1:14" x14ac:dyDescent="0.2">
      <c r="A8662" s="101"/>
      <c r="D8662" s="97"/>
      <c r="N8662" s="97"/>
    </row>
    <row r="8663" spans="1:14" x14ac:dyDescent="0.2">
      <c r="A8663" s="101"/>
      <c r="D8663" s="97"/>
      <c r="N8663" s="97"/>
    </row>
    <row r="8664" spans="1:14" x14ac:dyDescent="0.2">
      <c r="A8664" s="101"/>
      <c r="D8664" s="97"/>
      <c r="N8664" s="97"/>
    </row>
    <row r="8665" spans="1:14" x14ac:dyDescent="0.2">
      <c r="A8665" s="101"/>
      <c r="D8665" s="97"/>
      <c r="N8665" s="97"/>
    </row>
    <row r="8666" spans="1:14" x14ac:dyDescent="0.2">
      <c r="A8666" s="101"/>
      <c r="D8666" s="97"/>
      <c r="N8666" s="97"/>
    </row>
    <row r="8667" spans="1:14" x14ac:dyDescent="0.2">
      <c r="A8667" s="101"/>
      <c r="D8667" s="97"/>
      <c r="N8667" s="97"/>
    </row>
    <row r="8668" spans="1:14" x14ac:dyDescent="0.2">
      <c r="A8668" s="101"/>
      <c r="D8668" s="97"/>
      <c r="N8668" s="97"/>
    </row>
    <row r="8669" spans="1:14" x14ac:dyDescent="0.2">
      <c r="A8669" s="101"/>
      <c r="D8669" s="97"/>
      <c r="N8669" s="97"/>
    </row>
    <row r="8670" spans="1:14" x14ac:dyDescent="0.2">
      <c r="A8670" s="101"/>
      <c r="D8670" s="97"/>
      <c r="N8670" s="97"/>
    </row>
    <row r="8671" spans="1:14" x14ac:dyDescent="0.2">
      <c r="A8671" s="101"/>
      <c r="D8671" s="97"/>
      <c r="N8671" s="97"/>
    </row>
    <row r="8672" spans="1:14" x14ac:dyDescent="0.2">
      <c r="A8672" s="101"/>
      <c r="D8672" s="97"/>
      <c r="N8672" s="97"/>
    </row>
    <row r="8673" spans="1:14" x14ac:dyDescent="0.2">
      <c r="A8673" s="101"/>
      <c r="D8673" s="97"/>
      <c r="N8673" s="97"/>
    </row>
    <row r="8674" spans="1:14" x14ac:dyDescent="0.2">
      <c r="A8674" s="101"/>
      <c r="D8674" s="97"/>
      <c r="N8674" s="97"/>
    </row>
    <row r="8675" spans="1:14" x14ac:dyDescent="0.2">
      <c r="A8675" s="101"/>
      <c r="D8675" s="97"/>
      <c r="N8675" s="97"/>
    </row>
    <row r="8676" spans="1:14" x14ac:dyDescent="0.2">
      <c r="A8676" s="101"/>
      <c r="D8676" s="97"/>
      <c r="N8676" s="97"/>
    </row>
    <row r="8677" spans="1:14" x14ac:dyDescent="0.2">
      <c r="A8677" s="101"/>
      <c r="D8677" s="97"/>
      <c r="N8677" s="97"/>
    </row>
    <row r="8678" spans="1:14" x14ac:dyDescent="0.2">
      <c r="A8678" s="101"/>
      <c r="D8678" s="97"/>
      <c r="N8678" s="97"/>
    </row>
    <row r="8679" spans="1:14" x14ac:dyDescent="0.2">
      <c r="A8679" s="101"/>
      <c r="D8679" s="97"/>
      <c r="N8679" s="97"/>
    </row>
    <row r="8680" spans="1:14" x14ac:dyDescent="0.2">
      <c r="A8680" s="101"/>
      <c r="D8680" s="97"/>
      <c r="N8680" s="97"/>
    </row>
    <row r="8681" spans="1:14" x14ac:dyDescent="0.2">
      <c r="A8681" s="101"/>
      <c r="D8681" s="97"/>
      <c r="N8681" s="97"/>
    </row>
    <row r="8682" spans="1:14" x14ac:dyDescent="0.2">
      <c r="A8682" s="101"/>
      <c r="D8682" s="97"/>
      <c r="N8682" s="97"/>
    </row>
    <row r="8683" spans="1:14" x14ac:dyDescent="0.2">
      <c r="A8683" s="101"/>
      <c r="D8683" s="97"/>
      <c r="N8683" s="97"/>
    </row>
    <row r="8684" spans="1:14" x14ac:dyDescent="0.2">
      <c r="A8684" s="101"/>
      <c r="D8684" s="97"/>
      <c r="N8684" s="97"/>
    </row>
    <row r="8685" spans="1:14" x14ac:dyDescent="0.2">
      <c r="A8685" s="101"/>
      <c r="D8685" s="97"/>
      <c r="N8685" s="97"/>
    </row>
    <row r="8686" spans="1:14" x14ac:dyDescent="0.2">
      <c r="A8686" s="101"/>
      <c r="D8686" s="97"/>
      <c r="N8686" s="97"/>
    </row>
    <row r="8687" spans="1:14" x14ac:dyDescent="0.2">
      <c r="A8687" s="101"/>
      <c r="D8687" s="97"/>
      <c r="N8687" s="97"/>
    </row>
    <row r="8688" spans="1:14" x14ac:dyDescent="0.2">
      <c r="A8688" s="101"/>
      <c r="D8688" s="97"/>
      <c r="N8688" s="97"/>
    </row>
    <row r="8689" spans="1:14" x14ac:dyDescent="0.2">
      <c r="A8689" s="101"/>
      <c r="D8689" s="97"/>
      <c r="N8689" s="97"/>
    </row>
    <row r="8690" spans="1:14" x14ac:dyDescent="0.2">
      <c r="A8690" s="101"/>
      <c r="D8690" s="97"/>
      <c r="N8690" s="97"/>
    </row>
    <row r="8691" spans="1:14" x14ac:dyDescent="0.2">
      <c r="A8691" s="101"/>
      <c r="D8691" s="97"/>
      <c r="N8691" s="97"/>
    </row>
    <row r="8692" spans="1:14" x14ac:dyDescent="0.2">
      <c r="A8692" s="101"/>
      <c r="D8692" s="97"/>
      <c r="N8692" s="97"/>
    </row>
    <row r="8693" spans="1:14" x14ac:dyDescent="0.2">
      <c r="A8693" s="101"/>
      <c r="D8693" s="97"/>
      <c r="N8693" s="97"/>
    </row>
    <row r="8694" spans="1:14" x14ac:dyDescent="0.2">
      <c r="A8694" s="101"/>
      <c r="D8694" s="97"/>
      <c r="N8694" s="97"/>
    </row>
    <row r="8695" spans="1:14" x14ac:dyDescent="0.2">
      <c r="A8695" s="101"/>
      <c r="D8695" s="97"/>
      <c r="N8695" s="97"/>
    </row>
    <row r="8696" spans="1:14" x14ac:dyDescent="0.2">
      <c r="A8696" s="101"/>
      <c r="D8696" s="97"/>
      <c r="N8696" s="97"/>
    </row>
    <row r="8697" spans="1:14" x14ac:dyDescent="0.2">
      <c r="A8697" s="101"/>
      <c r="D8697" s="97"/>
      <c r="N8697" s="97"/>
    </row>
    <row r="8698" spans="1:14" x14ac:dyDescent="0.2">
      <c r="A8698" s="101"/>
      <c r="D8698" s="97"/>
      <c r="N8698" s="97"/>
    </row>
    <row r="8699" spans="1:14" x14ac:dyDescent="0.2">
      <c r="A8699" s="101"/>
      <c r="D8699" s="97"/>
      <c r="N8699" s="97"/>
    </row>
    <row r="8700" spans="1:14" x14ac:dyDescent="0.2">
      <c r="A8700" s="101"/>
      <c r="D8700" s="97"/>
      <c r="N8700" s="97"/>
    </row>
    <row r="8701" spans="1:14" x14ac:dyDescent="0.2">
      <c r="A8701" s="101"/>
      <c r="D8701" s="97"/>
      <c r="N8701" s="97"/>
    </row>
    <row r="8702" spans="1:14" x14ac:dyDescent="0.2">
      <c r="A8702" s="101"/>
      <c r="D8702" s="97"/>
      <c r="N8702" s="97"/>
    </row>
    <row r="8703" spans="1:14" x14ac:dyDescent="0.2">
      <c r="A8703" s="101"/>
      <c r="D8703" s="97"/>
      <c r="N8703" s="97"/>
    </row>
    <row r="8704" spans="1:14" x14ac:dyDescent="0.2">
      <c r="A8704" s="101"/>
      <c r="D8704" s="97"/>
      <c r="N8704" s="97"/>
    </row>
    <row r="8705" spans="1:14" x14ac:dyDescent="0.2">
      <c r="A8705" s="101"/>
      <c r="D8705" s="97"/>
      <c r="N8705" s="97"/>
    </row>
    <row r="8706" spans="1:14" x14ac:dyDescent="0.2">
      <c r="A8706" s="101"/>
      <c r="D8706" s="97"/>
      <c r="N8706" s="97"/>
    </row>
    <row r="8707" spans="1:14" x14ac:dyDescent="0.2">
      <c r="A8707" s="101"/>
      <c r="D8707" s="97"/>
      <c r="N8707" s="97"/>
    </row>
    <row r="8708" spans="1:14" x14ac:dyDescent="0.2">
      <c r="A8708" s="101"/>
      <c r="D8708" s="97"/>
      <c r="N8708" s="97"/>
    </row>
    <row r="8709" spans="1:14" x14ac:dyDescent="0.2">
      <c r="A8709" s="101"/>
      <c r="D8709" s="97"/>
      <c r="N8709" s="97"/>
    </row>
    <row r="8710" spans="1:14" x14ac:dyDescent="0.2">
      <c r="A8710" s="101"/>
      <c r="D8710" s="97"/>
      <c r="N8710" s="97"/>
    </row>
    <row r="8711" spans="1:14" x14ac:dyDescent="0.2">
      <c r="A8711" s="101"/>
      <c r="D8711" s="97"/>
      <c r="N8711" s="97"/>
    </row>
    <row r="8712" spans="1:14" x14ac:dyDescent="0.2">
      <c r="A8712" s="101"/>
      <c r="D8712" s="97"/>
      <c r="N8712" s="97"/>
    </row>
    <row r="8713" spans="1:14" x14ac:dyDescent="0.2">
      <c r="A8713" s="101"/>
      <c r="D8713" s="97"/>
      <c r="N8713" s="97"/>
    </row>
    <row r="8714" spans="1:14" x14ac:dyDescent="0.2">
      <c r="A8714" s="101"/>
      <c r="D8714" s="97"/>
      <c r="N8714" s="97"/>
    </row>
    <row r="8715" spans="1:14" x14ac:dyDescent="0.2">
      <c r="A8715" s="101"/>
      <c r="D8715" s="97"/>
      <c r="N8715" s="97"/>
    </row>
    <row r="8716" spans="1:14" x14ac:dyDescent="0.2">
      <c r="A8716" s="101"/>
      <c r="D8716" s="97"/>
      <c r="N8716" s="97"/>
    </row>
    <row r="8717" spans="1:14" x14ac:dyDescent="0.2">
      <c r="A8717" s="101"/>
      <c r="D8717" s="97"/>
      <c r="N8717" s="97"/>
    </row>
    <row r="8718" spans="1:14" x14ac:dyDescent="0.2">
      <c r="A8718" s="101"/>
      <c r="D8718" s="97"/>
      <c r="N8718" s="97"/>
    </row>
    <row r="8719" spans="1:14" x14ac:dyDescent="0.2">
      <c r="A8719" s="101"/>
      <c r="D8719" s="97"/>
      <c r="N8719" s="97"/>
    </row>
    <row r="8720" spans="1:14" x14ac:dyDescent="0.2">
      <c r="A8720" s="101"/>
      <c r="D8720" s="97"/>
      <c r="N8720" s="97"/>
    </row>
    <row r="8721" spans="1:14" x14ac:dyDescent="0.2">
      <c r="A8721" s="101"/>
      <c r="D8721" s="97"/>
      <c r="N8721" s="97"/>
    </row>
    <row r="8722" spans="1:14" x14ac:dyDescent="0.2">
      <c r="A8722" s="101"/>
      <c r="D8722" s="97"/>
      <c r="N8722" s="97"/>
    </row>
    <row r="8723" spans="1:14" x14ac:dyDescent="0.2">
      <c r="A8723" s="101"/>
      <c r="D8723" s="97"/>
      <c r="N8723" s="97"/>
    </row>
    <row r="8724" spans="1:14" x14ac:dyDescent="0.2">
      <c r="A8724" s="101"/>
      <c r="D8724" s="97"/>
      <c r="N8724" s="97"/>
    </row>
    <row r="8725" spans="1:14" x14ac:dyDescent="0.2">
      <c r="A8725" s="101"/>
      <c r="D8725" s="97"/>
      <c r="N8725" s="97"/>
    </row>
    <row r="8726" spans="1:14" x14ac:dyDescent="0.2">
      <c r="A8726" s="101"/>
      <c r="D8726" s="97"/>
      <c r="N8726" s="97"/>
    </row>
    <row r="8727" spans="1:14" x14ac:dyDescent="0.2">
      <c r="A8727" s="101"/>
      <c r="D8727" s="97"/>
      <c r="N8727" s="97"/>
    </row>
    <row r="8728" spans="1:14" x14ac:dyDescent="0.2">
      <c r="A8728" s="101"/>
      <c r="D8728" s="97"/>
      <c r="N8728" s="97"/>
    </row>
    <row r="8729" spans="1:14" x14ac:dyDescent="0.2">
      <c r="A8729" s="101"/>
      <c r="D8729" s="97"/>
      <c r="N8729" s="97"/>
    </row>
    <row r="8730" spans="1:14" x14ac:dyDescent="0.2">
      <c r="A8730" s="101"/>
      <c r="D8730" s="97"/>
      <c r="N8730" s="97"/>
    </row>
    <row r="8731" spans="1:14" x14ac:dyDescent="0.2">
      <c r="A8731" s="101"/>
      <c r="D8731" s="97"/>
      <c r="N8731" s="97"/>
    </row>
    <row r="8732" spans="1:14" x14ac:dyDescent="0.2">
      <c r="A8732" s="101"/>
      <c r="D8732" s="97"/>
      <c r="N8732" s="97"/>
    </row>
    <row r="8733" spans="1:14" x14ac:dyDescent="0.2">
      <c r="A8733" s="101"/>
      <c r="D8733" s="97"/>
      <c r="N8733" s="97"/>
    </row>
    <row r="8734" spans="1:14" x14ac:dyDescent="0.2">
      <c r="A8734" s="101"/>
      <c r="D8734" s="97"/>
      <c r="N8734" s="97"/>
    </row>
    <row r="8735" spans="1:14" x14ac:dyDescent="0.2">
      <c r="A8735" s="101"/>
      <c r="D8735" s="97"/>
      <c r="N8735" s="97"/>
    </row>
    <row r="8736" spans="1:14" x14ac:dyDescent="0.2">
      <c r="A8736" s="101"/>
      <c r="D8736" s="97"/>
      <c r="N8736" s="97"/>
    </row>
    <row r="8737" spans="1:14" x14ac:dyDescent="0.2">
      <c r="A8737" s="101"/>
      <c r="D8737" s="97"/>
      <c r="N8737" s="97"/>
    </row>
    <row r="8738" spans="1:14" x14ac:dyDescent="0.2">
      <c r="A8738" s="101"/>
      <c r="D8738" s="97"/>
      <c r="N8738" s="97"/>
    </row>
    <row r="8739" spans="1:14" x14ac:dyDescent="0.2">
      <c r="A8739" s="101"/>
      <c r="D8739" s="97"/>
      <c r="N8739" s="97"/>
    </row>
    <row r="8740" spans="1:14" x14ac:dyDescent="0.2">
      <c r="A8740" s="101"/>
      <c r="D8740" s="97"/>
      <c r="N8740" s="97"/>
    </row>
    <row r="8741" spans="1:14" x14ac:dyDescent="0.2">
      <c r="A8741" s="101"/>
      <c r="D8741" s="97"/>
      <c r="N8741" s="97"/>
    </row>
    <row r="8742" spans="1:14" x14ac:dyDescent="0.2">
      <c r="A8742" s="101"/>
      <c r="D8742" s="97"/>
      <c r="N8742" s="97"/>
    </row>
    <row r="8743" spans="1:14" x14ac:dyDescent="0.2">
      <c r="A8743" s="101"/>
      <c r="D8743" s="97"/>
      <c r="N8743" s="97"/>
    </row>
    <row r="8744" spans="1:14" x14ac:dyDescent="0.2">
      <c r="A8744" s="101"/>
      <c r="D8744" s="97"/>
      <c r="N8744" s="97"/>
    </row>
    <row r="8745" spans="1:14" x14ac:dyDescent="0.2">
      <c r="A8745" s="101"/>
      <c r="D8745" s="97"/>
      <c r="N8745" s="97"/>
    </row>
    <row r="8746" spans="1:14" x14ac:dyDescent="0.2">
      <c r="A8746" s="101"/>
      <c r="D8746" s="97"/>
      <c r="N8746" s="97"/>
    </row>
    <row r="8747" spans="1:14" x14ac:dyDescent="0.2">
      <c r="A8747" s="101"/>
      <c r="D8747" s="97"/>
      <c r="N8747" s="97"/>
    </row>
    <row r="8748" spans="1:14" x14ac:dyDescent="0.2">
      <c r="A8748" s="101"/>
      <c r="D8748" s="97"/>
      <c r="N8748" s="97"/>
    </row>
    <row r="8749" spans="1:14" x14ac:dyDescent="0.2">
      <c r="A8749" s="101"/>
      <c r="D8749" s="97"/>
      <c r="N8749" s="97"/>
    </row>
    <row r="8750" spans="1:14" x14ac:dyDescent="0.2">
      <c r="A8750" s="101"/>
      <c r="D8750" s="97"/>
      <c r="N8750" s="97"/>
    </row>
    <row r="8751" spans="1:14" x14ac:dyDescent="0.2">
      <c r="A8751" s="101"/>
      <c r="D8751" s="97"/>
      <c r="N8751" s="97"/>
    </row>
    <row r="8752" spans="1:14" x14ac:dyDescent="0.2">
      <c r="A8752" s="101"/>
      <c r="D8752" s="97"/>
      <c r="N8752" s="97"/>
    </row>
    <row r="8753" spans="1:14" x14ac:dyDescent="0.2">
      <c r="A8753" s="101"/>
      <c r="D8753" s="97"/>
      <c r="N8753" s="97"/>
    </row>
    <row r="8754" spans="1:14" x14ac:dyDescent="0.2">
      <c r="A8754" s="101"/>
      <c r="D8754" s="97"/>
      <c r="N8754" s="97"/>
    </row>
    <row r="8755" spans="1:14" x14ac:dyDescent="0.2">
      <c r="A8755" s="101"/>
      <c r="D8755" s="97"/>
      <c r="N8755" s="97"/>
    </row>
    <row r="8756" spans="1:14" x14ac:dyDescent="0.2">
      <c r="A8756" s="101"/>
      <c r="D8756" s="97"/>
      <c r="N8756" s="97"/>
    </row>
    <row r="8757" spans="1:14" x14ac:dyDescent="0.2">
      <c r="A8757" s="101"/>
      <c r="D8757" s="97"/>
      <c r="N8757" s="97"/>
    </row>
    <row r="8758" spans="1:14" x14ac:dyDescent="0.2">
      <c r="A8758" s="101"/>
      <c r="D8758" s="97"/>
      <c r="N8758" s="97"/>
    </row>
    <row r="8759" spans="1:14" x14ac:dyDescent="0.2">
      <c r="A8759" s="101"/>
      <c r="D8759" s="97"/>
      <c r="N8759" s="97"/>
    </row>
    <row r="8760" spans="1:14" x14ac:dyDescent="0.2">
      <c r="A8760" s="101"/>
      <c r="D8760" s="97"/>
      <c r="N8760" s="97"/>
    </row>
    <row r="8761" spans="1:14" x14ac:dyDescent="0.2">
      <c r="A8761" s="101"/>
      <c r="D8761" s="97"/>
      <c r="N8761" s="97"/>
    </row>
    <row r="8762" spans="1:14" x14ac:dyDescent="0.2">
      <c r="A8762" s="101"/>
      <c r="D8762" s="97"/>
      <c r="N8762" s="97"/>
    </row>
    <row r="8763" spans="1:14" x14ac:dyDescent="0.2">
      <c r="A8763" s="101"/>
      <c r="D8763" s="97"/>
      <c r="N8763" s="97"/>
    </row>
    <row r="8764" spans="1:14" x14ac:dyDescent="0.2">
      <c r="A8764" s="101"/>
      <c r="D8764" s="97"/>
      <c r="N8764" s="97"/>
    </row>
    <row r="8765" spans="1:14" x14ac:dyDescent="0.2">
      <c r="A8765" s="101"/>
      <c r="D8765" s="97"/>
      <c r="N8765" s="97"/>
    </row>
    <row r="8766" spans="1:14" x14ac:dyDescent="0.2">
      <c r="A8766" s="101"/>
      <c r="D8766" s="97"/>
      <c r="N8766" s="97"/>
    </row>
    <row r="8767" spans="1:14" x14ac:dyDescent="0.2">
      <c r="A8767" s="101"/>
      <c r="D8767" s="97"/>
      <c r="N8767" s="97"/>
    </row>
    <row r="8768" spans="1:14" x14ac:dyDescent="0.2">
      <c r="A8768" s="101"/>
      <c r="D8768" s="97"/>
      <c r="N8768" s="97"/>
    </row>
    <row r="8769" spans="1:14" x14ac:dyDescent="0.2">
      <c r="A8769" s="101"/>
      <c r="D8769" s="97"/>
      <c r="N8769" s="97"/>
    </row>
    <row r="8770" spans="1:14" x14ac:dyDescent="0.2">
      <c r="A8770" s="101"/>
      <c r="D8770" s="97"/>
      <c r="N8770" s="97"/>
    </row>
    <row r="8771" spans="1:14" x14ac:dyDescent="0.2">
      <c r="A8771" s="101"/>
      <c r="D8771" s="97"/>
      <c r="N8771" s="97"/>
    </row>
    <row r="8772" spans="1:14" x14ac:dyDescent="0.2">
      <c r="A8772" s="101"/>
      <c r="D8772" s="97"/>
      <c r="N8772" s="97"/>
    </row>
    <row r="8773" spans="1:14" x14ac:dyDescent="0.2">
      <c r="A8773" s="101"/>
      <c r="D8773" s="97"/>
      <c r="N8773" s="97"/>
    </row>
    <row r="8774" spans="1:14" x14ac:dyDescent="0.2">
      <c r="A8774" s="101"/>
      <c r="D8774" s="97"/>
      <c r="N8774" s="97"/>
    </row>
    <row r="8775" spans="1:14" x14ac:dyDescent="0.2">
      <c r="A8775" s="101"/>
      <c r="D8775" s="97"/>
      <c r="N8775" s="97"/>
    </row>
    <row r="8776" spans="1:14" x14ac:dyDescent="0.2">
      <c r="A8776" s="101"/>
      <c r="D8776" s="97"/>
      <c r="N8776" s="97"/>
    </row>
    <row r="8777" spans="1:14" x14ac:dyDescent="0.2">
      <c r="A8777" s="101"/>
      <c r="D8777" s="97"/>
      <c r="N8777" s="97"/>
    </row>
    <row r="8778" spans="1:14" x14ac:dyDescent="0.2">
      <c r="A8778" s="101"/>
      <c r="D8778" s="97"/>
      <c r="N8778" s="97"/>
    </row>
    <row r="8779" spans="1:14" x14ac:dyDescent="0.2">
      <c r="A8779" s="101"/>
      <c r="D8779" s="97"/>
      <c r="N8779" s="97"/>
    </row>
    <row r="8780" spans="1:14" x14ac:dyDescent="0.2">
      <c r="A8780" s="101"/>
      <c r="D8780" s="97"/>
      <c r="N8780" s="97"/>
    </row>
    <row r="8781" spans="1:14" x14ac:dyDescent="0.2">
      <c r="A8781" s="101"/>
      <c r="D8781" s="97"/>
      <c r="N8781" s="97"/>
    </row>
    <row r="8782" spans="1:14" x14ac:dyDescent="0.2">
      <c r="A8782" s="101"/>
      <c r="D8782" s="97"/>
      <c r="N8782" s="97"/>
    </row>
    <row r="8783" spans="1:14" x14ac:dyDescent="0.2">
      <c r="A8783" s="101"/>
      <c r="D8783" s="97"/>
      <c r="N8783" s="97"/>
    </row>
    <row r="8784" spans="1:14" x14ac:dyDescent="0.2">
      <c r="A8784" s="101"/>
      <c r="D8784" s="97"/>
      <c r="N8784" s="97"/>
    </row>
    <row r="8785" spans="1:14" x14ac:dyDescent="0.2">
      <c r="A8785" s="101"/>
      <c r="D8785" s="97"/>
      <c r="N8785" s="97"/>
    </row>
    <row r="8786" spans="1:14" x14ac:dyDescent="0.2">
      <c r="A8786" s="101"/>
      <c r="D8786" s="97"/>
      <c r="N8786" s="97"/>
    </row>
    <row r="8787" spans="1:14" x14ac:dyDescent="0.2">
      <c r="A8787" s="101"/>
      <c r="D8787" s="97"/>
      <c r="N8787" s="97"/>
    </row>
    <row r="8788" spans="1:14" x14ac:dyDescent="0.2">
      <c r="A8788" s="101"/>
      <c r="D8788" s="97"/>
      <c r="N8788" s="97"/>
    </row>
    <row r="8789" spans="1:14" x14ac:dyDescent="0.2">
      <c r="A8789" s="101"/>
      <c r="D8789" s="97"/>
      <c r="N8789" s="97"/>
    </row>
    <row r="8790" spans="1:14" x14ac:dyDescent="0.2">
      <c r="A8790" s="101"/>
      <c r="D8790" s="97"/>
      <c r="N8790" s="97"/>
    </row>
    <row r="8791" spans="1:14" x14ac:dyDescent="0.2">
      <c r="A8791" s="101"/>
      <c r="D8791" s="97"/>
      <c r="N8791" s="97"/>
    </row>
    <row r="8792" spans="1:14" x14ac:dyDescent="0.2">
      <c r="A8792" s="101"/>
      <c r="D8792" s="97"/>
      <c r="N8792" s="97"/>
    </row>
    <row r="8793" spans="1:14" x14ac:dyDescent="0.2">
      <c r="A8793" s="101"/>
      <c r="D8793" s="97"/>
      <c r="N8793" s="97"/>
    </row>
    <row r="8794" spans="1:14" x14ac:dyDescent="0.2">
      <c r="A8794" s="101"/>
      <c r="D8794" s="97"/>
      <c r="N8794" s="97"/>
    </row>
    <row r="8795" spans="1:14" x14ac:dyDescent="0.2">
      <c r="A8795" s="101"/>
      <c r="D8795" s="97"/>
      <c r="N8795" s="97"/>
    </row>
    <row r="8796" spans="1:14" x14ac:dyDescent="0.2">
      <c r="A8796" s="101"/>
      <c r="D8796" s="97"/>
      <c r="N8796" s="97"/>
    </row>
    <row r="8797" spans="1:14" x14ac:dyDescent="0.2">
      <c r="A8797" s="101"/>
      <c r="D8797" s="97"/>
      <c r="N8797" s="97"/>
    </row>
    <row r="8798" spans="1:14" x14ac:dyDescent="0.2">
      <c r="A8798" s="101"/>
      <c r="D8798" s="97"/>
      <c r="N8798" s="97"/>
    </row>
    <row r="8799" spans="1:14" x14ac:dyDescent="0.2">
      <c r="A8799" s="101"/>
      <c r="D8799" s="97"/>
      <c r="N8799" s="97"/>
    </row>
    <row r="8800" spans="1:14" x14ac:dyDescent="0.2">
      <c r="A8800" s="101"/>
      <c r="D8800" s="97"/>
      <c r="N8800" s="97"/>
    </row>
    <row r="8801" spans="1:14" x14ac:dyDescent="0.2">
      <c r="A8801" s="101"/>
      <c r="D8801" s="97"/>
      <c r="N8801" s="97"/>
    </row>
    <row r="8802" spans="1:14" x14ac:dyDescent="0.2">
      <c r="A8802" s="101"/>
      <c r="D8802" s="97"/>
      <c r="N8802" s="97"/>
    </row>
    <row r="8803" spans="1:14" x14ac:dyDescent="0.2">
      <c r="A8803" s="101"/>
      <c r="D8803" s="97"/>
      <c r="N8803" s="97"/>
    </row>
    <row r="8804" spans="1:14" x14ac:dyDescent="0.2">
      <c r="A8804" s="101"/>
      <c r="D8804" s="97"/>
      <c r="N8804" s="97"/>
    </row>
    <row r="8805" spans="1:14" x14ac:dyDescent="0.2">
      <c r="A8805" s="101"/>
      <c r="D8805" s="97"/>
      <c r="N8805" s="97"/>
    </row>
    <row r="8806" spans="1:14" x14ac:dyDescent="0.2">
      <c r="A8806" s="101"/>
      <c r="D8806" s="97"/>
      <c r="N8806" s="97"/>
    </row>
    <row r="8807" spans="1:14" x14ac:dyDescent="0.2">
      <c r="A8807" s="101"/>
      <c r="D8807" s="97"/>
      <c r="N8807" s="97"/>
    </row>
    <row r="8808" spans="1:14" x14ac:dyDescent="0.2">
      <c r="A8808" s="101"/>
      <c r="D8808" s="97"/>
      <c r="N8808" s="97"/>
    </row>
    <row r="8809" spans="1:14" x14ac:dyDescent="0.2">
      <c r="A8809" s="101"/>
      <c r="D8809" s="97"/>
      <c r="N8809" s="97"/>
    </row>
    <row r="8810" spans="1:14" x14ac:dyDescent="0.2">
      <c r="A8810" s="101"/>
      <c r="D8810" s="97"/>
      <c r="N8810" s="97"/>
    </row>
    <row r="8811" spans="1:14" x14ac:dyDescent="0.2">
      <c r="A8811" s="101"/>
      <c r="D8811" s="97"/>
      <c r="N8811" s="97"/>
    </row>
    <row r="8812" spans="1:14" x14ac:dyDescent="0.2">
      <c r="A8812" s="101"/>
      <c r="D8812" s="97"/>
      <c r="N8812" s="97"/>
    </row>
    <row r="8813" spans="1:14" x14ac:dyDescent="0.2">
      <c r="A8813" s="101"/>
      <c r="D8813" s="97"/>
      <c r="N8813" s="97"/>
    </row>
    <row r="8814" spans="1:14" x14ac:dyDescent="0.2">
      <c r="A8814" s="101"/>
      <c r="D8814" s="97"/>
      <c r="N8814" s="97"/>
    </row>
    <row r="8815" spans="1:14" x14ac:dyDescent="0.2">
      <c r="A8815" s="101"/>
      <c r="D8815" s="97"/>
      <c r="N8815" s="97"/>
    </row>
    <row r="8816" spans="1:14" x14ac:dyDescent="0.2">
      <c r="A8816" s="101"/>
      <c r="D8816" s="97"/>
      <c r="N8816" s="97"/>
    </row>
    <row r="8817" spans="1:14" x14ac:dyDescent="0.2">
      <c r="A8817" s="101"/>
      <c r="D8817" s="97"/>
      <c r="N8817" s="97"/>
    </row>
    <row r="8818" spans="1:14" x14ac:dyDescent="0.2">
      <c r="A8818" s="101"/>
      <c r="D8818" s="97"/>
      <c r="N8818" s="97"/>
    </row>
    <row r="8819" spans="1:14" x14ac:dyDescent="0.2">
      <c r="A8819" s="101"/>
      <c r="D8819" s="97"/>
      <c r="N8819" s="97"/>
    </row>
    <row r="8820" spans="1:14" x14ac:dyDescent="0.2">
      <c r="A8820" s="101"/>
      <c r="D8820" s="97"/>
      <c r="N8820" s="97"/>
    </row>
    <row r="8821" spans="1:14" x14ac:dyDescent="0.2">
      <c r="A8821" s="101"/>
      <c r="D8821" s="97"/>
      <c r="N8821" s="97"/>
    </row>
    <row r="8822" spans="1:14" x14ac:dyDescent="0.2">
      <c r="A8822" s="101"/>
      <c r="D8822" s="97"/>
      <c r="N8822" s="97"/>
    </row>
    <row r="8823" spans="1:14" x14ac:dyDescent="0.2">
      <c r="A8823" s="101"/>
      <c r="D8823" s="97"/>
      <c r="N8823" s="97"/>
    </row>
    <row r="8824" spans="1:14" x14ac:dyDescent="0.2">
      <c r="A8824" s="101"/>
      <c r="D8824" s="97"/>
      <c r="N8824" s="97"/>
    </row>
    <row r="8825" spans="1:14" x14ac:dyDescent="0.2">
      <c r="A8825" s="101"/>
      <c r="D8825" s="97"/>
      <c r="N8825" s="97"/>
    </row>
    <row r="8826" spans="1:14" x14ac:dyDescent="0.2">
      <c r="A8826" s="101"/>
      <c r="D8826" s="97"/>
      <c r="N8826" s="97"/>
    </row>
    <row r="8827" spans="1:14" x14ac:dyDescent="0.2">
      <c r="A8827" s="101"/>
      <c r="D8827" s="97"/>
      <c r="N8827" s="97"/>
    </row>
    <row r="8828" spans="1:14" x14ac:dyDescent="0.2">
      <c r="A8828" s="101"/>
      <c r="D8828" s="97"/>
      <c r="N8828" s="97"/>
    </row>
    <row r="8829" spans="1:14" x14ac:dyDescent="0.2">
      <c r="A8829" s="101"/>
      <c r="D8829" s="97"/>
      <c r="N8829" s="97"/>
    </row>
    <row r="8830" spans="1:14" x14ac:dyDescent="0.2">
      <c r="A8830" s="101"/>
      <c r="D8830" s="97"/>
      <c r="N8830" s="97"/>
    </row>
    <row r="8831" spans="1:14" x14ac:dyDescent="0.2">
      <c r="A8831" s="101"/>
      <c r="D8831" s="97"/>
      <c r="N8831" s="97"/>
    </row>
    <row r="8832" spans="1:14" x14ac:dyDescent="0.2">
      <c r="A8832" s="101"/>
      <c r="D8832" s="97"/>
      <c r="N8832" s="97"/>
    </row>
    <row r="8833" spans="1:14" x14ac:dyDescent="0.2">
      <c r="A8833" s="101"/>
      <c r="D8833" s="97"/>
      <c r="N8833" s="97"/>
    </row>
    <row r="8834" spans="1:14" x14ac:dyDescent="0.2">
      <c r="A8834" s="101"/>
      <c r="D8834" s="97"/>
      <c r="N8834" s="97"/>
    </row>
    <row r="8835" spans="1:14" x14ac:dyDescent="0.2">
      <c r="A8835" s="101"/>
      <c r="D8835" s="97"/>
      <c r="N8835" s="97"/>
    </row>
    <row r="8836" spans="1:14" x14ac:dyDescent="0.2">
      <c r="A8836" s="101"/>
      <c r="D8836" s="97"/>
      <c r="N8836" s="97"/>
    </row>
    <row r="8837" spans="1:14" x14ac:dyDescent="0.2">
      <c r="A8837" s="101"/>
      <c r="D8837" s="97"/>
      <c r="N8837" s="97"/>
    </row>
    <row r="8838" spans="1:14" x14ac:dyDescent="0.2">
      <c r="A8838" s="101"/>
      <c r="D8838" s="97"/>
      <c r="N8838" s="97"/>
    </row>
    <row r="8839" spans="1:14" x14ac:dyDescent="0.2">
      <c r="A8839" s="101"/>
      <c r="D8839" s="97"/>
      <c r="N8839" s="97"/>
    </row>
    <row r="8840" spans="1:14" x14ac:dyDescent="0.2">
      <c r="A8840" s="101"/>
      <c r="D8840" s="97"/>
      <c r="N8840" s="97"/>
    </row>
    <row r="8841" spans="1:14" x14ac:dyDescent="0.2">
      <c r="A8841" s="101"/>
      <c r="D8841" s="97"/>
      <c r="N8841" s="97"/>
    </row>
    <row r="8842" spans="1:14" x14ac:dyDescent="0.2">
      <c r="A8842" s="101"/>
      <c r="D8842" s="97"/>
      <c r="N8842" s="97"/>
    </row>
    <row r="8843" spans="1:14" x14ac:dyDescent="0.2">
      <c r="A8843" s="101"/>
      <c r="D8843" s="97"/>
      <c r="N8843" s="97"/>
    </row>
    <row r="8844" spans="1:14" x14ac:dyDescent="0.2">
      <c r="A8844" s="101"/>
      <c r="D8844" s="97"/>
      <c r="N8844" s="97"/>
    </row>
    <row r="8845" spans="1:14" x14ac:dyDescent="0.2">
      <c r="A8845" s="101"/>
      <c r="D8845" s="97"/>
      <c r="N8845" s="97"/>
    </row>
    <row r="8846" spans="1:14" x14ac:dyDescent="0.2">
      <c r="A8846" s="101"/>
      <c r="D8846" s="97"/>
      <c r="N8846" s="97"/>
    </row>
    <row r="8847" spans="1:14" x14ac:dyDescent="0.2">
      <c r="A8847" s="101"/>
      <c r="D8847" s="97"/>
      <c r="N8847" s="97"/>
    </row>
    <row r="8848" spans="1:14" x14ac:dyDescent="0.2">
      <c r="A8848" s="101"/>
      <c r="D8848" s="97"/>
      <c r="N8848" s="97"/>
    </row>
    <row r="8849" spans="1:14" x14ac:dyDescent="0.2">
      <c r="A8849" s="101"/>
      <c r="D8849" s="97"/>
      <c r="N8849" s="97"/>
    </row>
    <row r="8850" spans="1:14" x14ac:dyDescent="0.2">
      <c r="A8850" s="101"/>
      <c r="D8850" s="97"/>
      <c r="N8850" s="97"/>
    </row>
    <row r="8851" spans="1:14" x14ac:dyDescent="0.2">
      <c r="A8851" s="101"/>
      <c r="D8851" s="97"/>
      <c r="N8851" s="97"/>
    </row>
    <row r="8852" spans="1:14" x14ac:dyDescent="0.2">
      <c r="A8852" s="101"/>
      <c r="D8852" s="97"/>
      <c r="N8852" s="97"/>
    </row>
    <row r="8853" spans="1:14" x14ac:dyDescent="0.2">
      <c r="A8853" s="101"/>
      <c r="D8853" s="97"/>
      <c r="N8853" s="97"/>
    </row>
    <row r="8854" spans="1:14" x14ac:dyDescent="0.2">
      <c r="A8854" s="101"/>
      <c r="D8854" s="97"/>
      <c r="N8854" s="97"/>
    </row>
    <row r="8855" spans="1:14" x14ac:dyDescent="0.2">
      <c r="A8855" s="101"/>
      <c r="D8855" s="97"/>
      <c r="N8855" s="97"/>
    </row>
    <row r="8856" spans="1:14" x14ac:dyDescent="0.2">
      <c r="A8856" s="101"/>
      <c r="D8856" s="97"/>
      <c r="N8856" s="97"/>
    </row>
    <row r="8857" spans="1:14" x14ac:dyDescent="0.2">
      <c r="A8857" s="101"/>
      <c r="D8857" s="97"/>
      <c r="N8857" s="97"/>
    </row>
    <row r="8858" spans="1:14" x14ac:dyDescent="0.2">
      <c r="A8858" s="101"/>
      <c r="D8858" s="97"/>
      <c r="N8858" s="97"/>
    </row>
    <row r="8859" spans="1:14" x14ac:dyDescent="0.2">
      <c r="A8859" s="101"/>
      <c r="D8859" s="97"/>
      <c r="N8859" s="97"/>
    </row>
    <row r="8860" spans="1:14" x14ac:dyDescent="0.2">
      <c r="A8860" s="101"/>
      <c r="D8860" s="97"/>
      <c r="N8860" s="97"/>
    </row>
    <row r="8861" spans="1:14" x14ac:dyDescent="0.2">
      <c r="A8861" s="101"/>
      <c r="D8861" s="97"/>
      <c r="N8861" s="97"/>
    </row>
    <row r="8862" spans="1:14" x14ac:dyDescent="0.2">
      <c r="A8862" s="101"/>
      <c r="D8862" s="97"/>
      <c r="N8862" s="97"/>
    </row>
    <row r="8863" spans="1:14" x14ac:dyDescent="0.2">
      <c r="A8863" s="101"/>
      <c r="D8863" s="97"/>
      <c r="N8863" s="97"/>
    </row>
    <row r="8864" spans="1:14" x14ac:dyDescent="0.2">
      <c r="A8864" s="101"/>
      <c r="D8864" s="97"/>
      <c r="N8864" s="97"/>
    </row>
    <row r="8865" spans="1:14" x14ac:dyDescent="0.2">
      <c r="A8865" s="101"/>
      <c r="D8865" s="97"/>
      <c r="N8865" s="97"/>
    </row>
    <row r="8866" spans="1:14" x14ac:dyDescent="0.2">
      <c r="A8866" s="101"/>
      <c r="D8866" s="97"/>
      <c r="N8866" s="97"/>
    </row>
    <row r="8867" spans="1:14" x14ac:dyDescent="0.2">
      <c r="A8867" s="101"/>
      <c r="D8867" s="97"/>
      <c r="N8867" s="97"/>
    </row>
    <row r="8868" spans="1:14" x14ac:dyDescent="0.2">
      <c r="A8868" s="101"/>
      <c r="D8868" s="97"/>
      <c r="N8868" s="97"/>
    </row>
    <row r="8869" spans="1:14" x14ac:dyDescent="0.2">
      <c r="A8869" s="101"/>
      <c r="D8869" s="97"/>
      <c r="N8869" s="97"/>
    </row>
    <row r="8870" spans="1:14" x14ac:dyDescent="0.2">
      <c r="A8870" s="101"/>
      <c r="D8870" s="97"/>
      <c r="N8870" s="97"/>
    </row>
    <row r="8871" spans="1:14" x14ac:dyDescent="0.2">
      <c r="A8871" s="101"/>
      <c r="D8871" s="97"/>
      <c r="N8871" s="97"/>
    </row>
    <row r="8872" spans="1:14" x14ac:dyDescent="0.2">
      <c r="A8872" s="101"/>
      <c r="D8872" s="97"/>
      <c r="N8872" s="97"/>
    </row>
    <row r="8873" spans="1:14" x14ac:dyDescent="0.2">
      <c r="A8873" s="101"/>
      <c r="D8873" s="97"/>
      <c r="N8873" s="97"/>
    </row>
    <row r="8874" spans="1:14" x14ac:dyDescent="0.2">
      <c r="A8874" s="101"/>
      <c r="D8874" s="97"/>
      <c r="N8874" s="97"/>
    </row>
    <row r="8875" spans="1:14" x14ac:dyDescent="0.2">
      <c r="A8875" s="101"/>
      <c r="D8875" s="97"/>
      <c r="N8875" s="97"/>
    </row>
    <row r="8876" spans="1:14" x14ac:dyDescent="0.2">
      <c r="A8876" s="101"/>
      <c r="D8876" s="97"/>
      <c r="N8876" s="97"/>
    </row>
    <row r="8877" spans="1:14" x14ac:dyDescent="0.2">
      <c r="A8877" s="101"/>
      <c r="D8877" s="97"/>
      <c r="N8877" s="97"/>
    </row>
    <row r="8878" spans="1:14" x14ac:dyDescent="0.2">
      <c r="A8878" s="101"/>
      <c r="D8878" s="97"/>
      <c r="N8878" s="97"/>
    </row>
    <row r="8879" spans="1:14" x14ac:dyDescent="0.2">
      <c r="A8879" s="101"/>
      <c r="D8879" s="97"/>
      <c r="N8879" s="97"/>
    </row>
    <row r="8880" spans="1:14" x14ac:dyDescent="0.2">
      <c r="A8880" s="101"/>
      <c r="D8880" s="97"/>
      <c r="N8880" s="97"/>
    </row>
    <row r="8881" spans="1:14" x14ac:dyDescent="0.2">
      <c r="A8881" s="101"/>
      <c r="D8881" s="97"/>
      <c r="N8881" s="97"/>
    </row>
    <row r="8882" spans="1:14" x14ac:dyDescent="0.2">
      <c r="A8882" s="101"/>
      <c r="D8882" s="97"/>
      <c r="N8882" s="97"/>
    </row>
    <row r="8883" spans="1:14" x14ac:dyDescent="0.2">
      <c r="A8883" s="101"/>
      <c r="D8883" s="97"/>
      <c r="N8883" s="97"/>
    </row>
    <row r="8884" spans="1:14" x14ac:dyDescent="0.2">
      <c r="A8884" s="101"/>
      <c r="D8884" s="97"/>
      <c r="N8884" s="97"/>
    </row>
    <row r="8885" spans="1:14" x14ac:dyDescent="0.2">
      <c r="A8885" s="101"/>
      <c r="D8885" s="97"/>
      <c r="N8885" s="97"/>
    </row>
    <row r="8886" spans="1:14" x14ac:dyDescent="0.2">
      <c r="A8886" s="101"/>
      <c r="D8886" s="97"/>
      <c r="N8886" s="97"/>
    </row>
    <row r="8887" spans="1:14" x14ac:dyDescent="0.2">
      <c r="A8887" s="101"/>
      <c r="D8887" s="97"/>
      <c r="N8887" s="97"/>
    </row>
    <row r="8888" spans="1:14" x14ac:dyDescent="0.2">
      <c r="A8888" s="101"/>
      <c r="D8888" s="97"/>
      <c r="N8888" s="97"/>
    </row>
    <row r="8889" spans="1:14" x14ac:dyDescent="0.2">
      <c r="A8889" s="101"/>
      <c r="D8889" s="97"/>
      <c r="N8889" s="97"/>
    </row>
    <row r="8890" spans="1:14" x14ac:dyDescent="0.2">
      <c r="A8890" s="101"/>
      <c r="D8890" s="97"/>
      <c r="N8890" s="97"/>
    </row>
    <row r="8891" spans="1:14" x14ac:dyDescent="0.2">
      <c r="A8891" s="101"/>
      <c r="D8891" s="97"/>
      <c r="N8891" s="97"/>
    </row>
    <row r="8892" spans="1:14" x14ac:dyDescent="0.2">
      <c r="A8892" s="101"/>
      <c r="D8892" s="97"/>
      <c r="N8892" s="97"/>
    </row>
    <row r="8893" spans="1:14" x14ac:dyDescent="0.2">
      <c r="A8893" s="101"/>
      <c r="D8893" s="97"/>
      <c r="N8893" s="97"/>
    </row>
    <row r="8894" spans="1:14" x14ac:dyDescent="0.2">
      <c r="A8894" s="101"/>
      <c r="D8894" s="97"/>
      <c r="N8894" s="97"/>
    </row>
    <row r="8895" spans="1:14" x14ac:dyDescent="0.2">
      <c r="A8895" s="101"/>
      <c r="D8895" s="97"/>
      <c r="N8895" s="97"/>
    </row>
    <row r="8896" spans="1:14" x14ac:dyDescent="0.2">
      <c r="A8896" s="101"/>
      <c r="D8896" s="97"/>
      <c r="N8896" s="97"/>
    </row>
    <row r="8897" spans="1:14" x14ac:dyDescent="0.2">
      <c r="A8897" s="101"/>
      <c r="D8897" s="97"/>
      <c r="N8897" s="97"/>
    </row>
    <row r="8898" spans="1:14" x14ac:dyDescent="0.2">
      <c r="A8898" s="101"/>
      <c r="D8898" s="97"/>
      <c r="N8898" s="97"/>
    </row>
    <row r="8899" spans="1:14" x14ac:dyDescent="0.2">
      <c r="A8899" s="101"/>
      <c r="D8899" s="97"/>
      <c r="N8899" s="97"/>
    </row>
    <row r="8900" spans="1:14" x14ac:dyDescent="0.2">
      <c r="A8900" s="101"/>
      <c r="D8900" s="97"/>
      <c r="N8900" s="97"/>
    </row>
    <row r="8901" spans="1:14" x14ac:dyDescent="0.2">
      <c r="A8901" s="101"/>
      <c r="D8901" s="97"/>
      <c r="N8901" s="97"/>
    </row>
    <row r="8902" spans="1:14" x14ac:dyDescent="0.2">
      <c r="A8902" s="101"/>
      <c r="D8902" s="97"/>
      <c r="N8902" s="97"/>
    </row>
    <row r="8903" spans="1:14" x14ac:dyDescent="0.2">
      <c r="A8903" s="101"/>
      <c r="D8903" s="97"/>
      <c r="N8903" s="97"/>
    </row>
    <row r="8904" spans="1:14" x14ac:dyDescent="0.2">
      <c r="A8904" s="101"/>
      <c r="D8904" s="97"/>
      <c r="N8904" s="97"/>
    </row>
    <row r="8905" spans="1:14" x14ac:dyDescent="0.2">
      <c r="A8905" s="101"/>
      <c r="D8905" s="97"/>
      <c r="N8905" s="97"/>
    </row>
    <row r="8906" spans="1:14" x14ac:dyDescent="0.2">
      <c r="A8906" s="101"/>
      <c r="D8906" s="97"/>
      <c r="N8906" s="97"/>
    </row>
    <row r="8907" spans="1:14" x14ac:dyDescent="0.2">
      <c r="A8907" s="101"/>
      <c r="D8907" s="97"/>
      <c r="N8907" s="97"/>
    </row>
    <row r="8908" spans="1:14" x14ac:dyDescent="0.2">
      <c r="A8908" s="101"/>
      <c r="D8908" s="97"/>
      <c r="N8908" s="97"/>
    </row>
    <row r="8909" spans="1:14" x14ac:dyDescent="0.2">
      <c r="A8909" s="101"/>
      <c r="D8909" s="97"/>
      <c r="N8909" s="97"/>
    </row>
    <row r="8910" spans="1:14" x14ac:dyDescent="0.2">
      <c r="A8910" s="101"/>
      <c r="D8910" s="97"/>
      <c r="N8910" s="97"/>
    </row>
    <row r="8911" spans="1:14" x14ac:dyDescent="0.2">
      <c r="A8911" s="101"/>
      <c r="D8911" s="97"/>
      <c r="N8911" s="97"/>
    </row>
    <row r="8912" spans="1:14" x14ac:dyDescent="0.2">
      <c r="A8912" s="101"/>
      <c r="D8912" s="97"/>
      <c r="N8912" s="97"/>
    </row>
    <row r="8913" spans="1:14" x14ac:dyDescent="0.2">
      <c r="A8913" s="101"/>
      <c r="D8913" s="97"/>
      <c r="N8913" s="97"/>
    </row>
    <row r="8914" spans="1:14" x14ac:dyDescent="0.2">
      <c r="A8914" s="101"/>
      <c r="D8914" s="97"/>
      <c r="N8914" s="97"/>
    </row>
    <row r="8915" spans="1:14" x14ac:dyDescent="0.2">
      <c r="A8915" s="101"/>
      <c r="D8915" s="97"/>
      <c r="N8915" s="97"/>
    </row>
    <row r="8916" spans="1:14" x14ac:dyDescent="0.2">
      <c r="A8916" s="101"/>
      <c r="D8916" s="97"/>
      <c r="N8916" s="97"/>
    </row>
    <row r="8917" spans="1:14" x14ac:dyDescent="0.2">
      <c r="A8917" s="101"/>
      <c r="D8917" s="97"/>
      <c r="N8917" s="97"/>
    </row>
    <row r="8918" spans="1:14" x14ac:dyDescent="0.2">
      <c r="A8918" s="101"/>
      <c r="D8918" s="97"/>
      <c r="N8918" s="97"/>
    </row>
    <row r="8919" spans="1:14" x14ac:dyDescent="0.2">
      <c r="A8919" s="101"/>
      <c r="D8919" s="97"/>
      <c r="N8919" s="97"/>
    </row>
    <row r="8920" spans="1:14" x14ac:dyDescent="0.2">
      <c r="A8920" s="101"/>
      <c r="D8920" s="97"/>
      <c r="N8920" s="97"/>
    </row>
    <row r="8921" spans="1:14" x14ac:dyDescent="0.2">
      <c r="A8921" s="101"/>
      <c r="D8921" s="97"/>
      <c r="N8921" s="97"/>
    </row>
    <row r="8922" spans="1:14" x14ac:dyDescent="0.2">
      <c r="A8922" s="101"/>
      <c r="D8922" s="97"/>
      <c r="N8922" s="97"/>
    </row>
    <row r="8923" spans="1:14" x14ac:dyDescent="0.2">
      <c r="A8923" s="101"/>
      <c r="D8923" s="97"/>
      <c r="N8923" s="97"/>
    </row>
    <row r="8924" spans="1:14" x14ac:dyDescent="0.2">
      <c r="A8924" s="101"/>
      <c r="D8924" s="97"/>
      <c r="N8924" s="97"/>
    </row>
    <row r="8925" spans="1:14" x14ac:dyDescent="0.2">
      <c r="A8925" s="101"/>
      <c r="D8925" s="97"/>
      <c r="N8925" s="97"/>
    </row>
    <row r="8926" spans="1:14" x14ac:dyDescent="0.2">
      <c r="A8926" s="101"/>
      <c r="D8926" s="97"/>
      <c r="N8926" s="97"/>
    </row>
    <row r="8927" spans="1:14" x14ac:dyDescent="0.2">
      <c r="A8927" s="101"/>
      <c r="D8927" s="97"/>
      <c r="N8927" s="97"/>
    </row>
    <row r="8928" spans="1:14" x14ac:dyDescent="0.2">
      <c r="A8928" s="101"/>
      <c r="D8928" s="97"/>
      <c r="N8928" s="97"/>
    </row>
    <row r="8929" spans="1:14" x14ac:dyDescent="0.2">
      <c r="A8929" s="101"/>
      <c r="D8929" s="97"/>
      <c r="N8929" s="97"/>
    </row>
    <row r="8930" spans="1:14" x14ac:dyDescent="0.2">
      <c r="A8930" s="101"/>
      <c r="D8930" s="97"/>
      <c r="N8930" s="97"/>
    </row>
    <row r="8931" spans="1:14" x14ac:dyDescent="0.2">
      <c r="A8931" s="101"/>
      <c r="D8931" s="97"/>
      <c r="N8931" s="97"/>
    </row>
    <row r="8932" spans="1:14" x14ac:dyDescent="0.2">
      <c r="A8932" s="101"/>
      <c r="D8932" s="97"/>
      <c r="N8932" s="97"/>
    </row>
    <row r="8933" spans="1:14" x14ac:dyDescent="0.2">
      <c r="A8933" s="101"/>
      <c r="D8933" s="97"/>
      <c r="N8933" s="97"/>
    </row>
    <row r="8934" spans="1:14" x14ac:dyDescent="0.2">
      <c r="A8934" s="101"/>
      <c r="D8934" s="97"/>
      <c r="N8934" s="97"/>
    </row>
    <row r="8935" spans="1:14" x14ac:dyDescent="0.2">
      <c r="A8935" s="101"/>
      <c r="D8935" s="97"/>
      <c r="N8935" s="97"/>
    </row>
    <row r="8936" spans="1:14" x14ac:dyDescent="0.2">
      <c r="A8936" s="101"/>
      <c r="D8936" s="97"/>
      <c r="N8936" s="97"/>
    </row>
    <row r="8937" spans="1:14" x14ac:dyDescent="0.2">
      <c r="A8937" s="101"/>
      <c r="D8937" s="97"/>
      <c r="N8937" s="97"/>
    </row>
    <row r="8938" spans="1:14" x14ac:dyDescent="0.2">
      <c r="A8938" s="101"/>
      <c r="D8938" s="97"/>
      <c r="N8938" s="97"/>
    </row>
    <row r="8939" spans="1:14" x14ac:dyDescent="0.2">
      <c r="A8939" s="101"/>
      <c r="D8939" s="97"/>
      <c r="N8939" s="97"/>
    </row>
    <row r="8940" spans="1:14" x14ac:dyDescent="0.2">
      <c r="A8940" s="101"/>
      <c r="D8940" s="97"/>
      <c r="N8940" s="97"/>
    </row>
    <row r="8941" spans="1:14" x14ac:dyDescent="0.2">
      <c r="A8941" s="101"/>
      <c r="D8941" s="97"/>
      <c r="N8941" s="97"/>
    </row>
    <row r="8942" spans="1:14" x14ac:dyDescent="0.2">
      <c r="A8942" s="101"/>
      <c r="D8942" s="97"/>
      <c r="N8942" s="97"/>
    </row>
    <row r="8943" spans="1:14" x14ac:dyDescent="0.2">
      <c r="A8943" s="101"/>
      <c r="D8943" s="97"/>
      <c r="N8943" s="97"/>
    </row>
    <row r="8944" spans="1:14" x14ac:dyDescent="0.2">
      <c r="A8944" s="101"/>
      <c r="D8944" s="97"/>
      <c r="N8944" s="97"/>
    </row>
    <row r="8945" spans="1:14" x14ac:dyDescent="0.2">
      <c r="A8945" s="101"/>
      <c r="D8945" s="97"/>
      <c r="N8945" s="97"/>
    </row>
    <row r="8946" spans="1:14" x14ac:dyDescent="0.2">
      <c r="A8946" s="101"/>
      <c r="D8946" s="97"/>
      <c r="N8946" s="97"/>
    </row>
    <row r="8947" spans="1:14" x14ac:dyDescent="0.2">
      <c r="A8947" s="101"/>
      <c r="D8947" s="97"/>
      <c r="N8947" s="97"/>
    </row>
    <row r="8948" spans="1:14" x14ac:dyDescent="0.2">
      <c r="A8948" s="101"/>
      <c r="D8948" s="97"/>
      <c r="N8948" s="97"/>
    </row>
    <row r="8949" spans="1:14" x14ac:dyDescent="0.2">
      <c r="A8949" s="101"/>
      <c r="D8949" s="97"/>
      <c r="N8949" s="97"/>
    </row>
    <row r="8950" spans="1:14" x14ac:dyDescent="0.2">
      <c r="A8950" s="101"/>
      <c r="D8950" s="97"/>
      <c r="N8950" s="97"/>
    </row>
    <row r="8951" spans="1:14" x14ac:dyDescent="0.2">
      <c r="A8951" s="101"/>
      <c r="D8951" s="97"/>
      <c r="N8951" s="97"/>
    </row>
    <row r="8952" spans="1:14" x14ac:dyDescent="0.2">
      <c r="A8952" s="101"/>
      <c r="D8952" s="97"/>
      <c r="N8952" s="97"/>
    </row>
    <row r="8953" spans="1:14" x14ac:dyDescent="0.2">
      <c r="A8953" s="101"/>
      <c r="D8953" s="97"/>
      <c r="N8953" s="97"/>
    </row>
    <row r="8954" spans="1:14" x14ac:dyDescent="0.2">
      <c r="A8954" s="101"/>
      <c r="D8954" s="97"/>
      <c r="N8954" s="97"/>
    </row>
    <row r="8955" spans="1:14" x14ac:dyDescent="0.2">
      <c r="A8955" s="101"/>
      <c r="D8955" s="97"/>
      <c r="N8955" s="97"/>
    </row>
    <row r="8956" spans="1:14" x14ac:dyDescent="0.2">
      <c r="A8956" s="101"/>
      <c r="D8956" s="97"/>
      <c r="N8956" s="97"/>
    </row>
    <row r="8957" spans="1:14" x14ac:dyDescent="0.2">
      <c r="A8957" s="101"/>
      <c r="D8957" s="97"/>
      <c r="N8957" s="97"/>
    </row>
    <row r="8958" spans="1:14" x14ac:dyDescent="0.2">
      <c r="A8958" s="101"/>
      <c r="D8958" s="97"/>
      <c r="N8958" s="97"/>
    </row>
    <row r="8959" spans="1:14" x14ac:dyDescent="0.2">
      <c r="A8959" s="101"/>
      <c r="D8959" s="97"/>
      <c r="N8959" s="97"/>
    </row>
    <row r="8960" spans="1:14" x14ac:dyDescent="0.2">
      <c r="A8960" s="101"/>
      <c r="D8960" s="97"/>
      <c r="N8960" s="97"/>
    </row>
    <row r="8961" spans="1:14" x14ac:dyDescent="0.2">
      <c r="A8961" s="101"/>
      <c r="D8961" s="97"/>
      <c r="N8961" s="97"/>
    </row>
    <row r="8962" spans="1:14" x14ac:dyDescent="0.2">
      <c r="A8962" s="101"/>
      <c r="D8962" s="97"/>
      <c r="N8962" s="97"/>
    </row>
    <row r="8963" spans="1:14" x14ac:dyDescent="0.2">
      <c r="A8963" s="101"/>
      <c r="D8963" s="97"/>
      <c r="N8963" s="97"/>
    </row>
    <row r="8964" spans="1:14" x14ac:dyDescent="0.2">
      <c r="A8964" s="101"/>
      <c r="D8964" s="97"/>
      <c r="N8964" s="97"/>
    </row>
    <row r="8965" spans="1:14" x14ac:dyDescent="0.2">
      <c r="A8965" s="101"/>
      <c r="D8965" s="97"/>
      <c r="N8965" s="97"/>
    </row>
    <row r="8966" spans="1:14" x14ac:dyDescent="0.2">
      <c r="A8966" s="101"/>
      <c r="D8966" s="97"/>
      <c r="N8966" s="97"/>
    </row>
    <row r="8967" spans="1:14" x14ac:dyDescent="0.2">
      <c r="A8967" s="101"/>
      <c r="D8967" s="97"/>
      <c r="N8967" s="97"/>
    </row>
    <row r="8968" spans="1:14" x14ac:dyDescent="0.2">
      <c r="A8968" s="101"/>
      <c r="D8968" s="97"/>
      <c r="N8968" s="97"/>
    </row>
    <row r="8969" spans="1:14" x14ac:dyDescent="0.2">
      <c r="A8969" s="101"/>
      <c r="D8969" s="97"/>
      <c r="N8969" s="97"/>
    </row>
    <row r="8970" spans="1:14" x14ac:dyDescent="0.2">
      <c r="A8970" s="101"/>
      <c r="D8970" s="97"/>
      <c r="N8970" s="97"/>
    </row>
    <row r="8971" spans="1:14" x14ac:dyDescent="0.2">
      <c r="A8971" s="101"/>
      <c r="D8971" s="97"/>
      <c r="N8971" s="97"/>
    </row>
    <row r="8972" spans="1:14" x14ac:dyDescent="0.2">
      <c r="A8972" s="101"/>
      <c r="D8972" s="97"/>
      <c r="N8972" s="97"/>
    </row>
    <row r="8973" spans="1:14" x14ac:dyDescent="0.2">
      <c r="A8973" s="101"/>
      <c r="D8973" s="97"/>
      <c r="N8973" s="97"/>
    </row>
    <row r="8974" spans="1:14" x14ac:dyDescent="0.2">
      <c r="A8974" s="101"/>
      <c r="D8974" s="97"/>
      <c r="N8974" s="97"/>
    </row>
    <row r="8975" spans="1:14" x14ac:dyDescent="0.2">
      <c r="A8975" s="101"/>
      <c r="D8975" s="97"/>
      <c r="N8975" s="97"/>
    </row>
    <row r="8976" spans="1:14" x14ac:dyDescent="0.2">
      <c r="A8976" s="101"/>
      <c r="D8976" s="97"/>
      <c r="N8976" s="97"/>
    </row>
    <row r="8977" spans="1:14" x14ac:dyDescent="0.2">
      <c r="A8977" s="101"/>
      <c r="D8977" s="97"/>
      <c r="N8977" s="97"/>
    </row>
    <row r="8978" spans="1:14" x14ac:dyDescent="0.2">
      <c r="A8978" s="101"/>
      <c r="D8978" s="97"/>
      <c r="N8978" s="97"/>
    </row>
    <row r="8979" spans="1:14" x14ac:dyDescent="0.2">
      <c r="A8979" s="101"/>
      <c r="D8979" s="97"/>
      <c r="N8979" s="97"/>
    </row>
    <row r="8980" spans="1:14" x14ac:dyDescent="0.2">
      <c r="A8980" s="101"/>
      <c r="D8980" s="97"/>
      <c r="N8980" s="97"/>
    </row>
    <row r="8981" spans="1:14" x14ac:dyDescent="0.2">
      <c r="A8981" s="101"/>
      <c r="D8981" s="97"/>
      <c r="N8981" s="97"/>
    </row>
    <row r="8982" spans="1:14" x14ac:dyDescent="0.2">
      <c r="A8982" s="101"/>
      <c r="D8982" s="97"/>
      <c r="N8982" s="97"/>
    </row>
    <row r="8983" spans="1:14" x14ac:dyDescent="0.2">
      <c r="A8983" s="101"/>
      <c r="D8983" s="97"/>
      <c r="N8983" s="97"/>
    </row>
    <row r="8984" spans="1:14" x14ac:dyDescent="0.2">
      <c r="A8984" s="101"/>
      <c r="D8984" s="97"/>
      <c r="N8984" s="97"/>
    </row>
    <row r="8985" spans="1:14" x14ac:dyDescent="0.2">
      <c r="A8985" s="101"/>
      <c r="D8985" s="97"/>
      <c r="N8985" s="97"/>
    </row>
    <row r="8986" spans="1:14" x14ac:dyDescent="0.2">
      <c r="A8986" s="101"/>
      <c r="D8986" s="97"/>
      <c r="N8986" s="97"/>
    </row>
    <row r="8987" spans="1:14" x14ac:dyDescent="0.2">
      <c r="A8987" s="101"/>
      <c r="D8987" s="97"/>
      <c r="N8987" s="97"/>
    </row>
    <row r="8988" spans="1:14" x14ac:dyDescent="0.2">
      <c r="A8988" s="101"/>
      <c r="D8988" s="97"/>
      <c r="N8988" s="97"/>
    </row>
    <row r="8989" spans="1:14" x14ac:dyDescent="0.2">
      <c r="A8989" s="101"/>
      <c r="D8989" s="97"/>
      <c r="N8989" s="97"/>
    </row>
    <row r="8990" spans="1:14" x14ac:dyDescent="0.2">
      <c r="A8990" s="101"/>
      <c r="D8990" s="97"/>
      <c r="N8990" s="97"/>
    </row>
    <row r="8991" spans="1:14" x14ac:dyDescent="0.2">
      <c r="A8991" s="101"/>
      <c r="D8991" s="97"/>
      <c r="N8991" s="97"/>
    </row>
    <row r="8992" spans="1:14" x14ac:dyDescent="0.2">
      <c r="A8992" s="101"/>
      <c r="D8992" s="97"/>
      <c r="N8992" s="97"/>
    </row>
    <row r="8993" spans="1:14" x14ac:dyDescent="0.2">
      <c r="A8993" s="101"/>
      <c r="D8993" s="97"/>
      <c r="N8993" s="97"/>
    </row>
    <row r="8994" spans="1:14" x14ac:dyDescent="0.2">
      <c r="A8994" s="101"/>
      <c r="D8994" s="97"/>
      <c r="N8994" s="97"/>
    </row>
    <row r="8995" spans="1:14" x14ac:dyDescent="0.2">
      <c r="A8995" s="101"/>
      <c r="D8995" s="97"/>
      <c r="N8995" s="97"/>
    </row>
    <row r="8996" spans="1:14" x14ac:dyDescent="0.2">
      <c r="A8996" s="101"/>
      <c r="D8996" s="97"/>
      <c r="N8996" s="97"/>
    </row>
    <row r="8997" spans="1:14" x14ac:dyDescent="0.2">
      <c r="A8997" s="101"/>
      <c r="D8997" s="97"/>
      <c r="N8997" s="97"/>
    </row>
    <row r="8998" spans="1:14" x14ac:dyDescent="0.2">
      <c r="A8998" s="101"/>
      <c r="D8998" s="97"/>
      <c r="N8998" s="97"/>
    </row>
    <row r="8999" spans="1:14" x14ac:dyDescent="0.2">
      <c r="A8999" s="101"/>
      <c r="D8999" s="97"/>
      <c r="N8999" s="97"/>
    </row>
    <row r="9000" spans="1:14" x14ac:dyDescent="0.2">
      <c r="A9000" s="101"/>
      <c r="D9000" s="97"/>
      <c r="N9000" s="97"/>
    </row>
    <row r="9001" spans="1:14" x14ac:dyDescent="0.2">
      <c r="A9001" s="101"/>
      <c r="D9001" s="97"/>
      <c r="N9001" s="97"/>
    </row>
    <row r="9002" spans="1:14" x14ac:dyDescent="0.2">
      <c r="A9002" s="101"/>
      <c r="D9002" s="97"/>
      <c r="N9002" s="97"/>
    </row>
    <row r="9003" spans="1:14" x14ac:dyDescent="0.2">
      <c r="A9003" s="101"/>
      <c r="D9003" s="97"/>
      <c r="N9003" s="97"/>
    </row>
    <row r="9004" spans="1:14" x14ac:dyDescent="0.2">
      <c r="A9004" s="101"/>
      <c r="D9004" s="97"/>
      <c r="N9004" s="97"/>
    </row>
    <row r="9005" spans="1:14" x14ac:dyDescent="0.2">
      <c r="A9005" s="101"/>
      <c r="D9005" s="97"/>
      <c r="N9005" s="97"/>
    </row>
    <row r="9006" spans="1:14" x14ac:dyDescent="0.2">
      <c r="A9006" s="101"/>
      <c r="D9006" s="97"/>
      <c r="N9006" s="97"/>
    </row>
    <row r="9007" spans="1:14" x14ac:dyDescent="0.2">
      <c r="A9007" s="101"/>
      <c r="D9007" s="97"/>
      <c r="N9007" s="97"/>
    </row>
    <row r="9008" spans="1:14" x14ac:dyDescent="0.2">
      <c r="A9008" s="101"/>
      <c r="D9008" s="97"/>
      <c r="N9008" s="97"/>
    </row>
    <row r="9009" spans="1:14" x14ac:dyDescent="0.2">
      <c r="A9009" s="101"/>
      <c r="D9009" s="97"/>
      <c r="N9009" s="97"/>
    </row>
    <row r="9010" spans="1:14" x14ac:dyDescent="0.2">
      <c r="A9010" s="101"/>
      <c r="D9010" s="97"/>
      <c r="N9010" s="97"/>
    </row>
    <row r="9011" spans="1:14" x14ac:dyDescent="0.2">
      <c r="A9011" s="101"/>
      <c r="D9011" s="97"/>
      <c r="N9011" s="97"/>
    </row>
    <row r="9012" spans="1:14" x14ac:dyDescent="0.2">
      <c r="A9012" s="101"/>
      <c r="D9012" s="97"/>
      <c r="N9012" s="97"/>
    </row>
    <row r="9013" spans="1:14" x14ac:dyDescent="0.2">
      <c r="A9013" s="101"/>
      <c r="D9013" s="97"/>
      <c r="N9013" s="97"/>
    </row>
    <row r="9014" spans="1:14" x14ac:dyDescent="0.2">
      <c r="A9014" s="101"/>
      <c r="D9014" s="97"/>
      <c r="N9014" s="97"/>
    </row>
    <row r="9015" spans="1:14" x14ac:dyDescent="0.2">
      <c r="A9015" s="101"/>
      <c r="D9015" s="97"/>
      <c r="N9015" s="97"/>
    </row>
    <row r="9016" spans="1:14" x14ac:dyDescent="0.2">
      <c r="A9016" s="101"/>
      <c r="D9016" s="97"/>
      <c r="N9016" s="97"/>
    </row>
    <row r="9017" spans="1:14" x14ac:dyDescent="0.2">
      <c r="A9017" s="101"/>
      <c r="D9017" s="97"/>
      <c r="N9017" s="97"/>
    </row>
    <row r="9018" spans="1:14" x14ac:dyDescent="0.2">
      <c r="A9018" s="101"/>
      <c r="D9018" s="97"/>
      <c r="N9018" s="97"/>
    </row>
    <row r="9019" spans="1:14" x14ac:dyDescent="0.2">
      <c r="A9019" s="101"/>
      <c r="D9019" s="97"/>
      <c r="N9019" s="97"/>
    </row>
    <row r="9020" spans="1:14" x14ac:dyDescent="0.2">
      <c r="A9020" s="101"/>
      <c r="D9020" s="97"/>
      <c r="N9020" s="97"/>
    </row>
    <row r="9021" spans="1:14" x14ac:dyDescent="0.2">
      <c r="A9021" s="101"/>
      <c r="D9021" s="97"/>
      <c r="N9021" s="97"/>
    </row>
    <row r="9022" spans="1:14" x14ac:dyDescent="0.2">
      <c r="A9022" s="101"/>
      <c r="D9022" s="97"/>
      <c r="N9022" s="97"/>
    </row>
    <row r="9023" spans="1:14" x14ac:dyDescent="0.2">
      <c r="A9023" s="101"/>
      <c r="D9023" s="97"/>
      <c r="N9023" s="97"/>
    </row>
    <row r="9024" spans="1:14" x14ac:dyDescent="0.2">
      <c r="A9024" s="101"/>
      <c r="D9024" s="97"/>
      <c r="N9024" s="97"/>
    </row>
    <row r="9025" spans="1:14" x14ac:dyDescent="0.2">
      <c r="A9025" s="101"/>
      <c r="D9025" s="97"/>
      <c r="N9025" s="97"/>
    </row>
    <row r="9026" spans="1:14" x14ac:dyDescent="0.2">
      <c r="A9026" s="101"/>
      <c r="D9026" s="97"/>
      <c r="N9026" s="97"/>
    </row>
    <row r="9027" spans="1:14" x14ac:dyDescent="0.2">
      <c r="A9027" s="101"/>
      <c r="D9027" s="97"/>
      <c r="N9027" s="97"/>
    </row>
    <row r="9028" spans="1:14" x14ac:dyDescent="0.2">
      <c r="A9028" s="101"/>
      <c r="D9028" s="97"/>
      <c r="N9028" s="97"/>
    </row>
    <row r="9029" spans="1:14" x14ac:dyDescent="0.2">
      <c r="A9029" s="101"/>
      <c r="D9029" s="97"/>
      <c r="N9029" s="97"/>
    </row>
    <row r="9030" spans="1:14" x14ac:dyDescent="0.2">
      <c r="A9030" s="101"/>
      <c r="D9030" s="97"/>
      <c r="N9030" s="97"/>
    </row>
    <row r="9031" spans="1:14" x14ac:dyDescent="0.2">
      <c r="A9031" s="101"/>
      <c r="D9031" s="97"/>
      <c r="N9031" s="97"/>
    </row>
    <row r="9032" spans="1:14" x14ac:dyDescent="0.2">
      <c r="A9032" s="101"/>
      <c r="D9032" s="97"/>
      <c r="N9032" s="97"/>
    </row>
    <row r="9033" spans="1:14" x14ac:dyDescent="0.2">
      <c r="A9033" s="101"/>
      <c r="D9033" s="97"/>
      <c r="N9033" s="97"/>
    </row>
    <row r="9034" spans="1:14" x14ac:dyDescent="0.2">
      <c r="A9034" s="101"/>
      <c r="D9034" s="97"/>
      <c r="N9034" s="97"/>
    </row>
    <row r="9035" spans="1:14" x14ac:dyDescent="0.2">
      <c r="A9035" s="101"/>
      <c r="D9035" s="97"/>
      <c r="N9035" s="97"/>
    </row>
    <row r="9036" spans="1:14" x14ac:dyDescent="0.2">
      <c r="A9036" s="101"/>
      <c r="D9036" s="97"/>
      <c r="N9036" s="97"/>
    </row>
    <row r="9037" spans="1:14" x14ac:dyDescent="0.2">
      <c r="A9037" s="101"/>
      <c r="D9037" s="97"/>
      <c r="N9037" s="97"/>
    </row>
    <row r="9038" spans="1:14" x14ac:dyDescent="0.2">
      <c r="A9038" s="101"/>
      <c r="D9038" s="97"/>
      <c r="N9038" s="97"/>
    </row>
    <row r="9039" spans="1:14" x14ac:dyDescent="0.2">
      <c r="A9039" s="101"/>
      <c r="D9039" s="97"/>
      <c r="N9039" s="97"/>
    </row>
    <row r="9040" spans="1:14" x14ac:dyDescent="0.2">
      <c r="A9040" s="101"/>
      <c r="D9040" s="97"/>
      <c r="N9040" s="97"/>
    </row>
    <row r="9041" spans="1:14" x14ac:dyDescent="0.2">
      <c r="A9041" s="101"/>
      <c r="D9041" s="97"/>
      <c r="N9041" s="97"/>
    </row>
    <row r="9042" spans="1:14" x14ac:dyDescent="0.2">
      <c r="A9042" s="101"/>
      <c r="D9042" s="97"/>
      <c r="N9042" s="97"/>
    </row>
    <row r="9043" spans="1:14" x14ac:dyDescent="0.2">
      <c r="A9043" s="101"/>
      <c r="D9043" s="97"/>
      <c r="N9043" s="97"/>
    </row>
    <row r="9044" spans="1:14" x14ac:dyDescent="0.2">
      <c r="A9044" s="101"/>
      <c r="D9044" s="97"/>
      <c r="N9044" s="97"/>
    </row>
    <row r="9045" spans="1:14" x14ac:dyDescent="0.2">
      <c r="A9045" s="101"/>
      <c r="D9045" s="97"/>
      <c r="N9045" s="97"/>
    </row>
    <row r="9046" spans="1:14" x14ac:dyDescent="0.2">
      <c r="A9046" s="101"/>
      <c r="D9046" s="97"/>
      <c r="N9046" s="97"/>
    </row>
    <row r="9047" spans="1:14" x14ac:dyDescent="0.2">
      <c r="A9047" s="101"/>
      <c r="D9047" s="97"/>
      <c r="N9047" s="97"/>
    </row>
    <row r="9048" spans="1:14" x14ac:dyDescent="0.2">
      <c r="A9048" s="101"/>
      <c r="D9048" s="97"/>
      <c r="N9048" s="97"/>
    </row>
    <row r="9049" spans="1:14" x14ac:dyDescent="0.2">
      <c r="A9049" s="101"/>
      <c r="D9049" s="97"/>
      <c r="N9049" s="97"/>
    </row>
    <row r="9050" spans="1:14" x14ac:dyDescent="0.2">
      <c r="A9050" s="101"/>
      <c r="D9050" s="97"/>
      <c r="N9050" s="97"/>
    </row>
    <row r="9051" spans="1:14" x14ac:dyDescent="0.2">
      <c r="A9051" s="101"/>
      <c r="D9051" s="97"/>
      <c r="N9051" s="97"/>
    </row>
    <row r="9052" spans="1:14" x14ac:dyDescent="0.2">
      <c r="A9052" s="101"/>
      <c r="D9052" s="97"/>
      <c r="N9052" s="97"/>
    </row>
    <row r="9053" spans="1:14" x14ac:dyDescent="0.2">
      <c r="A9053" s="101"/>
      <c r="D9053" s="97"/>
      <c r="N9053" s="97"/>
    </row>
    <row r="9054" spans="1:14" x14ac:dyDescent="0.2">
      <c r="A9054" s="101"/>
      <c r="D9054" s="97"/>
      <c r="N9054" s="97"/>
    </row>
    <row r="9055" spans="1:14" x14ac:dyDescent="0.2">
      <c r="A9055" s="101"/>
      <c r="D9055" s="97"/>
      <c r="N9055" s="97"/>
    </row>
    <row r="9056" spans="1:14" x14ac:dyDescent="0.2">
      <c r="A9056" s="101"/>
      <c r="D9056" s="97"/>
      <c r="N9056" s="97"/>
    </row>
    <row r="9057" spans="1:14" x14ac:dyDescent="0.2">
      <c r="A9057" s="101"/>
      <c r="D9057" s="97"/>
      <c r="N9057" s="97"/>
    </row>
    <row r="9058" spans="1:14" x14ac:dyDescent="0.2">
      <c r="A9058" s="101"/>
      <c r="D9058" s="97"/>
      <c r="N9058" s="97"/>
    </row>
    <row r="9059" spans="1:14" x14ac:dyDescent="0.2">
      <c r="A9059" s="101"/>
      <c r="D9059" s="97"/>
      <c r="N9059" s="97"/>
    </row>
    <row r="9060" spans="1:14" x14ac:dyDescent="0.2">
      <c r="A9060" s="101"/>
      <c r="D9060" s="97"/>
      <c r="N9060" s="97"/>
    </row>
    <row r="9061" spans="1:14" x14ac:dyDescent="0.2">
      <c r="A9061" s="101"/>
      <c r="D9061" s="97"/>
      <c r="N9061" s="97"/>
    </row>
    <row r="9062" spans="1:14" x14ac:dyDescent="0.2">
      <c r="A9062" s="101"/>
      <c r="D9062" s="97"/>
      <c r="N9062" s="97"/>
    </row>
    <row r="9063" spans="1:14" x14ac:dyDescent="0.2">
      <c r="A9063" s="101"/>
      <c r="D9063" s="97"/>
      <c r="N9063" s="97"/>
    </row>
    <row r="9064" spans="1:14" x14ac:dyDescent="0.2">
      <c r="A9064" s="101"/>
      <c r="D9064" s="97"/>
      <c r="N9064" s="97"/>
    </row>
    <row r="9065" spans="1:14" x14ac:dyDescent="0.2">
      <c r="A9065" s="101"/>
      <c r="D9065" s="97"/>
      <c r="N9065" s="97"/>
    </row>
    <row r="9066" spans="1:14" x14ac:dyDescent="0.2">
      <c r="A9066" s="101"/>
      <c r="D9066" s="97"/>
      <c r="N9066" s="97"/>
    </row>
    <row r="9067" spans="1:14" x14ac:dyDescent="0.2">
      <c r="A9067" s="101"/>
      <c r="D9067" s="97"/>
      <c r="N9067" s="97"/>
    </row>
    <row r="9068" spans="1:14" x14ac:dyDescent="0.2">
      <c r="A9068" s="101"/>
      <c r="D9068" s="97"/>
      <c r="N9068" s="97"/>
    </row>
    <row r="9069" spans="1:14" x14ac:dyDescent="0.2">
      <c r="A9069" s="101"/>
      <c r="D9069" s="97"/>
      <c r="N9069" s="97"/>
    </row>
    <row r="9070" spans="1:14" x14ac:dyDescent="0.2">
      <c r="A9070" s="101"/>
      <c r="D9070" s="97"/>
      <c r="N9070" s="97"/>
    </row>
    <row r="9071" spans="1:14" x14ac:dyDescent="0.2">
      <c r="A9071" s="101"/>
      <c r="D9071" s="97"/>
      <c r="N9071" s="97"/>
    </row>
    <row r="9072" spans="1:14" x14ac:dyDescent="0.2">
      <c r="A9072" s="101"/>
      <c r="D9072" s="97"/>
      <c r="N9072" s="97"/>
    </row>
    <row r="9073" spans="1:14" x14ac:dyDescent="0.2">
      <c r="A9073" s="101"/>
      <c r="D9073" s="97"/>
      <c r="N9073" s="97"/>
    </row>
    <row r="9074" spans="1:14" x14ac:dyDescent="0.2">
      <c r="A9074" s="101"/>
      <c r="D9074" s="97"/>
      <c r="N9074" s="97"/>
    </row>
    <row r="9075" spans="1:14" x14ac:dyDescent="0.2">
      <c r="A9075" s="101"/>
      <c r="D9075" s="97"/>
      <c r="N9075" s="97"/>
    </row>
    <row r="9076" spans="1:14" x14ac:dyDescent="0.2">
      <c r="A9076" s="101"/>
      <c r="D9076" s="97"/>
      <c r="N9076" s="97"/>
    </row>
    <row r="9077" spans="1:14" x14ac:dyDescent="0.2">
      <c r="A9077" s="101"/>
      <c r="D9077" s="97"/>
      <c r="N9077" s="97"/>
    </row>
    <row r="9078" spans="1:14" x14ac:dyDescent="0.2">
      <c r="A9078" s="101"/>
      <c r="D9078" s="97"/>
      <c r="N9078" s="97"/>
    </row>
    <row r="9079" spans="1:14" x14ac:dyDescent="0.2">
      <c r="A9079" s="101"/>
      <c r="D9079" s="97"/>
      <c r="N9079" s="97"/>
    </row>
    <row r="9080" spans="1:14" x14ac:dyDescent="0.2">
      <c r="A9080" s="101"/>
      <c r="D9080" s="97"/>
      <c r="N9080" s="97"/>
    </row>
    <row r="9081" spans="1:14" x14ac:dyDescent="0.2">
      <c r="A9081" s="101"/>
      <c r="D9081" s="97"/>
      <c r="N9081" s="97"/>
    </row>
    <row r="9082" spans="1:14" x14ac:dyDescent="0.2">
      <c r="A9082" s="101"/>
      <c r="D9082" s="97"/>
      <c r="N9082" s="97"/>
    </row>
    <row r="9083" spans="1:14" x14ac:dyDescent="0.2">
      <c r="A9083" s="101"/>
      <c r="D9083" s="97"/>
      <c r="N9083" s="97"/>
    </row>
    <row r="9084" spans="1:14" x14ac:dyDescent="0.2">
      <c r="A9084" s="101"/>
      <c r="D9084" s="97"/>
      <c r="N9084" s="97"/>
    </row>
    <row r="9085" spans="1:14" x14ac:dyDescent="0.2">
      <c r="A9085" s="101"/>
      <c r="D9085" s="97"/>
      <c r="N9085" s="97"/>
    </row>
    <row r="9086" spans="1:14" x14ac:dyDescent="0.2">
      <c r="A9086" s="101"/>
      <c r="D9086" s="97"/>
      <c r="N9086" s="97"/>
    </row>
    <row r="9087" spans="1:14" x14ac:dyDescent="0.2">
      <c r="A9087" s="101"/>
      <c r="D9087" s="97"/>
      <c r="N9087" s="97"/>
    </row>
    <row r="9088" spans="1:14" x14ac:dyDescent="0.2">
      <c r="A9088" s="101"/>
      <c r="D9088" s="97"/>
      <c r="N9088" s="97"/>
    </row>
    <row r="9089" spans="1:14" x14ac:dyDescent="0.2">
      <c r="A9089" s="101"/>
      <c r="D9089" s="97"/>
      <c r="N9089" s="97"/>
    </row>
    <row r="9090" spans="1:14" x14ac:dyDescent="0.2">
      <c r="A9090" s="101"/>
      <c r="D9090" s="97"/>
      <c r="N9090" s="97"/>
    </row>
    <row r="9091" spans="1:14" x14ac:dyDescent="0.2">
      <c r="A9091" s="101"/>
      <c r="D9091" s="97"/>
      <c r="N9091" s="97"/>
    </row>
    <row r="9092" spans="1:14" x14ac:dyDescent="0.2">
      <c r="A9092" s="101"/>
      <c r="D9092" s="97"/>
      <c r="N9092" s="97"/>
    </row>
    <row r="9093" spans="1:14" x14ac:dyDescent="0.2">
      <c r="A9093" s="101"/>
      <c r="D9093" s="97"/>
      <c r="N9093" s="97"/>
    </row>
    <row r="9094" spans="1:14" x14ac:dyDescent="0.2">
      <c r="A9094" s="101"/>
      <c r="D9094" s="97"/>
      <c r="N9094" s="97"/>
    </row>
    <row r="9095" spans="1:14" x14ac:dyDescent="0.2">
      <c r="A9095" s="101"/>
      <c r="D9095" s="97"/>
      <c r="N9095" s="97"/>
    </row>
    <row r="9096" spans="1:14" x14ac:dyDescent="0.2">
      <c r="A9096" s="101"/>
      <c r="D9096" s="97"/>
      <c r="N9096" s="97"/>
    </row>
    <row r="9097" spans="1:14" x14ac:dyDescent="0.2">
      <c r="A9097" s="101"/>
      <c r="D9097" s="97"/>
      <c r="N9097" s="97"/>
    </row>
    <row r="9098" spans="1:14" x14ac:dyDescent="0.2">
      <c r="A9098" s="101"/>
      <c r="D9098" s="97"/>
      <c r="N9098" s="97"/>
    </row>
    <row r="9099" spans="1:14" x14ac:dyDescent="0.2">
      <c r="A9099" s="101"/>
      <c r="D9099" s="97"/>
      <c r="N9099" s="97"/>
    </row>
    <row r="9100" spans="1:14" x14ac:dyDescent="0.2">
      <c r="A9100" s="101"/>
      <c r="D9100" s="97"/>
      <c r="N9100" s="97"/>
    </row>
    <row r="9101" spans="1:14" x14ac:dyDescent="0.2">
      <c r="A9101" s="101"/>
      <c r="D9101" s="97"/>
      <c r="N9101" s="97"/>
    </row>
    <row r="9102" spans="1:14" x14ac:dyDescent="0.2">
      <c r="A9102" s="101"/>
      <c r="D9102" s="97"/>
      <c r="N9102" s="97"/>
    </row>
    <row r="9103" spans="1:14" x14ac:dyDescent="0.2">
      <c r="A9103" s="101"/>
      <c r="D9103" s="97"/>
      <c r="N9103" s="97"/>
    </row>
    <row r="9104" spans="1:14" x14ac:dyDescent="0.2">
      <c r="A9104" s="101"/>
      <c r="D9104" s="97"/>
      <c r="N9104" s="97"/>
    </row>
    <row r="9105" spans="1:14" x14ac:dyDescent="0.2">
      <c r="A9105" s="101"/>
      <c r="D9105" s="97"/>
      <c r="N9105" s="97"/>
    </row>
    <row r="9106" spans="1:14" x14ac:dyDescent="0.2">
      <c r="A9106" s="101"/>
      <c r="D9106" s="97"/>
      <c r="N9106" s="97"/>
    </row>
    <row r="9107" spans="1:14" x14ac:dyDescent="0.2">
      <c r="A9107" s="101"/>
      <c r="D9107" s="97"/>
      <c r="N9107" s="97"/>
    </row>
    <row r="9108" spans="1:14" x14ac:dyDescent="0.2">
      <c r="A9108" s="101"/>
      <c r="D9108" s="97"/>
      <c r="N9108" s="97"/>
    </row>
    <row r="9109" spans="1:14" x14ac:dyDescent="0.2">
      <c r="A9109" s="101"/>
      <c r="D9109" s="97"/>
      <c r="N9109" s="97"/>
    </row>
    <row r="9110" spans="1:14" x14ac:dyDescent="0.2">
      <c r="A9110" s="101"/>
      <c r="D9110" s="97"/>
      <c r="N9110" s="97"/>
    </row>
    <row r="9111" spans="1:14" x14ac:dyDescent="0.2">
      <c r="A9111" s="101"/>
      <c r="D9111" s="97"/>
      <c r="N9111" s="97"/>
    </row>
    <row r="9112" spans="1:14" x14ac:dyDescent="0.2">
      <c r="A9112" s="101"/>
      <c r="D9112" s="97"/>
      <c r="N9112" s="97"/>
    </row>
    <row r="9113" spans="1:14" x14ac:dyDescent="0.2">
      <c r="A9113" s="101"/>
      <c r="D9113" s="97"/>
      <c r="N9113" s="97"/>
    </row>
    <row r="9114" spans="1:14" x14ac:dyDescent="0.2">
      <c r="A9114" s="101"/>
      <c r="D9114" s="97"/>
      <c r="N9114" s="97"/>
    </row>
    <row r="9115" spans="1:14" x14ac:dyDescent="0.2">
      <c r="A9115" s="101"/>
      <c r="D9115" s="97"/>
      <c r="N9115" s="97"/>
    </row>
    <row r="9116" spans="1:14" x14ac:dyDescent="0.2">
      <c r="A9116" s="101"/>
      <c r="D9116" s="97"/>
      <c r="N9116" s="97"/>
    </row>
    <row r="9117" spans="1:14" x14ac:dyDescent="0.2">
      <c r="A9117" s="101"/>
      <c r="D9117" s="97"/>
      <c r="N9117" s="97"/>
    </row>
    <row r="9118" spans="1:14" x14ac:dyDescent="0.2">
      <c r="A9118" s="101"/>
      <c r="D9118" s="97"/>
      <c r="N9118" s="97"/>
    </row>
    <row r="9119" spans="1:14" x14ac:dyDescent="0.2">
      <c r="A9119" s="101"/>
      <c r="D9119" s="97"/>
      <c r="N9119" s="97"/>
    </row>
    <row r="9120" spans="1:14" x14ac:dyDescent="0.2">
      <c r="A9120" s="101"/>
      <c r="D9120" s="97"/>
      <c r="N9120" s="97"/>
    </row>
    <row r="9121" spans="1:14" x14ac:dyDescent="0.2">
      <c r="A9121" s="101"/>
      <c r="D9121" s="97"/>
      <c r="N9121" s="97"/>
    </row>
    <row r="9122" spans="1:14" x14ac:dyDescent="0.2">
      <c r="A9122" s="101"/>
      <c r="D9122" s="97"/>
      <c r="N9122" s="97"/>
    </row>
    <row r="9123" spans="1:14" x14ac:dyDescent="0.2">
      <c r="A9123" s="101"/>
      <c r="D9123" s="97"/>
      <c r="N9123" s="97"/>
    </row>
    <row r="9124" spans="1:14" x14ac:dyDescent="0.2">
      <c r="A9124" s="101"/>
      <c r="D9124" s="97"/>
      <c r="N9124" s="97"/>
    </row>
    <row r="9125" spans="1:14" x14ac:dyDescent="0.2">
      <c r="A9125" s="101"/>
      <c r="D9125" s="97"/>
      <c r="N9125" s="97"/>
    </row>
    <row r="9126" spans="1:14" x14ac:dyDescent="0.2">
      <c r="A9126" s="101"/>
      <c r="D9126" s="97"/>
      <c r="N9126" s="97"/>
    </row>
    <row r="9127" spans="1:14" x14ac:dyDescent="0.2">
      <c r="A9127" s="101"/>
      <c r="D9127" s="97"/>
      <c r="N9127" s="97"/>
    </row>
    <row r="9128" spans="1:14" x14ac:dyDescent="0.2">
      <c r="A9128" s="101"/>
      <c r="D9128" s="97"/>
      <c r="N9128" s="97"/>
    </row>
    <row r="9129" spans="1:14" x14ac:dyDescent="0.2">
      <c r="A9129" s="101"/>
      <c r="D9129" s="97"/>
      <c r="N9129" s="97"/>
    </row>
    <row r="9130" spans="1:14" x14ac:dyDescent="0.2">
      <c r="A9130" s="101"/>
      <c r="D9130" s="97"/>
      <c r="N9130" s="97"/>
    </row>
    <row r="9131" spans="1:14" x14ac:dyDescent="0.2">
      <c r="A9131" s="101"/>
      <c r="D9131" s="97"/>
      <c r="N9131" s="97"/>
    </row>
    <row r="9132" spans="1:14" x14ac:dyDescent="0.2">
      <c r="A9132" s="101"/>
      <c r="D9132" s="97"/>
      <c r="N9132" s="97"/>
    </row>
    <row r="9133" spans="1:14" x14ac:dyDescent="0.2">
      <c r="A9133" s="101"/>
      <c r="D9133" s="97"/>
      <c r="N9133" s="97"/>
    </row>
    <row r="9134" spans="1:14" x14ac:dyDescent="0.2">
      <c r="A9134" s="101"/>
      <c r="D9134" s="97"/>
      <c r="N9134" s="97"/>
    </row>
    <row r="9135" spans="1:14" x14ac:dyDescent="0.2">
      <c r="A9135" s="101"/>
      <c r="D9135" s="97"/>
      <c r="N9135" s="97"/>
    </row>
    <row r="9136" spans="1:14" x14ac:dyDescent="0.2">
      <c r="A9136" s="101"/>
      <c r="D9136" s="97"/>
      <c r="N9136" s="97"/>
    </row>
    <row r="9137" spans="1:14" x14ac:dyDescent="0.2">
      <c r="A9137" s="101"/>
      <c r="D9137" s="97"/>
      <c r="N9137" s="97"/>
    </row>
    <row r="9138" spans="1:14" x14ac:dyDescent="0.2">
      <c r="A9138" s="101"/>
      <c r="D9138" s="97"/>
      <c r="N9138" s="97"/>
    </row>
    <row r="9139" spans="1:14" x14ac:dyDescent="0.2">
      <c r="A9139" s="101"/>
      <c r="D9139" s="97"/>
      <c r="N9139" s="97"/>
    </row>
    <row r="9140" spans="1:14" x14ac:dyDescent="0.2">
      <c r="A9140" s="101"/>
      <c r="D9140" s="97"/>
      <c r="N9140" s="97"/>
    </row>
    <row r="9141" spans="1:14" x14ac:dyDescent="0.2">
      <c r="A9141" s="101"/>
      <c r="D9141" s="97"/>
      <c r="N9141" s="97"/>
    </row>
    <row r="9142" spans="1:14" x14ac:dyDescent="0.2">
      <c r="A9142" s="101"/>
      <c r="D9142" s="97"/>
      <c r="N9142" s="97"/>
    </row>
    <row r="9143" spans="1:14" x14ac:dyDescent="0.2">
      <c r="A9143" s="101"/>
      <c r="D9143" s="97"/>
      <c r="N9143" s="97"/>
    </row>
    <row r="9144" spans="1:14" x14ac:dyDescent="0.2">
      <c r="A9144" s="101"/>
      <c r="D9144" s="97"/>
      <c r="N9144" s="97"/>
    </row>
    <row r="9145" spans="1:14" x14ac:dyDescent="0.2">
      <c r="A9145" s="101"/>
      <c r="D9145" s="97"/>
      <c r="N9145" s="97"/>
    </row>
    <row r="9146" spans="1:14" x14ac:dyDescent="0.2">
      <c r="A9146" s="101"/>
      <c r="D9146" s="97"/>
      <c r="N9146" s="97"/>
    </row>
    <row r="9147" spans="1:14" x14ac:dyDescent="0.2">
      <c r="A9147" s="101"/>
      <c r="D9147" s="97"/>
      <c r="N9147" s="97"/>
    </row>
    <row r="9148" spans="1:14" x14ac:dyDescent="0.2">
      <c r="A9148" s="101"/>
      <c r="D9148" s="97"/>
      <c r="N9148" s="97"/>
    </row>
    <row r="9149" spans="1:14" x14ac:dyDescent="0.2">
      <c r="A9149" s="101"/>
      <c r="D9149" s="97"/>
      <c r="N9149" s="97"/>
    </row>
    <row r="9150" spans="1:14" x14ac:dyDescent="0.2">
      <c r="A9150" s="101"/>
      <c r="D9150" s="97"/>
      <c r="N9150" s="97"/>
    </row>
    <row r="9151" spans="1:14" x14ac:dyDescent="0.2">
      <c r="A9151" s="101"/>
      <c r="D9151" s="97"/>
      <c r="N9151" s="97"/>
    </row>
    <row r="9152" spans="1:14" x14ac:dyDescent="0.2">
      <c r="A9152" s="101"/>
      <c r="D9152" s="97"/>
      <c r="N9152" s="97"/>
    </row>
    <row r="9153" spans="1:14" x14ac:dyDescent="0.2">
      <c r="A9153" s="101"/>
      <c r="D9153" s="97"/>
      <c r="N9153" s="97"/>
    </row>
    <row r="9154" spans="1:14" x14ac:dyDescent="0.2">
      <c r="A9154" s="101"/>
      <c r="D9154" s="97"/>
      <c r="N9154" s="97"/>
    </row>
    <row r="9155" spans="1:14" x14ac:dyDescent="0.2">
      <c r="A9155" s="101"/>
      <c r="D9155" s="97"/>
      <c r="N9155" s="97"/>
    </row>
    <row r="9156" spans="1:14" x14ac:dyDescent="0.2">
      <c r="A9156" s="101"/>
      <c r="D9156" s="97"/>
      <c r="N9156" s="97"/>
    </row>
    <row r="9157" spans="1:14" x14ac:dyDescent="0.2">
      <c r="A9157" s="101"/>
      <c r="D9157" s="97"/>
      <c r="N9157" s="97"/>
    </row>
    <row r="9158" spans="1:14" x14ac:dyDescent="0.2">
      <c r="A9158" s="101"/>
      <c r="D9158" s="97"/>
      <c r="N9158" s="97"/>
    </row>
    <row r="9159" spans="1:14" x14ac:dyDescent="0.2">
      <c r="A9159" s="101"/>
      <c r="D9159" s="97"/>
      <c r="N9159" s="97"/>
    </row>
    <row r="9160" spans="1:14" x14ac:dyDescent="0.2">
      <c r="A9160" s="101"/>
      <c r="D9160" s="97"/>
      <c r="N9160" s="97"/>
    </row>
    <row r="9161" spans="1:14" x14ac:dyDescent="0.2">
      <c r="A9161" s="101"/>
      <c r="D9161" s="97"/>
      <c r="N9161" s="97"/>
    </row>
    <row r="9162" spans="1:14" x14ac:dyDescent="0.2">
      <c r="A9162" s="101"/>
      <c r="D9162" s="97"/>
      <c r="N9162" s="97"/>
    </row>
    <row r="9163" spans="1:14" x14ac:dyDescent="0.2">
      <c r="A9163" s="101"/>
      <c r="D9163" s="97"/>
      <c r="N9163" s="97"/>
    </row>
    <row r="9164" spans="1:14" x14ac:dyDescent="0.2">
      <c r="A9164" s="101"/>
      <c r="D9164" s="97"/>
      <c r="N9164" s="97"/>
    </row>
    <row r="9165" spans="1:14" x14ac:dyDescent="0.2">
      <c r="A9165" s="101"/>
      <c r="D9165" s="97"/>
      <c r="N9165" s="97"/>
    </row>
    <row r="9166" spans="1:14" x14ac:dyDescent="0.2">
      <c r="A9166" s="101"/>
      <c r="D9166" s="97"/>
      <c r="N9166" s="97"/>
    </row>
    <row r="9167" spans="1:14" x14ac:dyDescent="0.2">
      <c r="A9167" s="101"/>
      <c r="D9167" s="97"/>
      <c r="N9167" s="97"/>
    </row>
    <row r="9168" spans="1:14" x14ac:dyDescent="0.2">
      <c r="A9168" s="101"/>
      <c r="D9168" s="97"/>
      <c r="N9168" s="97"/>
    </row>
    <row r="9169" spans="1:14" x14ac:dyDescent="0.2">
      <c r="A9169" s="101"/>
      <c r="D9169" s="97"/>
      <c r="N9169" s="97"/>
    </row>
    <row r="9170" spans="1:14" x14ac:dyDescent="0.2">
      <c r="A9170" s="101"/>
      <c r="D9170" s="97"/>
      <c r="N9170" s="97"/>
    </row>
    <row r="9171" spans="1:14" x14ac:dyDescent="0.2">
      <c r="A9171" s="101"/>
      <c r="D9171" s="97"/>
      <c r="N9171" s="97"/>
    </row>
    <row r="9172" spans="1:14" x14ac:dyDescent="0.2">
      <c r="A9172" s="101"/>
      <c r="D9172" s="97"/>
      <c r="N9172" s="97"/>
    </row>
    <row r="9173" spans="1:14" x14ac:dyDescent="0.2">
      <c r="A9173" s="101"/>
      <c r="D9173" s="97"/>
      <c r="N9173" s="97"/>
    </row>
    <row r="9174" spans="1:14" x14ac:dyDescent="0.2">
      <c r="A9174" s="101"/>
      <c r="D9174" s="97"/>
      <c r="N9174" s="97"/>
    </row>
    <row r="9175" spans="1:14" x14ac:dyDescent="0.2">
      <c r="A9175" s="101"/>
      <c r="D9175" s="97"/>
      <c r="N9175" s="97"/>
    </row>
    <row r="9176" spans="1:14" x14ac:dyDescent="0.2">
      <c r="A9176" s="101"/>
      <c r="D9176" s="97"/>
      <c r="N9176" s="97"/>
    </row>
    <row r="9177" spans="1:14" x14ac:dyDescent="0.2">
      <c r="A9177" s="101"/>
      <c r="D9177" s="97"/>
      <c r="N9177" s="97"/>
    </row>
    <row r="9178" spans="1:14" x14ac:dyDescent="0.2">
      <c r="A9178" s="101"/>
      <c r="D9178" s="97"/>
      <c r="N9178" s="97"/>
    </row>
    <row r="9179" spans="1:14" x14ac:dyDescent="0.2">
      <c r="A9179" s="101"/>
      <c r="D9179" s="97"/>
      <c r="N9179" s="97"/>
    </row>
    <row r="9180" spans="1:14" x14ac:dyDescent="0.2">
      <c r="A9180" s="101"/>
      <c r="D9180" s="97"/>
      <c r="N9180" s="97"/>
    </row>
    <row r="9181" spans="1:14" x14ac:dyDescent="0.2">
      <c r="A9181" s="101"/>
      <c r="D9181" s="97"/>
      <c r="N9181" s="97"/>
    </row>
    <row r="9182" spans="1:14" x14ac:dyDescent="0.2">
      <c r="A9182" s="101"/>
      <c r="D9182" s="97"/>
      <c r="N9182" s="97"/>
    </row>
    <row r="9183" spans="1:14" x14ac:dyDescent="0.2">
      <c r="A9183" s="101"/>
      <c r="D9183" s="97"/>
      <c r="N9183" s="97"/>
    </row>
    <row r="9184" spans="1:14" x14ac:dyDescent="0.2">
      <c r="A9184" s="101"/>
      <c r="D9184" s="97"/>
      <c r="N9184" s="97"/>
    </row>
    <row r="9185" spans="1:14" x14ac:dyDescent="0.2">
      <c r="A9185" s="101"/>
      <c r="D9185" s="97"/>
      <c r="N9185" s="97"/>
    </row>
    <row r="9186" spans="1:14" x14ac:dyDescent="0.2">
      <c r="A9186" s="101"/>
      <c r="D9186" s="97"/>
      <c r="N9186" s="97"/>
    </row>
    <row r="9187" spans="1:14" x14ac:dyDescent="0.2">
      <c r="A9187" s="101"/>
      <c r="D9187" s="97"/>
      <c r="N9187" s="97"/>
    </row>
    <row r="9188" spans="1:14" x14ac:dyDescent="0.2">
      <c r="A9188" s="101"/>
      <c r="D9188" s="97"/>
      <c r="N9188" s="97"/>
    </row>
    <row r="9189" spans="1:14" x14ac:dyDescent="0.2">
      <c r="A9189" s="101"/>
      <c r="D9189" s="97"/>
      <c r="N9189" s="97"/>
    </row>
    <row r="9190" spans="1:14" x14ac:dyDescent="0.2">
      <c r="A9190" s="101"/>
      <c r="D9190" s="97"/>
      <c r="N9190" s="97"/>
    </row>
    <row r="9191" spans="1:14" x14ac:dyDescent="0.2">
      <c r="A9191" s="101"/>
      <c r="D9191" s="97"/>
      <c r="N9191" s="97"/>
    </row>
    <row r="9192" spans="1:14" x14ac:dyDescent="0.2">
      <c r="A9192" s="101"/>
      <c r="D9192" s="97"/>
      <c r="N9192" s="97"/>
    </row>
    <row r="9193" spans="1:14" x14ac:dyDescent="0.2">
      <c r="A9193" s="101"/>
      <c r="D9193" s="97"/>
      <c r="N9193" s="97"/>
    </row>
    <row r="9194" spans="1:14" x14ac:dyDescent="0.2">
      <c r="A9194" s="101"/>
      <c r="D9194" s="97"/>
      <c r="N9194" s="97"/>
    </row>
    <row r="9195" spans="1:14" x14ac:dyDescent="0.2">
      <c r="A9195" s="101"/>
      <c r="D9195" s="97"/>
      <c r="N9195" s="97"/>
    </row>
    <row r="9196" spans="1:14" x14ac:dyDescent="0.2">
      <c r="A9196" s="101"/>
      <c r="D9196" s="97"/>
      <c r="N9196" s="97"/>
    </row>
    <row r="9197" spans="1:14" x14ac:dyDescent="0.2">
      <c r="A9197" s="101"/>
      <c r="D9197" s="97"/>
      <c r="N9197" s="97"/>
    </row>
    <row r="9198" spans="1:14" x14ac:dyDescent="0.2">
      <c r="A9198" s="101"/>
      <c r="D9198" s="97"/>
      <c r="N9198" s="97"/>
    </row>
    <row r="9199" spans="1:14" x14ac:dyDescent="0.2">
      <c r="A9199" s="101"/>
      <c r="D9199" s="97"/>
      <c r="N9199" s="97"/>
    </row>
    <row r="9200" spans="1:14" x14ac:dyDescent="0.2">
      <c r="A9200" s="101"/>
      <c r="D9200" s="97"/>
      <c r="N9200" s="97"/>
    </row>
    <row r="9201" spans="1:14" x14ac:dyDescent="0.2">
      <c r="A9201" s="101"/>
      <c r="D9201" s="97"/>
      <c r="N9201" s="97"/>
    </row>
    <row r="9202" spans="1:14" x14ac:dyDescent="0.2">
      <c r="A9202" s="101"/>
      <c r="D9202" s="97"/>
      <c r="N9202" s="97"/>
    </row>
    <row r="9203" spans="1:14" x14ac:dyDescent="0.2">
      <c r="A9203" s="101"/>
      <c r="D9203" s="97"/>
      <c r="N9203" s="97"/>
    </row>
    <row r="9204" spans="1:14" x14ac:dyDescent="0.2">
      <c r="A9204" s="101"/>
      <c r="D9204" s="97"/>
      <c r="N9204" s="97"/>
    </row>
    <row r="9205" spans="1:14" x14ac:dyDescent="0.2">
      <c r="A9205" s="101"/>
      <c r="D9205" s="97"/>
      <c r="N9205" s="97"/>
    </row>
    <row r="9206" spans="1:14" x14ac:dyDescent="0.2">
      <c r="A9206" s="101"/>
      <c r="D9206" s="97"/>
      <c r="N9206" s="97"/>
    </row>
    <row r="9207" spans="1:14" x14ac:dyDescent="0.2">
      <c r="A9207" s="101"/>
      <c r="D9207" s="97"/>
      <c r="N9207" s="97"/>
    </row>
    <row r="9208" spans="1:14" x14ac:dyDescent="0.2">
      <c r="A9208" s="101"/>
      <c r="D9208" s="97"/>
      <c r="N9208" s="97"/>
    </row>
    <row r="9209" spans="1:14" x14ac:dyDescent="0.2">
      <c r="A9209" s="101"/>
      <c r="D9209" s="97"/>
      <c r="N9209" s="97"/>
    </row>
    <row r="9210" spans="1:14" x14ac:dyDescent="0.2">
      <c r="A9210" s="101"/>
      <c r="D9210" s="97"/>
      <c r="N9210" s="97"/>
    </row>
    <row r="9211" spans="1:14" x14ac:dyDescent="0.2">
      <c r="A9211" s="101"/>
      <c r="D9211" s="97"/>
      <c r="N9211" s="97"/>
    </row>
    <row r="9212" spans="1:14" x14ac:dyDescent="0.2">
      <c r="A9212" s="101"/>
      <c r="D9212" s="97"/>
      <c r="N9212" s="97"/>
    </row>
    <row r="9213" spans="1:14" x14ac:dyDescent="0.2">
      <c r="A9213" s="101"/>
      <c r="D9213" s="97"/>
      <c r="N9213" s="97"/>
    </row>
    <row r="9214" spans="1:14" x14ac:dyDescent="0.2">
      <c r="A9214" s="101"/>
      <c r="D9214" s="97"/>
      <c r="N9214" s="97"/>
    </row>
    <row r="9215" spans="1:14" x14ac:dyDescent="0.2">
      <c r="A9215" s="101"/>
      <c r="D9215" s="97"/>
      <c r="N9215" s="97"/>
    </row>
    <row r="9216" spans="1:14" x14ac:dyDescent="0.2">
      <c r="A9216" s="101"/>
      <c r="D9216" s="97"/>
      <c r="N9216" s="97"/>
    </row>
    <row r="9217" spans="1:14" x14ac:dyDescent="0.2">
      <c r="A9217" s="101"/>
      <c r="D9217" s="97"/>
      <c r="N9217" s="97"/>
    </row>
    <row r="9218" spans="1:14" x14ac:dyDescent="0.2">
      <c r="A9218" s="101"/>
      <c r="D9218" s="97"/>
      <c r="N9218" s="97"/>
    </row>
    <row r="9219" spans="1:14" x14ac:dyDescent="0.2">
      <c r="A9219" s="101"/>
      <c r="D9219" s="97"/>
      <c r="N9219" s="97"/>
    </row>
    <row r="9220" spans="1:14" x14ac:dyDescent="0.2">
      <c r="A9220" s="101"/>
      <c r="D9220" s="97"/>
      <c r="N9220" s="97"/>
    </row>
    <row r="9221" spans="1:14" x14ac:dyDescent="0.2">
      <c r="A9221" s="101"/>
      <c r="D9221" s="97"/>
      <c r="N9221" s="97"/>
    </row>
    <row r="9222" spans="1:14" x14ac:dyDescent="0.2">
      <c r="A9222" s="101"/>
      <c r="D9222" s="97"/>
      <c r="N9222" s="97"/>
    </row>
    <row r="9223" spans="1:14" x14ac:dyDescent="0.2">
      <c r="A9223" s="101"/>
      <c r="D9223" s="97"/>
      <c r="N9223" s="97"/>
    </row>
    <row r="9224" spans="1:14" x14ac:dyDescent="0.2">
      <c r="A9224" s="101"/>
      <c r="D9224" s="97"/>
      <c r="N9224" s="97"/>
    </row>
    <row r="9225" spans="1:14" x14ac:dyDescent="0.2">
      <c r="A9225" s="101"/>
      <c r="D9225" s="97"/>
      <c r="N9225" s="97"/>
    </row>
    <row r="9226" spans="1:14" x14ac:dyDescent="0.2">
      <c r="A9226" s="101"/>
      <c r="D9226" s="97"/>
      <c r="N9226" s="97"/>
    </row>
    <row r="9227" spans="1:14" x14ac:dyDescent="0.2">
      <c r="A9227" s="101"/>
      <c r="D9227" s="97"/>
      <c r="N9227" s="97"/>
    </row>
    <row r="9228" spans="1:14" x14ac:dyDescent="0.2">
      <c r="A9228" s="101"/>
      <c r="D9228" s="97"/>
      <c r="N9228" s="97"/>
    </row>
    <row r="9229" spans="1:14" x14ac:dyDescent="0.2">
      <c r="A9229" s="101"/>
      <c r="D9229" s="97"/>
      <c r="N9229" s="97"/>
    </row>
    <row r="9230" spans="1:14" x14ac:dyDescent="0.2">
      <c r="A9230" s="101"/>
      <c r="D9230" s="97"/>
      <c r="N9230" s="97"/>
    </row>
    <row r="9231" spans="1:14" x14ac:dyDescent="0.2">
      <c r="A9231" s="101"/>
      <c r="D9231" s="97"/>
      <c r="N9231" s="97"/>
    </row>
    <row r="9232" spans="1:14" x14ac:dyDescent="0.2">
      <c r="A9232" s="101"/>
      <c r="D9232" s="97"/>
      <c r="N9232" s="97"/>
    </row>
    <row r="9233" spans="1:14" x14ac:dyDescent="0.2">
      <c r="A9233" s="101"/>
      <c r="D9233" s="97"/>
      <c r="N9233" s="97"/>
    </row>
    <row r="9234" spans="1:14" x14ac:dyDescent="0.2">
      <c r="A9234" s="101"/>
      <c r="D9234" s="97"/>
      <c r="N9234" s="97"/>
    </row>
    <row r="9235" spans="1:14" x14ac:dyDescent="0.2">
      <c r="A9235" s="101"/>
      <c r="D9235" s="97"/>
      <c r="N9235" s="97"/>
    </row>
    <row r="9236" spans="1:14" x14ac:dyDescent="0.2">
      <c r="A9236" s="101"/>
      <c r="D9236" s="97"/>
      <c r="N9236" s="97"/>
    </row>
    <row r="9237" spans="1:14" x14ac:dyDescent="0.2">
      <c r="A9237" s="101"/>
      <c r="D9237" s="97"/>
      <c r="N9237" s="97"/>
    </row>
    <row r="9238" spans="1:14" x14ac:dyDescent="0.2">
      <c r="A9238" s="101"/>
      <c r="D9238" s="97"/>
      <c r="N9238" s="97"/>
    </row>
    <row r="9239" spans="1:14" x14ac:dyDescent="0.2">
      <c r="A9239" s="101"/>
      <c r="D9239" s="97"/>
      <c r="N9239" s="97"/>
    </row>
    <row r="9240" spans="1:14" x14ac:dyDescent="0.2">
      <c r="A9240" s="101"/>
      <c r="D9240" s="97"/>
      <c r="N9240" s="97"/>
    </row>
    <row r="9241" spans="1:14" x14ac:dyDescent="0.2">
      <c r="A9241" s="101"/>
      <c r="D9241" s="97"/>
      <c r="N9241" s="97"/>
    </row>
    <row r="9242" spans="1:14" x14ac:dyDescent="0.2">
      <c r="A9242" s="101"/>
      <c r="D9242" s="97"/>
      <c r="N9242" s="97"/>
    </row>
    <row r="9243" spans="1:14" x14ac:dyDescent="0.2">
      <c r="A9243" s="101"/>
      <c r="D9243" s="97"/>
      <c r="N9243" s="97"/>
    </row>
    <row r="9244" spans="1:14" x14ac:dyDescent="0.2">
      <c r="A9244" s="101"/>
      <c r="D9244" s="97"/>
      <c r="N9244" s="97"/>
    </row>
    <row r="9245" spans="1:14" x14ac:dyDescent="0.2">
      <c r="A9245" s="101"/>
      <c r="D9245" s="97"/>
      <c r="N9245" s="97"/>
    </row>
    <row r="9246" spans="1:14" x14ac:dyDescent="0.2">
      <c r="A9246" s="101"/>
      <c r="D9246" s="97"/>
      <c r="N9246" s="97"/>
    </row>
    <row r="9247" spans="1:14" x14ac:dyDescent="0.2">
      <c r="A9247" s="101"/>
      <c r="D9247" s="97"/>
      <c r="N9247" s="97"/>
    </row>
    <row r="9248" spans="1:14" x14ac:dyDescent="0.2">
      <c r="A9248" s="101"/>
      <c r="D9248" s="97"/>
      <c r="N9248" s="97"/>
    </row>
    <row r="9249" spans="1:14" x14ac:dyDescent="0.2">
      <c r="A9249" s="101"/>
      <c r="D9249" s="97"/>
      <c r="N9249" s="97"/>
    </row>
    <row r="9250" spans="1:14" x14ac:dyDescent="0.2">
      <c r="A9250" s="101"/>
      <c r="D9250" s="97"/>
      <c r="N9250" s="97"/>
    </row>
    <row r="9251" spans="1:14" x14ac:dyDescent="0.2">
      <c r="A9251" s="101"/>
      <c r="D9251" s="97"/>
      <c r="N9251" s="97"/>
    </row>
    <row r="9252" spans="1:14" x14ac:dyDescent="0.2">
      <c r="A9252" s="101"/>
      <c r="D9252" s="97"/>
      <c r="N9252" s="97"/>
    </row>
    <row r="9253" spans="1:14" x14ac:dyDescent="0.2">
      <c r="A9253" s="101"/>
      <c r="D9253" s="97"/>
      <c r="N9253" s="97"/>
    </row>
    <row r="9254" spans="1:14" x14ac:dyDescent="0.2">
      <c r="A9254" s="101"/>
      <c r="D9254" s="97"/>
      <c r="N9254" s="97"/>
    </row>
    <row r="9255" spans="1:14" x14ac:dyDescent="0.2">
      <c r="A9255" s="101"/>
      <c r="D9255" s="97"/>
      <c r="N9255" s="97"/>
    </row>
    <row r="9256" spans="1:14" x14ac:dyDescent="0.2">
      <c r="A9256" s="101"/>
      <c r="D9256" s="97"/>
      <c r="N9256" s="97"/>
    </row>
    <row r="9257" spans="1:14" x14ac:dyDescent="0.2">
      <c r="A9257" s="101"/>
      <c r="D9257" s="97"/>
      <c r="N9257" s="97"/>
    </row>
    <row r="9258" spans="1:14" x14ac:dyDescent="0.2">
      <c r="A9258" s="101"/>
      <c r="D9258" s="97"/>
      <c r="N9258" s="97"/>
    </row>
    <row r="9259" spans="1:14" x14ac:dyDescent="0.2">
      <c r="A9259" s="101"/>
      <c r="D9259" s="97"/>
      <c r="N9259" s="97"/>
    </row>
    <row r="9260" spans="1:14" x14ac:dyDescent="0.2">
      <c r="A9260" s="101"/>
      <c r="D9260" s="97"/>
      <c r="N9260" s="97"/>
    </row>
    <row r="9261" spans="1:14" x14ac:dyDescent="0.2">
      <c r="A9261" s="101"/>
      <c r="D9261" s="97"/>
      <c r="N9261" s="97"/>
    </row>
    <row r="9262" spans="1:14" x14ac:dyDescent="0.2">
      <c r="A9262" s="101"/>
      <c r="D9262" s="97"/>
      <c r="N9262" s="97"/>
    </row>
    <row r="9263" spans="1:14" x14ac:dyDescent="0.2">
      <c r="A9263" s="101"/>
      <c r="D9263" s="97"/>
      <c r="N9263" s="97"/>
    </row>
    <row r="9264" spans="1:14" x14ac:dyDescent="0.2">
      <c r="A9264" s="101"/>
      <c r="D9264" s="97"/>
      <c r="N9264" s="97"/>
    </row>
    <row r="9265" spans="1:14" x14ac:dyDescent="0.2">
      <c r="A9265" s="101"/>
      <c r="D9265" s="97"/>
      <c r="N9265" s="97"/>
    </row>
    <row r="9266" spans="1:14" x14ac:dyDescent="0.2">
      <c r="A9266" s="101"/>
      <c r="D9266" s="97"/>
      <c r="N9266" s="97"/>
    </row>
    <row r="9267" spans="1:14" x14ac:dyDescent="0.2">
      <c r="A9267" s="101"/>
      <c r="D9267" s="97"/>
      <c r="N9267" s="97"/>
    </row>
    <row r="9268" spans="1:14" x14ac:dyDescent="0.2">
      <c r="A9268" s="101"/>
      <c r="D9268" s="97"/>
      <c r="N9268" s="97"/>
    </row>
    <row r="9269" spans="1:14" x14ac:dyDescent="0.2">
      <c r="A9269" s="101"/>
      <c r="D9269" s="97"/>
      <c r="N9269" s="97"/>
    </row>
    <row r="9270" spans="1:14" x14ac:dyDescent="0.2">
      <c r="A9270" s="101"/>
      <c r="D9270" s="97"/>
      <c r="N9270" s="97"/>
    </row>
    <row r="9271" spans="1:14" x14ac:dyDescent="0.2">
      <c r="A9271" s="101"/>
      <c r="D9271" s="97"/>
      <c r="N9271" s="97"/>
    </row>
    <row r="9272" spans="1:14" x14ac:dyDescent="0.2">
      <c r="A9272" s="101"/>
      <c r="D9272" s="97"/>
      <c r="N9272" s="97"/>
    </row>
    <row r="9273" spans="1:14" x14ac:dyDescent="0.2">
      <c r="A9273" s="101"/>
      <c r="D9273" s="97"/>
      <c r="N9273" s="97"/>
    </row>
    <row r="9274" spans="1:14" x14ac:dyDescent="0.2">
      <c r="A9274" s="101"/>
      <c r="D9274" s="97"/>
      <c r="N9274" s="97"/>
    </row>
    <row r="9275" spans="1:14" x14ac:dyDescent="0.2">
      <c r="A9275" s="101"/>
      <c r="D9275" s="97"/>
      <c r="N9275" s="97"/>
    </row>
    <row r="9276" spans="1:14" x14ac:dyDescent="0.2">
      <c r="A9276" s="101"/>
      <c r="D9276" s="97"/>
      <c r="N9276" s="97"/>
    </row>
    <row r="9277" spans="1:14" x14ac:dyDescent="0.2">
      <c r="A9277" s="101"/>
      <c r="D9277" s="97"/>
      <c r="N9277" s="97"/>
    </row>
    <row r="9278" spans="1:14" x14ac:dyDescent="0.2">
      <c r="A9278" s="101"/>
      <c r="D9278" s="97"/>
      <c r="N9278" s="97"/>
    </row>
    <row r="9279" spans="1:14" x14ac:dyDescent="0.2">
      <c r="A9279" s="101"/>
      <c r="D9279" s="97"/>
      <c r="N9279" s="97"/>
    </row>
    <row r="9280" spans="1:14" x14ac:dyDescent="0.2">
      <c r="A9280" s="101"/>
      <c r="D9280" s="97"/>
      <c r="N9280" s="97"/>
    </row>
    <row r="9281" spans="1:14" x14ac:dyDescent="0.2">
      <c r="A9281" s="101"/>
      <c r="D9281" s="97"/>
      <c r="N9281" s="97"/>
    </row>
    <row r="9282" spans="1:14" x14ac:dyDescent="0.2">
      <c r="A9282" s="101"/>
      <c r="D9282" s="97"/>
      <c r="N9282" s="97"/>
    </row>
    <row r="9283" spans="1:14" x14ac:dyDescent="0.2">
      <c r="A9283" s="101"/>
      <c r="D9283" s="97"/>
      <c r="N9283" s="97"/>
    </row>
    <row r="9284" spans="1:14" x14ac:dyDescent="0.2">
      <c r="A9284" s="101"/>
      <c r="D9284" s="97"/>
      <c r="N9284" s="97"/>
    </row>
    <row r="9285" spans="1:14" x14ac:dyDescent="0.2">
      <c r="A9285" s="101"/>
      <c r="D9285" s="97"/>
      <c r="N9285" s="97"/>
    </row>
    <row r="9286" spans="1:14" x14ac:dyDescent="0.2">
      <c r="A9286" s="101"/>
      <c r="D9286" s="97"/>
      <c r="N9286" s="97"/>
    </row>
    <row r="9287" spans="1:14" x14ac:dyDescent="0.2">
      <c r="A9287" s="101"/>
      <c r="D9287" s="97"/>
      <c r="N9287" s="97"/>
    </row>
    <row r="9288" spans="1:14" x14ac:dyDescent="0.2">
      <c r="A9288" s="101"/>
      <c r="D9288" s="97"/>
      <c r="N9288" s="97"/>
    </row>
    <row r="9289" spans="1:14" x14ac:dyDescent="0.2">
      <c r="A9289" s="101"/>
      <c r="D9289" s="97"/>
      <c r="N9289" s="97"/>
    </row>
    <row r="9290" spans="1:14" x14ac:dyDescent="0.2">
      <c r="A9290" s="101"/>
      <c r="D9290" s="97"/>
      <c r="N9290" s="97"/>
    </row>
    <row r="9291" spans="1:14" x14ac:dyDescent="0.2">
      <c r="A9291" s="101"/>
      <c r="D9291" s="97"/>
      <c r="N9291" s="97"/>
    </row>
    <row r="9292" spans="1:14" x14ac:dyDescent="0.2">
      <c r="A9292" s="101"/>
      <c r="D9292" s="97"/>
      <c r="N9292" s="97"/>
    </row>
    <row r="9293" spans="1:14" x14ac:dyDescent="0.2">
      <c r="A9293" s="101"/>
      <c r="D9293" s="97"/>
      <c r="N9293" s="97"/>
    </row>
    <row r="9294" spans="1:14" x14ac:dyDescent="0.2">
      <c r="A9294" s="101"/>
      <c r="D9294" s="97"/>
      <c r="N9294" s="97"/>
    </row>
    <row r="9295" spans="1:14" x14ac:dyDescent="0.2">
      <c r="A9295" s="101"/>
      <c r="D9295" s="97"/>
      <c r="N9295" s="97"/>
    </row>
    <row r="9296" spans="1:14" x14ac:dyDescent="0.2">
      <c r="A9296" s="101"/>
      <c r="D9296" s="97"/>
      <c r="N9296" s="97"/>
    </row>
    <row r="9297" spans="1:14" x14ac:dyDescent="0.2">
      <c r="A9297" s="101"/>
      <c r="D9297" s="97"/>
      <c r="N9297" s="97"/>
    </row>
    <row r="9298" spans="1:14" x14ac:dyDescent="0.2">
      <c r="A9298" s="101"/>
      <c r="D9298" s="97"/>
      <c r="N9298" s="97"/>
    </row>
    <row r="9299" spans="1:14" x14ac:dyDescent="0.2">
      <c r="A9299" s="101"/>
      <c r="D9299" s="97"/>
      <c r="N9299" s="97"/>
    </row>
    <row r="9300" spans="1:14" x14ac:dyDescent="0.2">
      <c r="A9300" s="101"/>
      <c r="D9300" s="97"/>
      <c r="N9300" s="97"/>
    </row>
    <row r="9301" spans="1:14" x14ac:dyDescent="0.2">
      <c r="A9301" s="101"/>
      <c r="D9301" s="97"/>
      <c r="N9301" s="97"/>
    </row>
    <row r="9302" spans="1:14" x14ac:dyDescent="0.2">
      <c r="A9302" s="101"/>
      <c r="D9302" s="97"/>
      <c r="N9302" s="97"/>
    </row>
    <row r="9303" spans="1:14" x14ac:dyDescent="0.2">
      <c r="A9303" s="101"/>
      <c r="D9303" s="97"/>
      <c r="N9303" s="97"/>
    </row>
    <row r="9304" spans="1:14" x14ac:dyDescent="0.2">
      <c r="A9304" s="101"/>
      <c r="D9304" s="97"/>
      <c r="N9304" s="97"/>
    </row>
    <row r="9305" spans="1:14" x14ac:dyDescent="0.2">
      <c r="A9305" s="101"/>
      <c r="D9305" s="97"/>
      <c r="N9305" s="97"/>
    </row>
    <row r="9306" spans="1:14" x14ac:dyDescent="0.2">
      <c r="A9306" s="101"/>
      <c r="D9306" s="97"/>
      <c r="N9306" s="97"/>
    </row>
    <row r="9307" spans="1:14" x14ac:dyDescent="0.2">
      <c r="A9307" s="101"/>
      <c r="D9307" s="97"/>
      <c r="N9307" s="97"/>
    </row>
    <row r="9308" spans="1:14" x14ac:dyDescent="0.2">
      <c r="A9308" s="101"/>
      <c r="D9308" s="97"/>
      <c r="N9308" s="97"/>
    </row>
    <row r="9309" spans="1:14" x14ac:dyDescent="0.2">
      <c r="A9309" s="101"/>
      <c r="D9309" s="97"/>
      <c r="N9309" s="97"/>
    </row>
    <row r="9310" spans="1:14" x14ac:dyDescent="0.2">
      <c r="A9310" s="101"/>
      <c r="D9310" s="97"/>
      <c r="N9310" s="97"/>
    </row>
    <row r="9311" spans="1:14" x14ac:dyDescent="0.2">
      <c r="A9311" s="101"/>
      <c r="D9311" s="97"/>
      <c r="N9311" s="97"/>
    </row>
    <row r="9312" spans="1:14" x14ac:dyDescent="0.2">
      <c r="A9312" s="101"/>
      <c r="D9312" s="97"/>
      <c r="N9312" s="97"/>
    </row>
    <row r="9313" spans="1:14" x14ac:dyDescent="0.2">
      <c r="A9313" s="101"/>
      <c r="D9313" s="97"/>
      <c r="N9313" s="97"/>
    </row>
    <row r="9314" spans="1:14" x14ac:dyDescent="0.2">
      <c r="A9314" s="101"/>
      <c r="D9314" s="97"/>
      <c r="N9314" s="97"/>
    </row>
    <row r="9315" spans="1:14" x14ac:dyDescent="0.2">
      <c r="A9315" s="101"/>
      <c r="D9315" s="97"/>
      <c r="N9315" s="97"/>
    </row>
    <row r="9316" spans="1:14" x14ac:dyDescent="0.2">
      <c r="A9316" s="101"/>
      <c r="D9316" s="97"/>
      <c r="N9316" s="97"/>
    </row>
    <row r="9317" spans="1:14" x14ac:dyDescent="0.2">
      <c r="A9317" s="101"/>
      <c r="D9317" s="97"/>
      <c r="N9317" s="97"/>
    </row>
    <row r="9318" spans="1:14" x14ac:dyDescent="0.2">
      <c r="A9318" s="101"/>
      <c r="D9318" s="97"/>
      <c r="N9318" s="97"/>
    </row>
    <row r="9319" spans="1:14" x14ac:dyDescent="0.2">
      <c r="A9319" s="101"/>
      <c r="D9319" s="97"/>
      <c r="N9319" s="97"/>
    </row>
    <row r="9320" spans="1:14" x14ac:dyDescent="0.2">
      <c r="A9320" s="101"/>
      <c r="D9320" s="97"/>
      <c r="N9320" s="97"/>
    </row>
    <row r="9321" spans="1:14" x14ac:dyDescent="0.2">
      <c r="A9321" s="101"/>
      <c r="D9321" s="97"/>
      <c r="N9321" s="97"/>
    </row>
    <row r="9322" spans="1:14" x14ac:dyDescent="0.2">
      <c r="A9322" s="101"/>
      <c r="D9322" s="97"/>
      <c r="N9322" s="97"/>
    </row>
    <row r="9323" spans="1:14" x14ac:dyDescent="0.2">
      <c r="A9323" s="101"/>
      <c r="D9323" s="97"/>
      <c r="N9323" s="97"/>
    </row>
    <row r="9324" spans="1:14" x14ac:dyDescent="0.2">
      <c r="A9324" s="101"/>
      <c r="D9324" s="97"/>
      <c r="N9324" s="97"/>
    </row>
    <row r="9325" spans="1:14" x14ac:dyDescent="0.2">
      <c r="A9325" s="101"/>
      <c r="D9325" s="97"/>
      <c r="N9325" s="97"/>
    </row>
    <row r="9326" spans="1:14" x14ac:dyDescent="0.2">
      <c r="A9326" s="101"/>
      <c r="D9326" s="97"/>
      <c r="N9326" s="97"/>
    </row>
    <row r="9327" spans="1:14" x14ac:dyDescent="0.2">
      <c r="A9327" s="101"/>
      <c r="D9327" s="97"/>
      <c r="N9327" s="97"/>
    </row>
    <row r="9328" spans="1:14" x14ac:dyDescent="0.2">
      <c r="A9328" s="101"/>
      <c r="D9328" s="97"/>
      <c r="N9328" s="97"/>
    </row>
    <row r="9329" spans="1:14" x14ac:dyDescent="0.2">
      <c r="A9329" s="101"/>
      <c r="D9329" s="97"/>
      <c r="N9329" s="97"/>
    </row>
    <row r="9330" spans="1:14" x14ac:dyDescent="0.2">
      <c r="A9330" s="101"/>
      <c r="D9330" s="97"/>
      <c r="N9330" s="97"/>
    </row>
    <row r="9331" spans="1:14" x14ac:dyDescent="0.2">
      <c r="A9331" s="101"/>
      <c r="D9331" s="97"/>
      <c r="N9331" s="97"/>
    </row>
    <row r="9332" spans="1:14" x14ac:dyDescent="0.2">
      <c r="A9332" s="101"/>
      <c r="D9332" s="97"/>
      <c r="N9332" s="97"/>
    </row>
    <row r="9333" spans="1:14" x14ac:dyDescent="0.2">
      <c r="A9333" s="101"/>
      <c r="D9333" s="97"/>
      <c r="N9333" s="97"/>
    </row>
    <row r="9334" spans="1:14" x14ac:dyDescent="0.2">
      <c r="A9334" s="101"/>
      <c r="D9334" s="97"/>
      <c r="N9334" s="97"/>
    </row>
    <row r="9335" spans="1:14" x14ac:dyDescent="0.2">
      <c r="A9335" s="101"/>
      <c r="D9335" s="97"/>
      <c r="N9335" s="97"/>
    </row>
    <row r="9336" spans="1:14" x14ac:dyDescent="0.2">
      <c r="A9336" s="101"/>
      <c r="D9336" s="97"/>
      <c r="N9336" s="97"/>
    </row>
    <row r="9337" spans="1:14" x14ac:dyDescent="0.2">
      <c r="A9337" s="101"/>
      <c r="D9337" s="97"/>
      <c r="N9337" s="97"/>
    </row>
    <row r="9338" spans="1:14" x14ac:dyDescent="0.2">
      <c r="A9338" s="101"/>
      <c r="D9338" s="97"/>
      <c r="N9338" s="97"/>
    </row>
    <row r="9339" spans="1:14" x14ac:dyDescent="0.2">
      <c r="A9339" s="101"/>
      <c r="D9339" s="97"/>
      <c r="N9339" s="97"/>
    </row>
    <row r="9340" spans="1:14" x14ac:dyDescent="0.2">
      <c r="A9340" s="101"/>
      <c r="D9340" s="97"/>
      <c r="N9340" s="97"/>
    </row>
    <row r="9341" spans="1:14" x14ac:dyDescent="0.2">
      <c r="A9341" s="101"/>
      <c r="D9341" s="97"/>
      <c r="N9341" s="97"/>
    </row>
    <row r="9342" spans="1:14" x14ac:dyDescent="0.2">
      <c r="A9342" s="101"/>
      <c r="D9342" s="97"/>
      <c r="N9342" s="97"/>
    </row>
    <row r="9343" spans="1:14" x14ac:dyDescent="0.2">
      <c r="A9343" s="101"/>
      <c r="D9343" s="97"/>
      <c r="N9343" s="97"/>
    </row>
    <row r="9344" spans="1:14" x14ac:dyDescent="0.2">
      <c r="A9344" s="101"/>
      <c r="D9344" s="97"/>
      <c r="N9344" s="97"/>
    </row>
    <row r="9345" spans="1:14" x14ac:dyDescent="0.2">
      <c r="A9345" s="101"/>
      <c r="D9345" s="97"/>
      <c r="N9345" s="97"/>
    </row>
    <row r="9346" spans="1:14" x14ac:dyDescent="0.2">
      <c r="A9346" s="101"/>
      <c r="D9346" s="97"/>
      <c r="N9346" s="97"/>
    </row>
    <row r="9347" spans="1:14" x14ac:dyDescent="0.2">
      <c r="A9347" s="101"/>
      <c r="D9347" s="97"/>
      <c r="N9347" s="97"/>
    </row>
    <row r="9348" spans="1:14" x14ac:dyDescent="0.2">
      <c r="A9348" s="101"/>
      <c r="D9348" s="97"/>
      <c r="N9348" s="97"/>
    </row>
    <row r="9349" spans="1:14" x14ac:dyDescent="0.2">
      <c r="A9349" s="101"/>
      <c r="D9349" s="97"/>
      <c r="N9349" s="97"/>
    </row>
    <row r="9350" spans="1:14" x14ac:dyDescent="0.2">
      <c r="A9350" s="101"/>
      <c r="D9350" s="97"/>
      <c r="N9350" s="97"/>
    </row>
    <row r="9351" spans="1:14" x14ac:dyDescent="0.2">
      <c r="A9351" s="101"/>
      <c r="D9351" s="97"/>
      <c r="N9351" s="97"/>
    </row>
    <row r="9352" spans="1:14" x14ac:dyDescent="0.2">
      <c r="A9352" s="101"/>
      <c r="D9352" s="97"/>
      <c r="N9352" s="97"/>
    </row>
    <row r="9353" spans="1:14" x14ac:dyDescent="0.2">
      <c r="A9353" s="101"/>
      <c r="D9353" s="97"/>
      <c r="N9353" s="97"/>
    </row>
    <row r="9354" spans="1:14" x14ac:dyDescent="0.2">
      <c r="A9354" s="101"/>
      <c r="D9354" s="97"/>
      <c r="N9354" s="97"/>
    </row>
    <row r="9355" spans="1:14" x14ac:dyDescent="0.2">
      <c r="A9355" s="101"/>
      <c r="D9355" s="97"/>
      <c r="N9355" s="97"/>
    </row>
    <row r="9356" spans="1:14" x14ac:dyDescent="0.2">
      <c r="A9356" s="101"/>
      <c r="D9356" s="97"/>
      <c r="N9356" s="97"/>
    </row>
    <row r="9357" spans="1:14" x14ac:dyDescent="0.2">
      <c r="A9357" s="101"/>
      <c r="D9357" s="97"/>
      <c r="N9357" s="97"/>
    </row>
    <row r="9358" spans="1:14" x14ac:dyDescent="0.2">
      <c r="A9358" s="101"/>
      <c r="D9358" s="97"/>
      <c r="N9358" s="97"/>
    </row>
    <row r="9359" spans="1:14" x14ac:dyDescent="0.2">
      <c r="A9359" s="101"/>
      <c r="D9359" s="97"/>
      <c r="N9359" s="97"/>
    </row>
    <row r="9360" spans="1:14" x14ac:dyDescent="0.2">
      <c r="A9360" s="101"/>
      <c r="D9360" s="97"/>
      <c r="N9360" s="97"/>
    </row>
    <row r="9361" spans="1:14" x14ac:dyDescent="0.2">
      <c r="A9361" s="101"/>
      <c r="D9361" s="97"/>
      <c r="N9361" s="97"/>
    </row>
    <row r="9362" spans="1:14" x14ac:dyDescent="0.2">
      <c r="A9362" s="101"/>
      <c r="D9362" s="97"/>
      <c r="N9362" s="97"/>
    </row>
    <row r="9363" spans="1:14" x14ac:dyDescent="0.2">
      <c r="A9363" s="101"/>
      <c r="D9363" s="97"/>
      <c r="N9363" s="97"/>
    </row>
    <row r="9364" spans="1:14" x14ac:dyDescent="0.2">
      <c r="A9364" s="101"/>
      <c r="D9364" s="97"/>
      <c r="N9364" s="97"/>
    </row>
    <row r="9365" spans="1:14" x14ac:dyDescent="0.2">
      <c r="A9365" s="101"/>
      <c r="D9365" s="97"/>
      <c r="N9365" s="97"/>
    </row>
    <row r="9366" spans="1:14" x14ac:dyDescent="0.2">
      <c r="A9366" s="101"/>
      <c r="D9366" s="97"/>
      <c r="N9366" s="97"/>
    </row>
    <row r="9367" spans="1:14" x14ac:dyDescent="0.2">
      <c r="A9367" s="101"/>
      <c r="D9367" s="97"/>
      <c r="N9367" s="97"/>
    </row>
    <row r="9368" spans="1:14" x14ac:dyDescent="0.2">
      <c r="A9368" s="101"/>
      <c r="D9368" s="97"/>
      <c r="N9368" s="97"/>
    </row>
    <row r="9369" spans="1:14" x14ac:dyDescent="0.2">
      <c r="A9369" s="101"/>
      <c r="D9369" s="97"/>
      <c r="N9369" s="97"/>
    </row>
    <row r="9370" spans="1:14" x14ac:dyDescent="0.2">
      <c r="A9370" s="101"/>
      <c r="D9370" s="97"/>
      <c r="N9370" s="97"/>
    </row>
    <row r="9371" spans="1:14" x14ac:dyDescent="0.2">
      <c r="A9371" s="101"/>
      <c r="D9371" s="97"/>
      <c r="N9371" s="97"/>
    </row>
    <row r="9372" spans="1:14" x14ac:dyDescent="0.2">
      <c r="A9372" s="101"/>
      <c r="D9372" s="97"/>
      <c r="N9372" s="97"/>
    </row>
    <row r="9373" spans="1:14" x14ac:dyDescent="0.2">
      <c r="A9373" s="101"/>
      <c r="D9373" s="97"/>
      <c r="N9373" s="97"/>
    </row>
    <row r="9374" spans="1:14" x14ac:dyDescent="0.2">
      <c r="A9374" s="101"/>
      <c r="D9374" s="97"/>
      <c r="N9374" s="97"/>
    </row>
    <row r="9375" spans="1:14" x14ac:dyDescent="0.2">
      <c r="A9375" s="101"/>
      <c r="D9375" s="97"/>
      <c r="N9375" s="97"/>
    </row>
    <row r="9376" spans="1:14" x14ac:dyDescent="0.2">
      <c r="A9376" s="101"/>
      <c r="D9376" s="97"/>
      <c r="N9376" s="97"/>
    </row>
    <row r="9377" spans="1:14" x14ac:dyDescent="0.2">
      <c r="A9377" s="101"/>
      <c r="D9377" s="97"/>
      <c r="N9377" s="97"/>
    </row>
    <row r="9378" spans="1:14" x14ac:dyDescent="0.2">
      <c r="A9378" s="101"/>
      <c r="D9378" s="97"/>
      <c r="N9378" s="97"/>
    </row>
    <row r="9379" spans="1:14" x14ac:dyDescent="0.2">
      <c r="A9379" s="101"/>
      <c r="D9379" s="97"/>
      <c r="N9379" s="97"/>
    </row>
    <row r="9380" spans="1:14" x14ac:dyDescent="0.2">
      <c r="A9380" s="101"/>
      <c r="D9380" s="97"/>
      <c r="N9380" s="97"/>
    </row>
    <row r="9381" spans="1:14" x14ac:dyDescent="0.2">
      <c r="A9381" s="101"/>
      <c r="D9381" s="97"/>
      <c r="N9381" s="97"/>
    </row>
    <row r="9382" spans="1:14" x14ac:dyDescent="0.2">
      <c r="A9382" s="101"/>
      <c r="D9382" s="97"/>
      <c r="N9382" s="97"/>
    </row>
    <row r="9383" spans="1:14" x14ac:dyDescent="0.2">
      <c r="A9383" s="101"/>
      <c r="D9383" s="97"/>
      <c r="N9383" s="97"/>
    </row>
    <row r="9384" spans="1:14" x14ac:dyDescent="0.2">
      <c r="A9384" s="101"/>
      <c r="D9384" s="97"/>
      <c r="N9384" s="97"/>
    </row>
    <row r="9385" spans="1:14" x14ac:dyDescent="0.2">
      <c r="A9385" s="101"/>
      <c r="D9385" s="97"/>
      <c r="N9385" s="97"/>
    </row>
    <row r="9386" spans="1:14" x14ac:dyDescent="0.2">
      <c r="A9386" s="101"/>
      <c r="D9386" s="97"/>
      <c r="N9386" s="97"/>
    </row>
    <row r="9387" spans="1:14" x14ac:dyDescent="0.2">
      <c r="A9387" s="101"/>
      <c r="D9387" s="97"/>
      <c r="N9387" s="97"/>
    </row>
    <row r="9388" spans="1:14" x14ac:dyDescent="0.2">
      <c r="A9388" s="101"/>
      <c r="D9388" s="97"/>
      <c r="N9388" s="97"/>
    </row>
    <row r="9389" spans="1:14" x14ac:dyDescent="0.2">
      <c r="A9389" s="101"/>
      <c r="D9389" s="97"/>
      <c r="N9389" s="97"/>
    </row>
    <row r="9390" spans="1:14" x14ac:dyDescent="0.2">
      <c r="A9390" s="101"/>
      <c r="D9390" s="97"/>
      <c r="N9390" s="97"/>
    </row>
    <row r="9391" spans="1:14" x14ac:dyDescent="0.2">
      <c r="A9391" s="101"/>
      <c r="D9391" s="97"/>
      <c r="N9391" s="97"/>
    </row>
    <row r="9392" spans="1:14" x14ac:dyDescent="0.2">
      <c r="A9392" s="101"/>
      <c r="D9392" s="97"/>
      <c r="N9392" s="97"/>
    </row>
    <row r="9393" spans="1:14" x14ac:dyDescent="0.2">
      <c r="A9393" s="101"/>
      <c r="D9393" s="97"/>
      <c r="N9393" s="97"/>
    </row>
    <row r="9394" spans="1:14" x14ac:dyDescent="0.2">
      <c r="A9394" s="101"/>
      <c r="D9394" s="97"/>
      <c r="N9394" s="97"/>
    </row>
    <row r="9395" spans="1:14" x14ac:dyDescent="0.2">
      <c r="A9395" s="101"/>
      <c r="D9395" s="97"/>
      <c r="N9395" s="97"/>
    </row>
    <row r="9396" spans="1:14" x14ac:dyDescent="0.2">
      <c r="A9396" s="101"/>
      <c r="D9396" s="97"/>
      <c r="N9396" s="97"/>
    </row>
    <row r="9397" spans="1:14" x14ac:dyDescent="0.2">
      <c r="A9397" s="101"/>
      <c r="D9397" s="97"/>
      <c r="N9397" s="97"/>
    </row>
    <row r="9398" spans="1:14" x14ac:dyDescent="0.2">
      <c r="A9398" s="101"/>
      <c r="D9398" s="97"/>
      <c r="N9398" s="97"/>
    </row>
    <row r="9399" spans="1:14" x14ac:dyDescent="0.2">
      <c r="A9399" s="101"/>
      <c r="D9399" s="97"/>
      <c r="N9399" s="97"/>
    </row>
    <row r="9400" spans="1:14" x14ac:dyDescent="0.2">
      <c r="A9400" s="101"/>
      <c r="D9400" s="97"/>
      <c r="N9400" s="97"/>
    </row>
    <row r="9401" spans="1:14" x14ac:dyDescent="0.2">
      <c r="A9401" s="101"/>
      <c r="D9401" s="97"/>
      <c r="N9401" s="97"/>
    </row>
    <row r="9402" spans="1:14" x14ac:dyDescent="0.2">
      <c r="A9402" s="101"/>
      <c r="D9402" s="97"/>
      <c r="N9402" s="97"/>
    </row>
    <row r="9403" spans="1:14" x14ac:dyDescent="0.2">
      <c r="A9403" s="101"/>
      <c r="D9403" s="97"/>
      <c r="N9403" s="97"/>
    </row>
    <row r="9404" spans="1:14" x14ac:dyDescent="0.2">
      <c r="A9404" s="101"/>
      <c r="D9404" s="97"/>
      <c r="N9404" s="97"/>
    </row>
    <row r="9405" spans="1:14" x14ac:dyDescent="0.2">
      <c r="A9405" s="101"/>
      <c r="D9405" s="97"/>
      <c r="N9405" s="97"/>
    </row>
    <row r="9406" spans="1:14" x14ac:dyDescent="0.2">
      <c r="A9406" s="101"/>
      <c r="D9406" s="97"/>
      <c r="N9406" s="97"/>
    </row>
    <row r="9407" spans="1:14" x14ac:dyDescent="0.2">
      <c r="A9407" s="101"/>
      <c r="D9407" s="97"/>
      <c r="N9407" s="97"/>
    </row>
    <row r="9408" spans="1:14" x14ac:dyDescent="0.2">
      <c r="A9408" s="101"/>
      <c r="D9408" s="97"/>
      <c r="N9408" s="97"/>
    </row>
    <row r="9409" spans="1:14" x14ac:dyDescent="0.2">
      <c r="A9409" s="101"/>
      <c r="D9409" s="97"/>
      <c r="N9409" s="97"/>
    </row>
    <row r="9410" spans="1:14" x14ac:dyDescent="0.2">
      <c r="A9410" s="101"/>
      <c r="D9410" s="97"/>
      <c r="N9410" s="97"/>
    </row>
    <row r="9411" spans="1:14" x14ac:dyDescent="0.2">
      <c r="A9411" s="101"/>
      <c r="D9411" s="97"/>
      <c r="N9411" s="97"/>
    </row>
    <row r="9412" spans="1:14" x14ac:dyDescent="0.2">
      <c r="A9412" s="101"/>
      <c r="D9412" s="97"/>
      <c r="N9412" s="97"/>
    </row>
    <row r="9413" spans="1:14" x14ac:dyDescent="0.2">
      <c r="A9413" s="101"/>
      <c r="D9413" s="97"/>
      <c r="N9413" s="97"/>
    </row>
    <row r="9414" spans="1:14" x14ac:dyDescent="0.2">
      <c r="A9414" s="101"/>
      <c r="D9414" s="97"/>
      <c r="N9414" s="97"/>
    </row>
    <row r="9415" spans="1:14" x14ac:dyDescent="0.2">
      <c r="A9415" s="101"/>
      <c r="D9415" s="97"/>
      <c r="N9415" s="97"/>
    </row>
    <row r="9416" spans="1:14" x14ac:dyDescent="0.2">
      <c r="A9416" s="101"/>
      <c r="D9416" s="97"/>
      <c r="N9416" s="97"/>
    </row>
    <row r="9417" spans="1:14" x14ac:dyDescent="0.2">
      <c r="A9417" s="101"/>
      <c r="D9417" s="97"/>
      <c r="N9417" s="97"/>
    </row>
    <row r="9418" spans="1:14" x14ac:dyDescent="0.2">
      <c r="A9418" s="101"/>
      <c r="D9418" s="97"/>
      <c r="N9418" s="97"/>
    </row>
    <row r="9419" spans="1:14" x14ac:dyDescent="0.2">
      <c r="A9419" s="101"/>
      <c r="D9419" s="97"/>
      <c r="N9419" s="97"/>
    </row>
    <row r="9420" spans="1:14" x14ac:dyDescent="0.2">
      <c r="A9420" s="101"/>
      <c r="D9420" s="97"/>
      <c r="N9420" s="97"/>
    </row>
    <row r="9421" spans="1:14" x14ac:dyDescent="0.2">
      <c r="A9421" s="101"/>
      <c r="D9421" s="97"/>
      <c r="N9421" s="97"/>
    </row>
    <row r="9422" spans="1:14" x14ac:dyDescent="0.2">
      <c r="A9422" s="101"/>
      <c r="D9422" s="97"/>
      <c r="N9422" s="97"/>
    </row>
    <row r="9423" spans="1:14" x14ac:dyDescent="0.2">
      <c r="A9423" s="101"/>
      <c r="D9423" s="97"/>
      <c r="N9423" s="97"/>
    </row>
    <row r="9424" spans="1:14" x14ac:dyDescent="0.2">
      <c r="A9424" s="101"/>
      <c r="D9424" s="97"/>
      <c r="N9424" s="97"/>
    </row>
    <row r="9425" spans="1:14" x14ac:dyDescent="0.2">
      <c r="A9425" s="101"/>
      <c r="D9425" s="97"/>
      <c r="N9425" s="97"/>
    </row>
    <row r="9426" spans="1:14" x14ac:dyDescent="0.2">
      <c r="A9426" s="101"/>
      <c r="D9426" s="97"/>
      <c r="N9426" s="97"/>
    </row>
    <row r="9427" spans="1:14" x14ac:dyDescent="0.2">
      <c r="A9427" s="101"/>
      <c r="D9427" s="97"/>
      <c r="N9427" s="97"/>
    </row>
    <row r="9428" spans="1:14" x14ac:dyDescent="0.2">
      <c r="A9428" s="101"/>
      <c r="D9428" s="97"/>
      <c r="N9428" s="97"/>
    </row>
    <row r="9429" spans="1:14" x14ac:dyDescent="0.2">
      <c r="A9429" s="101"/>
      <c r="D9429" s="97"/>
      <c r="N9429" s="97"/>
    </row>
    <row r="9430" spans="1:14" x14ac:dyDescent="0.2">
      <c r="A9430" s="101"/>
      <c r="D9430" s="97"/>
      <c r="N9430" s="97"/>
    </row>
    <row r="9431" spans="1:14" x14ac:dyDescent="0.2">
      <c r="A9431" s="101"/>
      <c r="D9431" s="97"/>
      <c r="N9431" s="97"/>
    </row>
    <row r="9432" spans="1:14" x14ac:dyDescent="0.2">
      <c r="A9432" s="101"/>
      <c r="D9432" s="97"/>
      <c r="N9432" s="97"/>
    </row>
    <row r="9433" spans="1:14" x14ac:dyDescent="0.2">
      <c r="A9433" s="101"/>
      <c r="D9433" s="97"/>
      <c r="N9433" s="97"/>
    </row>
    <row r="9434" spans="1:14" x14ac:dyDescent="0.2">
      <c r="A9434" s="101"/>
      <c r="D9434" s="97"/>
      <c r="N9434" s="97"/>
    </row>
    <row r="9435" spans="1:14" x14ac:dyDescent="0.2">
      <c r="A9435" s="101"/>
      <c r="D9435" s="97"/>
      <c r="N9435" s="97"/>
    </row>
    <row r="9436" spans="1:14" x14ac:dyDescent="0.2">
      <c r="A9436" s="101"/>
      <c r="D9436" s="97"/>
      <c r="N9436" s="97"/>
    </row>
    <row r="9437" spans="1:14" x14ac:dyDescent="0.2">
      <c r="A9437" s="101"/>
      <c r="D9437" s="97"/>
      <c r="N9437" s="97"/>
    </row>
    <row r="9438" spans="1:14" x14ac:dyDescent="0.2">
      <c r="A9438" s="101"/>
      <c r="D9438" s="97"/>
      <c r="N9438" s="97"/>
    </row>
    <row r="9439" spans="1:14" x14ac:dyDescent="0.2">
      <c r="A9439" s="101"/>
      <c r="D9439" s="97"/>
      <c r="N9439" s="97"/>
    </row>
    <row r="9440" spans="1:14" x14ac:dyDescent="0.2">
      <c r="A9440" s="101"/>
      <c r="D9440" s="97"/>
      <c r="N9440" s="97"/>
    </row>
    <row r="9441" spans="1:14" x14ac:dyDescent="0.2">
      <c r="A9441" s="101"/>
      <c r="D9441" s="97"/>
      <c r="N9441" s="97"/>
    </row>
    <row r="9442" spans="1:14" x14ac:dyDescent="0.2">
      <c r="A9442" s="101"/>
      <c r="D9442" s="97"/>
      <c r="N9442" s="97"/>
    </row>
    <row r="9443" spans="1:14" x14ac:dyDescent="0.2">
      <c r="A9443" s="101"/>
      <c r="D9443" s="97"/>
      <c r="N9443" s="97"/>
    </row>
    <row r="9444" spans="1:14" x14ac:dyDescent="0.2">
      <c r="A9444" s="101"/>
      <c r="D9444" s="97"/>
      <c r="N9444" s="97"/>
    </row>
    <row r="9445" spans="1:14" x14ac:dyDescent="0.2">
      <c r="A9445" s="101"/>
      <c r="D9445" s="97"/>
      <c r="N9445" s="97"/>
    </row>
    <row r="9446" spans="1:14" x14ac:dyDescent="0.2">
      <c r="A9446" s="101"/>
      <c r="D9446" s="97"/>
      <c r="N9446" s="97"/>
    </row>
    <row r="9447" spans="1:14" x14ac:dyDescent="0.2">
      <c r="A9447" s="101"/>
      <c r="D9447" s="97"/>
      <c r="N9447" s="97"/>
    </row>
    <row r="9448" spans="1:14" x14ac:dyDescent="0.2">
      <c r="A9448" s="101"/>
      <c r="D9448" s="97"/>
      <c r="N9448" s="97"/>
    </row>
    <row r="9449" spans="1:14" x14ac:dyDescent="0.2">
      <c r="A9449" s="101"/>
      <c r="D9449" s="97"/>
      <c r="N9449" s="97"/>
    </row>
    <row r="9450" spans="1:14" x14ac:dyDescent="0.2">
      <c r="A9450" s="101"/>
      <c r="D9450" s="97"/>
      <c r="N9450" s="97"/>
    </row>
    <row r="9451" spans="1:14" x14ac:dyDescent="0.2">
      <c r="A9451" s="101"/>
      <c r="D9451" s="97"/>
      <c r="N9451" s="97"/>
    </row>
    <row r="9452" spans="1:14" x14ac:dyDescent="0.2">
      <c r="A9452" s="101"/>
      <c r="D9452" s="97"/>
      <c r="N9452" s="97"/>
    </row>
    <row r="9453" spans="1:14" x14ac:dyDescent="0.2">
      <c r="A9453" s="101"/>
      <c r="D9453" s="97"/>
      <c r="N9453" s="97"/>
    </row>
    <row r="9454" spans="1:14" x14ac:dyDescent="0.2">
      <c r="A9454" s="101"/>
      <c r="D9454" s="97"/>
      <c r="N9454" s="97"/>
    </row>
    <row r="9455" spans="1:14" x14ac:dyDescent="0.2">
      <c r="A9455" s="101"/>
      <c r="D9455" s="97"/>
      <c r="N9455" s="97"/>
    </row>
    <row r="9456" spans="1:14" x14ac:dyDescent="0.2">
      <c r="A9456" s="101"/>
      <c r="D9456" s="97"/>
      <c r="N9456" s="97"/>
    </row>
    <row r="9457" spans="1:14" x14ac:dyDescent="0.2">
      <c r="A9457" s="101"/>
      <c r="D9457" s="97"/>
      <c r="N9457" s="97"/>
    </row>
    <row r="9458" spans="1:14" x14ac:dyDescent="0.2">
      <c r="A9458" s="101"/>
      <c r="D9458" s="97"/>
      <c r="N9458" s="97"/>
    </row>
    <row r="9459" spans="1:14" x14ac:dyDescent="0.2">
      <c r="A9459" s="101"/>
      <c r="D9459" s="97"/>
      <c r="N9459" s="97"/>
    </row>
    <row r="9460" spans="1:14" x14ac:dyDescent="0.2">
      <c r="A9460" s="101"/>
      <c r="D9460" s="97"/>
      <c r="N9460" s="97"/>
    </row>
    <row r="9461" spans="1:14" x14ac:dyDescent="0.2">
      <c r="A9461" s="101"/>
      <c r="D9461" s="97"/>
      <c r="N9461" s="97"/>
    </row>
    <row r="9462" spans="1:14" x14ac:dyDescent="0.2">
      <c r="A9462" s="101"/>
      <c r="D9462" s="97"/>
      <c r="N9462" s="97"/>
    </row>
    <row r="9463" spans="1:14" x14ac:dyDescent="0.2">
      <c r="A9463" s="101"/>
      <c r="D9463" s="97"/>
      <c r="N9463" s="97"/>
    </row>
    <row r="9464" spans="1:14" x14ac:dyDescent="0.2">
      <c r="A9464" s="101"/>
      <c r="D9464" s="97"/>
      <c r="N9464" s="97"/>
    </row>
    <row r="9465" spans="1:14" x14ac:dyDescent="0.2">
      <c r="A9465" s="101"/>
      <c r="D9465" s="97"/>
      <c r="N9465" s="97"/>
    </row>
    <row r="9466" spans="1:14" x14ac:dyDescent="0.2">
      <c r="A9466" s="101"/>
      <c r="D9466" s="97"/>
      <c r="N9466" s="97"/>
    </row>
    <row r="9467" spans="1:14" x14ac:dyDescent="0.2">
      <c r="A9467" s="101"/>
      <c r="D9467" s="97"/>
      <c r="N9467" s="97"/>
    </row>
    <row r="9468" spans="1:14" x14ac:dyDescent="0.2">
      <c r="A9468" s="101"/>
      <c r="D9468" s="97"/>
      <c r="N9468" s="97"/>
    </row>
    <row r="9469" spans="1:14" x14ac:dyDescent="0.2">
      <c r="A9469" s="101"/>
      <c r="D9469" s="97"/>
      <c r="N9469" s="97"/>
    </row>
    <row r="9470" spans="1:14" x14ac:dyDescent="0.2">
      <c r="A9470" s="101"/>
      <c r="D9470" s="97"/>
      <c r="N9470" s="97"/>
    </row>
    <row r="9471" spans="1:14" x14ac:dyDescent="0.2">
      <c r="A9471" s="101"/>
      <c r="D9471" s="97"/>
      <c r="N9471" s="97"/>
    </row>
    <row r="9472" spans="1:14" x14ac:dyDescent="0.2">
      <c r="A9472" s="101"/>
      <c r="D9472" s="97"/>
      <c r="N9472" s="97"/>
    </row>
    <row r="9473" spans="1:14" x14ac:dyDescent="0.2">
      <c r="A9473" s="101"/>
      <c r="D9473" s="97"/>
      <c r="N9473" s="97"/>
    </row>
    <row r="9474" spans="1:14" x14ac:dyDescent="0.2">
      <c r="A9474" s="101"/>
      <c r="D9474" s="97"/>
      <c r="N9474" s="97"/>
    </row>
    <row r="9475" spans="1:14" x14ac:dyDescent="0.2">
      <c r="A9475" s="101"/>
      <c r="D9475" s="97"/>
      <c r="N9475" s="97"/>
    </row>
    <row r="9476" spans="1:14" x14ac:dyDescent="0.2">
      <c r="A9476" s="101"/>
      <c r="D9476" s="97"/>
      <c r="N9476" s="97"/>
    </row>
    <row r="9477" spans="1:14" x14ac:dyDescent="0.2">
      <c r="A9477" s="101"/>
      <c r="D9477" s="97"/>
      <c r="N9477" s="97"/>
    </row>
    <row r="9478" spans="1:14" x14ac:dyDescent="0.2">
      <c r="A9478" s="101"/>
      <c r="D9478" s="97"/>
      <c r="N9478" s="97"/>
    </row>
    <row r="9479" spans="1:14" x14ac:dyDescent="0.2">
      <c r="A9479" s="101"/>
      <c r="D9479" s="97"/>
      <c r="N9479" s="97"/>
    </row>
    <row r="9480" spans="1:14" x14ac:dyDescent="0.2">
      <c r="A9480" s="101"/>
      <c r="D9480" s="97"/>
      <c r="N9480" s="97"/>
    </row>
    <row r="9481" spans="1:14" x14ac:dyDescent="0.2">
      <c r="A9481" s="101"/>
      <c r="D9481" s="97"/>
      <c r="N9481" s="97"/>
    </row>
    <row r="9482" spans="1:14" x14ac:dyDescent="0.2">
      <c r="A9482" s="101"/>
      <c r="D9482" s="97"/>
      <c r="N9482" s="97"/>
    </row>
    <row r="9483" spans="1:14" x14ac:dyDescent="0.2">
      <c r="A9483" s="101"/>
      <c r="D9483" s="97"/>
      <c r="N9483" s="97"/>
    </row>
    <row r="9484" spans="1:14" x14ac:dyDescent="0.2">
      <c r="A9484" s="101"/>
      <c r="D9484" s="97"/>
      <c r="N9484" s="97"/>
    </row>
    <row r="9485" spans="1:14" x14ac:dyDescent="0.2">
      <c r="A9485" s="101"/>
      <c r="D9485" s="97"/>
      <c r="N9485" s="97"/>
    </row>
    <row r="9486" spans="1:14" x14ac:dyDescent="0.2">
      <c r="A9486" s="101"/>
      <c r="D9486" s="97"/>
      <c r="N9486" s="97"/>
    </row>
    <row r="9487" spans="1:14" x14ac:dyDescent="0.2">
      <c r="A9487" s="101"/>
      <c r="D9487" s="97"/>
      <c r="N9487" s="97"/>
    </row>
    <row r="9488" spans="1:14" x14ac:dyDescent="0.2">
      <c r="A9488" s="101"/>
      <c r="D9488" s="97"/>
      <c r="N9488" s="97"/>
    </row>
    <row r="9489" spans="1:14" x14ac:dyDescent="0.2">
      <c r="A9489" s="101"/>
      <c r="D9489" s="97"/>
      <c r="N9489" s="97"/>
    </row>
    <row r="9490" spans="1:14" x14ac:dyDescent="0.2">
      <c r="A9490" s="101"/>
      <c r="D9490" s="97"/>
      <c r="N9490" s="97"/>
    </row>
    <row r="9491" spans="1:14" x14ac:dyDescent="0.2">
      <c r="A9491" s="101"/>
      <c r="D9491" s="97"/>
      <c r="N9491" s="97"/>
    </row>
    <row r="9492" spans="1:14" x14ac:dyDescent="0.2">
      <c r="A9492" s="101"/>
      <c r="D9492" s="97"/>
      <c r="N9492" s="97"/>
    </row>
    <row r="9493" spans="1:14" x14ac:dyDescent="0.2">
      <c r="A9493" s="101"/>
      <c r="D9493" s="97"/>
      <c r="N9493" s="97"/>
    </row>
    <row r="9494" spans="1:14" x14ac:dyDescent="0.2">
      <c r="A9494" s="101"/>
      <c r="D9494" s="97"/>
      <c r="N9494" s="97"/>
    </row>
    <row r="9495" spans="1:14" x14ac:dyDescent="0.2">
      <c r="A9495" s="101"/>
      <c r="D9495" s="97"/>
      <c r="N9495" s="97"/>
    </row>
    <row r="9496" spans="1:14" x14ac:dyDescent="0.2">
      <c r="A9496" s="101"/>
      <c r="D9496" s="97"/>
      <c r="N9496" s="97"/>
    </row>
    <row r="9497" spans="1:14" x14ac:dyDescent="0.2">
      <c r="A9497" s="101"/>
      <c r="D9497" s="97"/>
      <c r="N9497" s="97"/>
    </row>
    <row r="9498" spans="1:14" x14ac:dyDescent="0.2">
      <c r="A9498" s="101"/>
      <c r="D9498" s="97"/>
      <c r="N9498" s="97"/>
    </row>
    <row r="9499" spans="1:14" x14ac:dyDescent="0.2">
      <c r="A9499" s="101"/>
      <c r="D9499" s="97"/>
      <c r="N9499" s="97"/>
    </row>
    <row r="9500" spans="1:14" x14ac:dyDescent="0.2">
      <c r="A9500" s="101"/>
      <c r="D9500" s="97"/>
      <c r="N9500" s="97"/>
    </row>
    <row r="9501" spans="1:14" x14ac:dyDescent="0.2">
      <c r="A9501" s="101"/>
      <c r="D9501" s="97"/>
      <c r="N9501" s="97"/>
    </row>
    <row r="9502" spans="1:14" x14ac:dyDescent="0.2">
      <c r="A9502" s="101"/>
      <c r="D9502" s="97"/>
      <c r="N9502" s="97"/>
    </row>
    <row r="9503" spans="1:14" x14ac:dyDescent="0.2">
      <c r="A9503" s="101"/>
      <c r="D9503" s="97"/>
      <c r="N9503" s="97"/>
    </row>
    <row r="9504" spans="1:14" x14ac:dyDescent="0.2">
      <c r="A9504" s="101"/>
      <c r="D9504" s="97"/>
      <c r="N9504" s="97"/>
    </row>
    <row r="9505" spans="1:14" x14ac:dyDescent="0.2">
      <c r="A9505" s="101"/>
      <c r="D9505" s="97"/>
      <c r="N9505" s="97"/>
    </row>
    <row r="9506" spans="1:14" x14ac:dyDescent="0.2">
      <c r="A9506" s="101"/>
      <c r="D9506" s="97"/>
      <c r="N9506" s="97"/>
    </row>
    <row r="9507" spans="1:14" x14ac:dyDescent="0.2">
      <c r="A9507" s="101"/>
      <c r="D9507" s="97"/>
      <c r="N9507" s="97"/>
    </row>
    <row r="9508" spans="1:14" x14ac:dyDescent="0.2">
      <c r="A9508" s="101"/>
      <c r="D9508" s="97"/>
      <c r="N9508" s="97"/>
    </row>
    <row r="9509" spans="1:14" x14ac:dyDescent="0.2">
      <c r="A9509" s="101"/>
      <c r="D9509" s="97"/>
      <c r="N9509" s="97"/>
    </row>
    <row r="9510" spans="1:14" x14ac:dyDescent="0.2">
      <c r="A9510" s="101"/>
      <c r="D9510" s="97"/>
      <c r="N9510" s="97"/>
    </row>
    <row r="9511" spans="1:14" x14ac:dyDescent="0.2">
      <c r="A9511" s="101"/>
      <c r="D9511" s="97"/>
      <c r="N9511" s="97"/>
    </row>
    <row r="9512" spans="1:14" x14ac:dyDescent="0.2">
      <c r="A9512" s="101"/>
      <c r="D9512" s="97"/>
      <c r="N9512" s="97"/>
    </row>
    <row r="9513" spans="1:14" x14ac:dyDescent="0.2">
      <c r="A9513" s="101"/>
      <c r="D9513" s="97"/>
      <c r="N9513" s="97"/>
    </row>
    <row r="9514" spans="1:14" x14ac:dyDescent="0.2">
      <c r="A9514" s="101"/>
      <c r="D9514" s="97"/>
      <c r="N9514" s="97"/>
    </row>
    <row r="9515" spans="1:14" x14ac:dyDescent="0.2">
      <c r="A9515" s="101"/>
      <c r="D9515" s="97"/>
      <c r="N9515" s="97"/>
    </row>
    <row r="9516" spans="1:14" x14ac:dyDescent="0.2">
      <c r="A9516" s="101"/>
      <c r="D9516" s="97"/>
      <c r="N9516" s="97"/>
    </row>
    <row r="9517" spans="1:14" x14ac:dyDescent="0.2">
      <c r="A9517" s="101"/>
      <c r="D9517" s="97"/>
      <c r="N9517" s="97"/>
    </row>
    <row r="9518" spans="1:14" x14ac:dyDescent="0.2">
      <c r="A9518" s="101"/>
      <c r="D9518" s="97"/>
      <c r="N9518" s="97"/>
    </row>
    <row r="9519" spans="1:14" x14ac:dyDescent="0.2">
      <c r="A9519" s="101"/>
      <c r="D9519" s="97"/>
      <c r="N9519" s="97"/>
    </row>
    <row r="9520" spans="1:14" x14ac:dyDescent="0.2">
      <c r="A9520" s="101"/>
      <c r="D9520" s="97"/>
      <c r="N9520" s="97"/>
    </row>
    <row r="9521" spans="1:14" x14ac:dyDescent="0.2">
      <c r="A9521" s="101"/>
      <c r="D9521" s="97"/>
      <c r="N9521" s="97"/>
    </row>
    <row r="9522" spans="1:14" x14ac:dyDescent="0.2">
      <c r="A9522" s="101"/>
      <c r="D9522" s="97"/>
      <c r="N9522" s="97"/>
    </row>
    <row r="9523" spans="1:14" x14ac:dyDescent="0.2">
      <c r="A9523" s="101"/>
      <c r="D9523" s="97"/>
      <c r="N9523" s="97"/>
    </row>
    <row r="9524" spans="1:14" x14ac:dyDescent="0.2">
      <c r="A9524" s="101"/>
      <c r="D9524" s="97"/>
      <c r="N9524" s="97"/>
    </row>
    <row r="9525" spans="1:14" x14ac:dyDescent="0.2">
      <c r="A9525" s="101"/>
      <c r="D9525" s="97"/>
      <c r="N9525" s="97"/>
    </row>
    <row r="9526" spans="1:14" x14ac:dyDescent="0.2">
      <c r="A9526" s="101"/>
      <c r="D9526" s="97"/>
      <c r="N9526" s="97"/>
    </row>
    <row r="9527" spans="1:14" x14ac:dyDescent="0.2">
      <c r="A9527" s="101"/>
      <c r="D9527" s="97"/>
      <c r="N9527" s="97"/>
    </row>
    <row r="9528" spans="1:14" x14ac:dyDescent="0.2">
      <c r="A9528" s="101"/>
      <c r="D9528" s="97"/>
      <c r="N9528" s="97"/>
    </row>
    <row r="9529" spans="1:14" x14ac:dyDescent="0.2">
      <c r="A9529" s="101"/>
      <c r="D9529" s="97"/>
      <c r="N9529" s="97"/>
    </row>
    <row r="9530" spans="1:14" x14ac:dyDescent="0.2">
      <c r="A9530" s="101"/>
      <c r="D9530" s="97"/>
      <c r="N9530" s="97"/>
    </row>
    <row r="9531" spans="1:14" x14ac:dyDescent="0.2">
      <c r="A9531" s="101"/>
      <c r="D9531" s="97"/>
      <c r="N9531" s="97"/>
    </row>
    <row r="9532" spans="1:14" x14ac:dyDescent="0.2">
      <c r="A9532" s="101"/>
      <c r="D9532" s="97"/>
      <c r="N9532" s="97"/>
    </row>
    <row r="9533" spans="1:14" x14ac:dyDescent="0.2">
      <c r="A9533" s="101"/>
      <c r="D9533" s="97"/>
      <c r="N9533" s="97"/>
    </row>
    <row r="9534" spans="1:14" x14ac:dyDescent="0.2">
      <c r="A9534" s="101"/>
      <c r="D9534" s="97"/>
      <c r="N9534" s="97"/>
    </row>
    <row r="9535" spans="1:14" x14ac:dyDescent="0.2">
      <c r="A9535" s="101"/>
      <c r="D9535" s="97"/>
      <c r="N9535" s="97"/>
    </row>
    <row r="9536" spans="1:14" x14ac:dyDescent="0.2">
      <c r="A9536" s="101"/>
      <c r="D9536" s="97"/>
      <c r="N9536" s="97"/>
    </row>
    <row r="9537" spans="1:14" x14ac:dyDescent="0.2">
      <c r="A9537" s="101"/>
      <c r="D9537" s="97"/>
      <c r="N9537" s="97"/>
    </row>
    <row r="9538" spans="1:14" x14ac:dyDescent="0.2">
      <c r="A9538" s="101"/>
      <c r="D9538" s="97"/>
      <c r="N9538" s="97"/>
    </row>
    <row r="9539" spans="1:14" x14ac:dyDescent="0.2">
      <c r="A9539" s="101"/>
      <c r="D9539" s="97"/>
      <c r="N9539" s="97"/>
    </row>
    <row r="9540" spans="1:14" x14ac:dyDescent="0.2">
      <c r="A9540" s="101"/>
      <c r="D9540" s="97"/>
      <c r="N9540" s="97"/>
    </row>
    <row r="9541" spans="1:14" x14ac:dyDescent="0.2">
      <c r="A9541" s="101"/>
      <c r="D9541" s="97"/>
      <c r="N9541" s="97"/>
    </row>
    <row r="9542" spans="1:14" x14ac:dyDescent="0.2">
      <c r="A9542" s="101"/>
      <c r="D9542" s="97"/>
      <c r="N9542" s="97"/>
    </row>
    <row r="9543" spans="1:14" x14ac:dyDescent="0.2">
      <c r="A9543" s="101"/>
      <c r="D9543" s="97"/>
      <c r="N9543" s="97"/>
    </row>
    <row r="9544" spans="1:14" x14ac:dyDescent="0.2">
      <c r="A9544" s="101"/>
      <c r="D9544" s="97"/>
      <c r="N9544" s="97"/>
    </row>
    <row r="9545" spans="1:14" x14ac:dyDescent="0.2">
      <c r="A9545" s="101"/>
      <c r="D9545" s="97"/>
      <c r="N9545" s="97"/>
    </row>
    <row r="9546" spans="1:14" x14ac:dyDescent="0.2">
      <c r="A9546" s="101"/>
      <c r="D9546" s="97"/>
      <c r="N9546" s="97"/>
    </row>
    <row r="9547" spans="1:14" x14ac:dyDescent="0.2">
      <c r="A9547" s="101"/>
      <c r="D9547" s="97"/>
      <c r="N9547" s="97"/>
    </row>
    <row r="9548" spans="1:14" x14ac:dyDescent="0.2">
      <c r="A9548" s="101"/>
      <c r="D9548" s="97"/>
      <c r="N9548" s="97"/>
    </row>
    <row r="9549" spans="1:14" x14ac:dyDescent="0.2">
      <c r="A9549" s="101"/>
      <c r="D9549" s="97"/>
      <c r="N9549" s="97"/>
    </row>
    <row r="9550" spans="1:14" x14ac:dyDescent="0.2">
      <c r="A9550" s="101"/>
      <c r="D9550" s="97"/>
      <c r="N9550" s="97"/>
    </row>
    <row r="9551" spans="1:14" x14ac:dyDescent="0.2">
      <c r="A9551" s="101"/>
      <c r="D9551" s="97"/>
      <c r="N9551" s="97"/>
    </row>
    <row r="9552" spans="1:14" x14ac:dyDescent="0.2">
      <c r="A9552" s="101"/>
      <c r="D9552" s="97"/>
      <c r="N9552" s="97"/>
    </row>
    <row r="9553" spans="1:14" x14ac:dyDescent="0.2">
      <c r="A9553" s="101"/>
      <c r="D9553" s="97"/>
      <c r="N9553" s="97"/>
    </row>
    <row r="9554" spans="1:14" x14ac:dyDescent="0.2">
      <c r="A9554" s="101"/>
      <c r="D9554" s="97"/>
      <c r="N9554" s="97"/>
    </row>
    <row r="9555" spans="1:14" x14ac:dyDescent="0.2">
      <c r="A9555" s="101"/>
      <c r="D9555" s="97"/>
      <c r="N9555" s="97"/>
    </row>
    <row r="9556" spans="1:14" x14ac:dyDescent="0.2">
      <c r="A9556" s="101"/>
      <c r="D9556" s="97"/>
      <c r="N9556" s="97"/>
    </row>
    <row r="9557" spans="1:14" x14ac:dyDescent="0.2">
      <c r="A9557" s="101"/>
      <c r="D9557" s="97"/>
      <c r="N9557" s="97"/>
    </row>
    <row r="9558" spans="1:14" x14ac:dyDescent="0.2">
      <c r="A9558" s="101"/>
      <c r="D9558" s="97"/>
      <c r="N9558" s="97"/>
    </row>
    <row r="9559" spans="1:14" x14ac:dyDescent="0.2">
      <c r="A9559" s="101"/>
      <c r="D9559" s="97"/>
      <c r="N9559" s="97"/>
    </row>
    <row r="9560" spans="1:14" x14ac:dyDescent="0.2">
      <c r="A9560" s="101"/>
      <c r="D9560" s="97"/>
      <c r="N9560" s="97"/>
    </row>
    <row r="9561" spans="1:14" x14ac:dyDescent="0.2">
      <c r="A9561" s="101"/>
      <c r="D9561" s="97"/>
      <c r="N9561" s="97"/>
    </row>
    <row r="9562" spans="1:14" x14ac:dyDescent="0.2">
      <c r="A9562" s="101"/>
      <c r="D9562" s="97"/>
      <c r="N9562" s="97"/>
    </row>
    <row r="9563" spans="1:14" x14ac:dyDescent="0.2">
      <c r="A9563" s="101"/>
      <c r="D9563" s="97"/>
      <c r="N9563" s="97"/>
    </row>
    <row r="9564" spans="1:14" x14ac:dyDescent="0.2">
      <c r="A9564" s="101"/>
      <c r="D9564" s="97"/>
      <c r="N9564" s="97"/>
    </row>
    <row r="9565" spans="1:14" x14ac:dyDescent="0.2">
      <c r="A9565" s="101"/>
      <c r="D9565" s="97"/>
      <c r="N9565" s="97"/>
    </row>
    <row r="9566" spans="1:14" x14ac:dyDescent="0.2">
      <c r="A9566" s="101"/>
      <c r="D9566" s="97"/>
      <c r="N9566" s="97"/>
    </row>
    <row r="9567" spans="1:14" x14ac:dyDescent="0.2">
      <c r="A9567" s="101"/>
      <c r="D9567" s="97"/>
      <c r="N9567" s="97"/>
    </row>
    <row r="9568" spans="1:14" x14ac:dyDescent="0.2">
      <c r="A9568" s="101"/>
      <c r="D9568" s="97"/>
      <c r="N9568" s="97"/>
    </row>
    <row r="9569" spans="1:14" x14ac:dyDescent="0.2">
      <c r="A9569" s="101"/>
      <c r="D9569" s="97"/>
      <c r="N9569" s="97"/>
    </row>
    <row r="9570" spans="1:14" x14ac:dyDescent="0.2">
      <c r="A9570" s="101"/>
      <c r="D9570" s="97"/>
      <c r="N9570" s="97"/>
    </row>
    <row r="9571" spans="1:14" x14ac:dyDescent="0.2">
      <c r="A9571" s="101"/>
      <c r="D9571" s="97"/>
      <c r="N9571" s="97"/>
    </row>
    <row r="9572" spans="1:14" x14ac:dyDescent="0.2">
      <c r="A9572" s="101"/>
      <c r="D9572" s="97"/>
      <c r="N9572" s="97"/>
    </row>
    <row r="9573" spans="1:14" x14ac:dyDescent="0.2">
      <c r="A9573" s="101"/>
      <c r="D9573" s="97"/>
      <c r="N9573" s="97"/>
    </row>
    <row r="9574" spans="1:14" x14ac:dyDescent="0.2">
      <c r="A9574" s="101"/>
      <c r="D9574" s="97"/>
      <c r="N9574" s="97"/>
    </row>
    <row r="9575" spans="1:14" x14ac:dyDescent="0.2">
      <c r="A9575" s="101"/>
      <c r="D9575" s="97"/>
      <c r="N9575" s="97"/>
    </row>
    <row r="9576" spans="1:14" x14ac:dyDescent="0.2">
      <c r="A9576" s="101"/>
      <c r="D9576" s="97"/>
      <c r="N9576" s="97"/>
    </row>
    <row r="9577" spans="1:14" x14ac:dyDescent="0.2">
      <c r="A9577" s="101"/>
      <c r="D9577" s="97"/>
      <c r="N9577" s="97"/>
    </row>
    <row r="9578" spans="1:14" x14ac:dyDescent="0.2">
      <c r="A9578" s="101"/>
      <c r="D9578" s="97"/>
      <c r="N9578" s="97"/>
    </row>
    <row r="9579" spans="1:14" x14ac:dyDescent="0.2">
      <c r="A9579" s="101"/>
      <c r="D9579" s="97"/>
      <c r="N9579" s="97"/>
    </row>
    <row r="9580" spans="1:14" x14ac:dyDescent="0.2">
      <c r="A9580" s="101"/>
      <c r="D9580" s="97"/>
      <c r="N9580" s="97"/>
    </row>
    <row r="9581" spans="1:14" x14ac:dyDescent="0.2">
      <c r="A9581" s="101"/>
      <c r="D9581" s="97"/>
      <c r="N9581" s="97"/>
    </row>
    <row r="9582" spans="1:14" x14ac:dyDescent="0.2">
      <c r="A9582" s="101"/>
      <c r="D9582" s="97"/>
      <c r="N9582" s="97"/>
    </row>
    <row r="9583" spans="1:14" x14ac:dyDescent="0.2">
      <c r="A9583" s="101"/>
      <c r="D9583" s="97"/>
      <c r="N9583" s="97"/>
    </row>
    <row r="9584" spans="1:14" x14ac:dyDescent="0.2">
      <c r="A9584" s="101"/>
      <c r="D9584" s="97"/>
      <c r="N9584" s="97"/>
    </row>
    <row r="9585" spans="1:14" x14ac:dyDescent="0.2">
      <c r="A9585" s="101"/>
      <c r="D9585" s="97"/>
      <c r="N9585" s="97"/>
    </row>
    <row r="9586" spans="1:14" x14ac:dyDescent="0.2">
      <c r="A9586" s="101"/>
      <c r="D9586" s="97"/>
      <c r="N9586" s="97"/>
    </row>
    <row r="9587" spans="1:14" x14ac:dyDescent="0.2">
      <c r="A9587" s="101"/>
      <c r="D9587" s="97"/>
      <c r="N9587" s="97"/>
    </row>
    <row r="9588" spans="1:14" x14ac:dyDescent="0.2">
      <c r="A9588" s="101"/>
      <c r="D9588" s="97"/>
      <c r="N9588" s="97"/>
    </row>
    <row r="9589" spans="1:14" x14ac:dyDescent="0.2">
      <c r="A9589" s="101"/>
      <c r="D9589" s="97"/>
      <c r="N9589" s="97"/>
    </row>
    <row r="9590" spans="1:14" x14ac:dyDescent="0.2">
      <c r="A9590" s="101"/>
      <c r="D9590" s="97"/>
      <c r="N9590" s="97"/>
    </row>
    <row r="9591" spans="1:14" x14ac:dyDescent="0.2">
      <c r="A9591" s="101"/>
      <c r="D9591" s="97"/>
      <c r="N9591" s="97"/>
    </row>
    <row r="9592" spans="1:14" x14ac:dyDescent="0.2">
      <c r="A9592" s="101"/>
      <c r="D9592" s="97"/>
      <c r="N9592" s="97"/>
    </row>
    <row r="9593" spans="1:14" x14ac:dyDescent="0.2">
      <c r="A9593" s="101"/>
      <c r="D9593" s="97"/>
      <c r="N9593" s="97"/>
    </row>
    <row r="9594" spans="1:14" x14ac:dyDescent="0.2">
      <c r="A9594" s="101"/>
      <c r="D9594" s="97"/>
      <c r="N9594" s="97"/>
    </row>
    <row r="9595" spans="1:14" x14ac:dyDescent="0.2">
      <c r="A9595" s="101"/>
      <c r="D9595" s="97"/>
      <c r="N9595" s="97"/>
    </row>
    <row r="9596" spans="1:14" x14ac:dyDescent="0.2">
      <c r="A9596" s="101"/>
      <c r="D9596" s="97"/>
      <c r="N9596" s="97"/>
    </row>
    <row r="9597" spans="1:14" x14ac:dyDescent="0.2">
      <c r="A9597" s="101"/>
      <c r="D9597" s="97"/>
      <c r="N9597" s="97"/>
    </row>
    <row r="9598" spans="1:14" x14ac:dyDescent="0.2">
      <c r="A9598" s="101"/>
      <c r="D9598" s="97"/>
      <c r="N9598" s="97"/>
    </row>
    <row r="9599" spans="1:14" x14ac:dyDescent="0.2">
      <c r="A9599" s="101"/>
      <c r="D9599" s="97"/>
      <c r="N9599" s="97"/>
    </row>
    <row r="9600" spans="1:14" x14ac:dyDescent="0.2">
      <c r="A9600" s="101"/>
      <c r="D9600" s="97"/>
      <c r="N9600" s="97"/>
    </row>
    <row r="9601" spans="1:14" x14ac:dyDescent="0.2">
      <c r="A9601" s="101"/>
      <c r="D9601" s="97"/>
      <c r="N9601" s="97"/>
    </row>
    <row r="9602" spans="1:14" x14ac:dyDescent="0.2">
      <c r="A9602" s="101"/>
      <c r="D9602" s="97"/>
      <c r="N9602" s="97"/>
    </row>
    <row r="9603" spans="1:14" x14ac:dyDescent="0.2">
      <c r="A9603" s="101"/>
      <c r="D9603" s="97"/>
      <c r="N9603" s="97"/>
    </row>
    <row r="9604" spans="1:14" x14ac:dyDescent="0.2">
      <c r="A9604" s="101"/>
      <c r="D9604" s="97"/>
      <c r="N9604" s="97"/>
    </row>
    <row r="9605" spans="1:14" x14ac:dyDescent="0.2">
      <c r="A9605" s="101"/>
      <c r="D9605" s="97"/>
      <c r="N9605" s="97"/>
    </row>
    <row r="9606" spans="1:14" x14ac:dyDescent="0.2">
      <c r="A9606" s="101"/>
      <c r="D9606" s="97"/>
      <c r="N9606" s="97"/>
    </row>
    <row r="9607" spans="1:14" x14ac:dyDescent="0.2">
      <c r="A9607" s="101"/>
      <c r="D9607" s="97"/>
      <c r="N9607" s="97"/>
    </row>
    <row r="9608" spans="1:14" x14ac:dyDescent="0.2">
      <c r="A9608" s="101"/>
      <c r="D9608" s="97"/>
      <c r="N9608" s="97"/>
    </row>
    <row r="9609" spans="1:14" x14ac:dyDescent="0.2">
      <c r="A9609" s="101"/>
      <c r="D9609" s="97"/>
      <c r="N9609" s="97"/>
    </row>
    <row r="9610" spans="1:14" x14ac:dyDescent="0.2">
      <c r="A9610" s="101"/>
      <c r="D9610" s="97"/>
      <c r="N9610" s="97"/>
    </row>
    <row r="9611" spans="1:14" x14ac:dyDescent="0.2">
      <c r="A9611" s="101"/>
      <c r="D9611" s="97"/>
      <c r="N9611" s="97"/>
    </row>
    <row r="9612" spans="1:14" x14ac:dyDescent="0.2">
      <c r="A9612" s="101"/>
      <c r="D9612" s="97"/>
      <c r="N9612" s="97"/>
    </row>
    <row r="9613" spans="1:14" x14ac:dyDescent="0.2">
      <c r="A9613" s="101"/>
      <c r="D9613" s="97"/>
      <c r="N9613" s="97"/>
    </row>
    <row r="9614" spans="1:14" x14ac:dyDescent="0.2">
      <c r="A9614" s="101"/>
      <c r="D9614" s="97"/>
      <c r="N9614" s="97"/>
    </row>
    <row r="9615" spans="1:14" x14ac:dyDescent="0.2">
      <c r="A9615" s="101"/>
      <c r="D9615" s="97"/>
      <c r="N9615" s="97"/>
    </row>
    <row r="9616" spans="1:14" x14ac:dyDescent="0.2">
      <c r="A9616" s="101"/>
      <c r="D9616" s="97"/>
      <c r="N9616" s="97"/>
    </row>
    <row r="9617" spans="1:14" x14ac:dyDescent="0.2">
      <c r="A9617" s="101"/>
      <c r="D9617" s="97"/>
      <c r="N9617" s="97"/>
    </row>
    <row r="9618" spans="1:14" x14ac:dyDescent="0.2">
      <c r="A9618" s="101"/>
      <c r="D9618" s="97"/>
      <c r="N9618" s="97"/>
    </row>
    <row r="9619" spans="1:14" x14ac:dyDescent="0.2">
      <c r="A9619" s="101"/>
      <c r="D9619" s="97"/>
      <c r="N9619" s="97"/>
    </row>
    <row r="9620" spans="1:14" x14ac:dyDescent="0.2">
      <c r="A9620" s="101"/>
      <c r="D9620" s="97"/>
      <c r="N9620" s="97"/>
    </row>
    <row r="9621" spans="1:14" x14ac:dyDescent="0.2">
      <c r="A9621" s="101"/>
      <c r="D9621" s="97"/>
      <c r="N9621" s="97"/>
    </row>
    <row r="9622" spans="1:14" x14ac:dyDescent="0.2">
      <c r="A9622" s="101"/>
      <c r="D9622" s="97"/>
      <c r="N9622" s="97"/>
    </row>
    <row r="9623" spans="1:14" x14ac:dyDescent="0.2">
      <c r="A9623" s="101"/>
      <c r="D9623" s="97"/>
      <c r="N9623" s="97"/>
    </row>
    <row r="9624" spans="1:14" x14ac:dyDescent="0.2">
      <c r="A9624" s="101"/>
      <c r="D9624" s="97"/>
      <c r="N9624" s="97"/>
    </row>
    <row r="9625" spans="1:14" x14ac:dyDescent="0.2">
      <c r="A9625" s="101"/>
      <c r="D9625" s="97"/>
      <c r="N9625" s="97"/>
    </row>
    <row r="9626" spans="1:14" x14ac:dyDescent="0.2">
      <c r="A9626" s="101"/>
      <c r="D9626" s="97"/>
      <c r="N9626" s="97"/>
    </row>
    <row r="9627" spans="1:14" x14ac:dyDescent="0.2">
      <c r="A9627" s="101"/>
      <c r="D9627" s="97"/>
      <c r="N9627" s="97"/>
    </row>
    <row r="9628" spans="1:14" x14ac:dyDescent="0.2">
      <c r="A9628" s="101"/>
      <c r="D9628" s="97"/>
      <c r="N9628" s="97"/>
    </row>
    <row r="9629" spans="1:14" x14ac:dyDescent="0.2">
      <c r="A9629" s="101"/>
      <c r="D9629" s="97"/>
      <c r="N9629" s="97"/>
    </row>
    <row r="9630" spans="1:14" x14ac:dyDescent="0.2">
      <c r="A9630" s="101"/>
      <c r="D9630" s="97"/>
      <c r="N9630" s="97"/>
    </row>
    <row r="9631" spans="1:14" x14ac:dyDescent="0.2">
      <c r="A9631" s="101"/>
      <c r="D9631" s="97"/>
      <c r="N9631" s="97"/>
    </row>
    <row r="9632" spans="1:14" x14ac:dyDescent="0.2">
      <c r="A9632" s="101"/>
      <c r="D9632" s="97"/>
      <c r="N9632" s="97"/>
    </row>
    <row r="9633" spans="1:14" x14ac:dyDescent="0.2">
      <c r="A9633" s="101"/>
      <c r="D9633" s="97"/>
      <c r="N9633" s="97"/>
    </row>
    <row r="9634" spans="1:14" x14ac:dyDescent="0.2">
      <c r="A9634" s="101"/>
      <c r="D9634" s="97"/>
      <c r="N9634" s="97"/>
    </row>
    <row r="9635" spans="1:14" x14ac:dyDescent="0.2">
      <c r="A9635" s="101"/>
      <c r="D9635" s="97"/>
      <c r="N9635" s="97"/>
    </row>
    <row r="9636" spans="1:14" x14ac:dyDescent="0.2">
      <c r="A9636" s="101"/>
      <c r="D9636" s="97"/>
      <c r="N9636" s="97"/>
    </row>
    <row r="9637" spans="1:14" x14ac:dyDescent="0.2">
      <c r="A9637" s="101"/>
      <c r="D9637" s="97"/>
      <c r="N9637" s="97"/>
    </row>
    <row r="9638" spans="1:14" x14ac:dyDescent="0.2">
      <c r="A9638" s="101"/>
      <c r="D9638" s="97"/>
      <c r="N9638" s="97"/>
    </row>
    <row r="9639" spans="1:14" x14ac:dyDescent="0.2">
      <c r="A9639" s="101"/>
      <c r="D9639" s="97"/>
      <c r="N9639" s="97"/>
    </row>
    <row r="9640" spans="1:14" x14ac:dyDescent="0.2">
      <c r="A9640" s="101"/>
      <c r="D9640" s="97"/>
      <c r="N9640" s="97"/>
    </row>
    <row r="9641" spans="1:14" x14ac:dyDescent="0.2">
      <c r="A9641" s="101"/>
      <c r="D9641" s="97"/>
      <c r="N9641" s="97"/>
    </row>
    <row r="9642" spans="1:14" x14ac:dyDescent="0.2">
      <c r="A9642" s="101"/>
      <c r="D9642" s="97"/>
      <c r="N9642" s="97"/>
    </row>
    <row r="9643" spans="1:14" x14ac:dyDescent="0.2">
      <c r="A9643" s="101"/>
      <c r="D9643" s="97"/>
      <c r="N9643" s="97"/>
    </row>
    <row r="9644" spans="1:14" x14ac:dyDescent="0.2">
      <c r="A9644" s="101"/>
      <c r="D9644" s="97"/>
      <c r="N9644" s="97"/>
    </row>
    <row r="9645" spans="1:14" x14ac:dyDescent="0.2">
      <c r="A9645" s="101"/>
      <c r="D9645" s="97"/>
      <c r="N9645" s="97"/>
    </row>
    <row r="9646" spans="1:14" x14ac:dyDescent="0.2">
      <c r="A9646" s="101"/>
      <c r="D9646" s="97"/>
      <c r="N9646" s="97"/>
    </row>
    <row r="9647" spans="1:14" x14ac:dyDescent="0.2">
      <c r="A9647" s="101"/>
      <c r="D9647" s="97"/>
      <c r="N9647" s="97"/>
    </row>
    <row r="9648" spans="1:14" x14ac:dyDescent="0.2">
      <c r="A9648" s="101"/>
      <c r="D9648" s="97"/>
      <c r="N9648" s="97"/>
    </row>
    <row r="9649" spans="1:14" x14ac:dyDescent="0.2">
      <c r="A9649" s="101"/>
      <c r="D9649" s="97"/>
      <c r="N9649" s="97"/>
    </row>
    <row r="9650" spans="1:14" x14ac:dyDescent="0.2">
      <c r="A9650" s="101"/>
      <c r="D9650" s="97"/>
      <c r="N9650" s="97"/>
    </row>
    <row r="9651" spans="1:14" x14ac:dyDescent="0.2">
      <c r="A9651" s="101"/>
      <c r="D9651" s="97"/>
      <c r="N9651" s="97"/>
    </row>
    <row r="9652" spans="1:14" x14ac:dyDescent="0.2">
      <c r="A9652" s="101"/>
      <c r="D9652" s="97"/>
      <c r="N9652" s="97"/>
    </row>
    <row r="9653" spans="1:14" x14ac:dyDescent="0.2">
      <c r="A9653" s="101"/>
      <c r="D9653" s="97"/>
      <c r="N9653" s="97"/>
    </row>
    <row r="9654" spans="1:14" x14ac:dyDescent="0.2">
      <c r="A9654" s="101"/>
      <c r="D9654" s="97"/>
      <c r="N9654" s="97"/>
    </row>
    <row r="9655" spans="1:14" x14ac:dyDescent="0.2">
      <c r="A9655" s="101"/>
      <c r="D9655" s="97"/>
      <c r="N9655" s="97"/>
    </row>
    <row r="9656" spans="1:14" x14ac:dyDescent="0.2">
      <c r="A9656" s="101"/>
      <c r="D9656" s="97"/>
      <c r="N9656" s="97"/>
    </row>
    <row r="9657" spans="1:14" x14ac:dyDescent="0.2">
      <c r="A9657" s="101"/>
      <c r="D9657" s="97"/>
      <c r="N9657" s="97"/>
    </row>
    <row r="9658" spans="1:14" x14ac:dyDescent="0.2">
      <c r="A9658" s="101"/>
      <c r="D9658" s="97"/>
      <c r="N9658" s="97"/>
    </row>
    <row r="9659" spans="1:14" x14ac:dyDescent="0.2">
      <c r="A9659" s="101"/>
      <c r="D9659" s="97"/>
      <c r="N9659" s="97"/>
    </row>
    <row r="9660" spans="1:14" x14ac:dyDescent="0.2">
      <c r="A9660" s="101"/>
      <c r="D9660" s="97"/>
      <c r="N9660" s="97"/>
    </row>
    <row r="9661" spans="1:14" x14ac:dyDescent="0.2">
      <c r="A9661" s="101"/>
      <c r="D9661" s="97"/>
      <c r="N9661" s="97"/>
    </row>
    <row r="9662" spans="1:14" x14ac:dyDescent="0.2">
      <c r="A9662" s="101"/>
      <c r="D9662" s="97"/>
      <c r="N9662" s="97"/>
    </row>
    <row r="9663" spans="1:14" x14ac:dyDescent="0.2">
      <c r="A9663" s="101"/>
      <c r="D9663" s="97"/>
      <c r="N9663" s="97"/>
    </row>
    <row r="9664" spans="1:14" x14ac:dyDescent="0.2">
      <c r="A9664" s="101"/>
      <c r="D9664" s="97"/>
      <c r="N9664" s="97"/>
    </row>
    <row r="9665" spans="1:14" x14ac:dyDescent="0.2">
      <c r="A9665" s="101"/>
      <c r="D9665" s="97"/>
      <c r="N9665" s="97"/>
    </row>
    <row r="9666" spans="1:14" x14ac:dyDescent="0.2">
      <c r="A9666" s="101"/>
      <c r="D9666" s="97"/>
      <c r="N9666" s="97"/>
    </row>
    <row r="9667" spans="1:14" x14ac:dyDescent="0.2">
      <c r="A9667" s="101"/>
      <c r="D9667" s="97"/>
      <c r="N9667" s="97"/>
    </row>
    <row r="9668" spans="1:14" x14ac:dyDescent="0.2">
      <c r="A9668" s="101"/>
      <c r="D9668" s="97"/>
      <c r="N9668" s="97"/>
    </row>
    <row r="9669" spans="1:14" x14ac:dyDescent="0.2">
      <c r="A9669" s="101"/>
      <c r="D9669" s="97"/>
      <c r="N9669" s="97"/>
    </row>
    <row r="9670" spans="1:14" x14ac:dyDescent="0.2">
      <c r="A9670" s="101"/>
      <c r="D9670" s="97"/>
      <c r="N9670" s="97"/>
    </row>
    <row r="9671" spans="1:14" x14ac:dyDescent="0.2">
      <c r="A9671" s="101"/>
      <c r="D9671" s="97"/>
      <c r="N9671" s="97"/>
    </row>
    <row r="9672" spans="1:14" x14ac:dyDescent="0.2">
      <c r="A9672" s="101"/>
      <c r="D9672" s="97"/>
      <c r="N9672" s="97"/>
    </row>
    <row r="9673" spans="1:14" x14ac:dyDescent="0.2">
      <c r="A9673" s="101"/>
      <c r="D9673" s="97"/>
      <c r="N9673" s="97"/>
    </row>
    <row r="9674" spans="1:14" x14ac:dyDescent="0.2">
      <c r="A9674" s="101"/>
      <c r="D9674" s="97"/>
      <c r="N9674" s="97"/>
    </row>
    <row r="9675" spans="1:14" x14ac:dyDescent="0.2">
      <c r="A9675" s="101"/>
      <c r="D9675" s="97"/>
      <c r="N9675" s="97"/>
    </row>
    <row r="9676" spans="1:14" x14ac:dyDescent="0.2">
      <c r="A9676" s="101"/>
      <c r="D9676" s="97"/>
      <c r="N9676" s="97"/>
    </row>
    <row r="9677" spans="1:14" x14ac:dyDescent="0.2">
      <c r="A9677" s="101"/>
      <c r="D9677" s="97"/>
      <c r="N9677" s="97"/>
    </row>
    <row r="9678" spans="1:14" x14ac:dyDescent="0.2">
      <c r="A9678" s="101"/>
      <c r="D9678" s="97"/>
      <c r="N9678" s="97"/>
    </row>
    <row r="9679" spans="1:14" x14ac:dyDescent="0.2">
      <c r="A9679" s="101"/>
      <c r="D9679" s="97"/>
      <c r="N9679" s="97"/>
    </row>
    <row r="9680" spans="1:14" x14ac:dyDescent="0.2">
      <c r="A9680" s="101"/>
      <c r="D9680" s="97"/>
      <c r="N9680" s="97"/>
    </row>
    <row r="9681" spans="1:14" x14ac:dyDescent="0.2">
      <c r="A9681" s="101"/>
      <c r="D9681" s="97"/>
      <c r="N9681" s="97"/>
    </row>
    <row r="9682" spans="1:14" x14ac:dyDescent="0.2">
      <c r="A9682" s="101"/>
      <c r="D9682" s="97"/>
      <c r="N9682" s="97"/>
    </row>
    <row r="9683" spans="1:14" x14ac:dyDescent="0.2">
      <c r="A9683" s="101"/>
      <c r="D9683" s="97"/>
      <c r="N9683" s="97"/>
    </row>
    <row r="9684" spans="1:14" x14ac:dyDescent="0.2">
      <c r="A9684" s="101"/>
      <c r="D9684" s="97"/>
      <c r="N9684" s="97"/>
    </row>
    <row r="9685" spans="1:14" x14ac:dyDescent="0.2">
      <c r="A9685" s="101"/>
      <c r="D9685" s="97"/>
      <c r="N9685" s="97"/>
    </row>
    <row r="9686" spans="1:14" x14ac:dyDescent="0.2">
      <c r="A9686" s="101"/>
      <c r="D9686" s="97"/>
      <c r="N9686" s="97"/>
    </row>
    <row r="9687" spans="1:14" x14ac:dyDescent="0.2">
      <c r="A9687" s="101"/>
      <c r="D9687" s="97"/>
      <c r="N9687" s="97"/>
    </row>
    <row r="9688" spans="1:14" x14ac:dyDescent="0.2">
      <c r="A9688" s="101"/>
      <c r="D9688" s="97"/>
      <c r="N9688" s="97"/>
    </row>
    <row r="9689" spans="1:14" x14ac:dyDescent="0.2">
      <c r="A9689" s="101"/>
      <c r="D9689" s="97"/>
      <c r="N9689" s="97"/>
    </row>
    <row r="9690" spans="1:14" x14ac:dyDescent="0.2">
      <c r="A9690" s="101"/>
      <c r="D9690" s="97"/>
      <c r="N9690" s="97"/>
    </row>
    <row r="9691" spans="1:14" x14ac:dyDescent="0.2">
      <c r="A9691" s="101"/>
      <c r="D9691" s="97"/>
      <c r="N9691" s="97"/>
    </row>
    <row r="9692" spans="1:14" x14ac:dyDescent="0.2">
      <c r="A9692" s="101"/>
      <c r="D9692" s="97"/>
      <c r="N9692" s="97"/>
    </row>
    <row r="9693" spans="1:14" x14ac:dyDescent="0.2">
      <c r="A9693" s="101"/>
      <c r="D9693" s="97"/>
      <c r="N9693" s="97"/>
    </row>
    <row r="9694" spans="1:14" x14ac:dyDescent="0.2">
      <c r="A9694" s="101"/>
      <c r="D9694" s="97"/>
      <c r="N9694" s="97"/>
    </row>
    <row r="9695" spans="1:14" x14ac:dyDescent="0.2">
      <c r="A9695" s="101"/>
      <c r="D9695" s="97"/>
      <c r="N9695" s="97"/>
    </row>
    <row r="9696" spans="1:14" x14ac:dyDescent="0.2">
      <c r="A9696" s="101"/>
      <c r="D9696" s="97"/>
      <c r="N9696" s="97"/>
    </row>
    <row r="9697" spans="1:14" x14ac:dyDescent="0.2">
      <c r="A9697" s="101"/>
      <c r="D9697" s="97"/>
      <c r="N9697" s="97"/>
    </row>
    <row r="9698" spans="1:14" x14ac:dyDescent="0.2">
      <c r="A9698" s="101"/>
      <c r="D9698" s="97"/>
      <c r="N9698" s="97"/>
    </row>
    <row r="9699" spans="1:14" x14ac:dyDescent="0.2">
      <c r="A9699" s="101"/>
      <c r="D9699" s="97"/>
      <c r="N9699" s="97"/>
    </row>
    <row r="9700" spans="1:14" x14ac:dyDescent="0.2">
      <c r="A9700" s="101"/>
      <c r="D9700" s="97"/>
      <c r="N9700" s="97"/>
    </row>
    <row r="9701" spans="1:14" x14ac:dyDescent="0.2">
      <c r="A9701" s="101"/>
      <c r="D9701" s="97"/>
      <c r="N9701" s="97"/>
    </row>
    <row r="9702" spans="1:14" x14ac:dyDescent="0.2">
      <c r="A9702" s="101"/>
      <c r="D9702" s="97"/>
      <c r="N9702" s="97"/>
    </row>
    <row r="9703" spans="1:14" x14ac:dyDescent="0.2">
      <c r="A9703" s="101"/>
      <c r="D9703" s="97"/>
      <c r="N9703" s="97"/>
    </row>
    <row r="9704" spans="1:14" x14ac:dyDescent="0.2">
      <c r="A9704" s="101"/>
      <c r="D9704" s="97"/>
      <c r="N9704" s="97"/>
    </row>
    <row r="9705" spans="1:14" x14ac:dyDescent="0.2">
      <c r="A9705" s="101"/>
      <c r="D9705" s="97"/>
      <c r="N9705" s="97"/>
    </row>
    <row r="9706" spans="1:14" x14ac:dyDescent="0.2">
      <c r="A9706" s="101"/>
      <c r="D9706" s="97"/>
      <c r="N9706" s="97"/>
    </row>
    <row r="9707" spans="1:14" x14ac:dyDescent="0.2">
      <c r="A9707" s="101"/>
      <c r="D9707" s="97"/>
      <c r="N9707" s="97"/>
    </row>
    <row r="9708" spans="1:14" x14ac:dyDescent="0.2">
      <c r="A9708" s="101"/>
      <c r="D9708" s="97"/>
      <c r="N9708" s="97"/>
    </row>
    <row r="9709" spans="1:14" x14ac:dyDescent="0.2">
      <c r="A9709" s="101"/>
      <c r="D9709" s="97"/>
      <c r="N9709" s="97"/>
    </row>
    <row r="9710" spans="1:14" x14ac:dyDescent="0.2">
      <c r="A9710" s="101"/>
      <c r="D9710" s="97"/>
      <c r="N9710" s="97"/>
    </row>
    <row r="9711" spans="1:14" x14ac:dyDescent="0.2">
      <c r="A9711" s="101"/>
      <c r="D9711" s="97"/>
      <c r="N9711" s="97"/>
    </row>
    <row r="9712" spans="1:14" x14ac:dyDescent="0.2">
      <c r="A9712" s="101"/>
      <c r="D9712" s="97"/>
      <c r="N9712" s="97"/>
    </row>
    <row r="9713" spans="1:14" x14ac:dyDescent="0.2">
      <c r="A9713" s="101"/>
      <c r="D9713" s="97"/>
      <c r="N9713" s="97"/>
    </row>
    <row r="9714" spans="1:14" x14ac:dyDescent="0.2">
      <c r="A9714" s="101"/>
      <c r="D9714" s="97"/>
      <c r="N9714" s="97"/>
    </row>
    <row r="9715" spans="1:14" x14ac:dyDescent="0.2">
      <c r="A9715" s="101"/>
      <c r="D9715" s="97"/>
      <c r="N9715" s="97"/>
    </row>
    <row r="9716" spans="1:14" x14ac:dyDescent="0.2">
      <c r="A9716" s="101"/>
      <c r="D9716" s="97"/>
      <c r="N9716" s="97"/>
    </row>
    <row r="9717" spans="1:14" x14ac:dyDescent="0.2">
      <c r="A9717" s="101"/>
      <c r="D9717" s="97"/>
      <c r="N9717" s="97"/>
    </row>
    <row r="9718" spans="1:14" x14ac:dyDescent="0.2">
      <c r="A9718" s="101"/>
      <c r="D9718" s="97"/>
      <c r="N9718" s="97"/>
    </row>
    <row r="9719" spans="1:14" x14ac:dyDescent="0.2">
      <c r="A9719" s="101"/>
      <c r="D9719" s="97"/>
      <c r="N9719" s="97"/>
    </row>
    <row r="9720" spans="1:14" x14ac:dyDescent="0.2">
      <c r="A9720" s="101"/>
      <c r="D9720" s="97"/>
      <c r="N9720" s="97"/>
    </row>
    <row r="9721" spans="1:14" x14ac:dyDescent="0.2">
      <c r="A9721" s="101"/>
      <c r="D9721" s="97"/>
      <c r="N9721" s="97"/>
    </row>
    <row r="9722" spans="1:14" x14ac:dyDescent="0.2">
      <c r="A9722" s="101"/>
      <c r="D9722" s="97"/>
      <c r="N9722" s="97"/>
    </row>
    <row r="9723" spans="1:14" x14ac:dyDescent="0.2">
      <c r="A9723" s="101"/>
      <c r="D9723" s="97"/>
      <c r="N9723" s="97"/>
    </row>
    <row r="9724" spans="1:14" x14ac:dyDescent="0.2">
      <c r="A9724" s="101"/>
      <c r="D9724" s="97"/>
      <c r="N9724" s="97"/>
    </row>
    <row r="9725" spans="1:14" x14ac:dyDescent="0.2">
      <c r="A9725" s="101"/>
      <c r="D9725" s="97"/>
      <c r="N9725" s="97"/>
    </row>
    <row r="9726" spans="1:14" x14ac:dyDescent="0.2">
      <c r="A9726" s="101"/>
      <c r="D9726" s="97"/>
      <c r="N9726" s="97"/>
    </row>
    <row r="9727" spans="1:14" x14ac:dyDescent="0.2">
      <c r="A9727" s="101"/>
      <c r="D9727" s="97"/>
      <c r="N9727" s="97"/>
    </row>
    <row r="9728" spans="1:14" x14ac:dyDescent="0.2">
      <c r="A9728" s="101"/>
      <c r="D9728" s="97"/>
      <c r="N9728" s="97"/>
    </row>
    <row r="9729" spans="1:14" x14ac:dyDescent="0.2">
      <c r="A9729" s="101"/>
      <c r="D9729" s="97"/>
      <c r="N9729" s="97"/>
    </row>
    <row r="9730" spans="1:14" x14ac:dyDescent="0.2">
      <c r="A9730" s="101"/>
      <c r="D9730" s="97"/>
      <c r="N9730" s="97"/>
    </row>
    <row r="9731" spans="1:14" x14ac:dyDescent="0.2">
      <c r="A9731" s="101"/>
      <c r="D9731" s="97"/>
      <c r="N9731" s="97"/>
    </row>
    <row r="9732" spans="1:14" x14ac:dyDescent="0.2">
      <c r="A9732" s="101"/>
      <c r="D9732" s="97"/>
      <c r="N9732" s="97"/>
    </row>
    <row r="9733" spans="1:14" x14ac:dyDescent="0.2">
      <c r="A9733" s="101"/>
      <c r="D9733" s="97"/>
      <c r="N9733" s="97"/>
    </row>
    <row r="9734" spans="1:14" x14ac:dyDescent="0.2">
      <c r="A9734" s="101"/>
      <c r="D9734" s="97"/>
      <c r="N9734" s="97"/>
    </row>
    <row r="9735" spans="1:14" x14ac:dyDescent="0.2">
      <c r="A9735" s="101"/>
      <c r="D9735" s="97"/>
      <c r="N9735" s="97"/>
    </row>
    <row r="9736" spans="1:14" x14ac:dyDescent="0.2">
      <c r="A9736" s="101"/>
      <c r="D9736" s="97"/>
      <c r="N9736" s="97"/>
    </row>
    <row r="9737" spans="1:14" x14ac:dyDescent="0.2">
      <c r="A9737" s="101"/>
      <c r="D9737" s="97"/>
      <c r="N9737" s="97"/>
    </row>
    <row r="9738" spans="1:14" x14ac:dyDescent="0.2">
      <c r="A9738" s="101"/>
      <c r="D9738" s="97"/>
      <c r="N9738" s="97"/>
    </row>
    <row r="9739" spans="1:14" x14ac:dyDescent="0.2">
      <c r="A9739" s="101"/>
      <c r="D9739" s="97"/>
      <c r="N9739" s="97"/>
    </row>
    <row r="9740" spans="1:14" x14ac:dyDescent="0.2">
      <c r="A9740" s="101"/>
      <c r="D9740" s="97"/>
      <c r="N9740" s="97"/>
    </row>
    <row r="9741" spans="1:14" x14ac:dyDescent="0.2">
      <c r="A9741" s="101"/>
      <c r="D9741" s="97"/>
      <c r="N9741" s="97"/>
    </row>
    <row r="9742" spans="1:14" x14ac:dyDescent="0.2">
      <c r="A9742" s="101"/>
      <c r="D9742" s="97"/>
      <c r="N9742" s="97"/>
    </row>
    <row r="9743" spans="1:14" x14ac:dyDescent="0.2">
      <c r="A9743" s="101"/>
      <c r="D9743" s="97"/>
      <c r="N9743" s="97"/>
    </row>
    <row r="9744" spans="1:14" x14ac:dyDescent="0.2">
      <c r="A9744" s="101"/>
      <c r="D9744" s="97"/>
      <c r="N9744" s="97"/>
    </row>
    <row r="9745" spans="1:14" x14ac:dyDescent="0.2">
      <c r="A9745" s="101"/>
      <c r="D9745" s="97"/>
      <c r="N9745" s="97"/>
    </row>
    <row r="9746" spans="1:14" x14ac:dyDescent="0.2">
      <c r="A9746" s="101"/>
      <c r="D9746" s="97"/>
      <c r="N9746" s="97"/>
    </row>
    <row r="9747" spans="1:14" x14ac:dyDescent="0.2">
      <c r="A9747" s="101"/>
      <c r="D9747" s="97"/>
      <c r="N9747" s="97"/>
    </row>
    <row r="9748" spans="1:14" x14ac:dyDescent="0.2">
      <c r="A9748" s="101"/>
      <c r="D9748" s="97"/>
      <c r="N9748" s="97"/>
    </row>
    <row r="9749" spans="1:14" x14ac:dyDescent="0.2">
      <c r="A9749" s="101"/>
      <c r="D9749" s="97"/>
      <c r="N9749" s="97"/>
    </row>
    <row r="9750" spans="1:14" x14ac:dyDescent="0.2">
      <c r="A9750" s="101"/>
      <c r="D9750" s="97"/>
      <c r="N9750" s="97"/>
    </row>
    <row r="9751" spans="1:14" x14ac:dyDescent="0.2">
      <c r="A9751" s="101"/>
      <c r="D9751" s="97"/>
      <c r="N9751" s="97"/>
    </row>
    <row r="9752" spans="1:14" x14ac:dyDescent="0.2">
      <c r="A9752" s="101"/>
      <c r="D9752" s="97"/>
      <c r="N9752" s="97"/>
    </row>
    <row r="9753" spans="1:14" x14ac:dyDescent="0.2">
      <c r="A9753" s="101"/>
      <c r="D9753" s="97"/>
      <c r="N9753" s="97"/>
    </row>
    <row r="9754" spans="1:14" x14ac:dyDescent="0.2">
      <c r="A9754" s="101"/>
      <c r="D9754" s="97"/>
      <c r="N9754" s="97"/>
    </row>
    <row r="9755" spans="1:14" x14ac:dyDescent="0.2">
      <c r="A9755" s="101"/>
      <c r="D9755" s="97"/>
      <c r="N9755" s="97"/>
    </row>
    <row r="9756" spans="1:14" x14ac:dyDescent="0.2">
      <c r="A9756" s="101"/>
      <c r="D9756" s="97"/>
      <c r="N9756" s="97"/>
    </row>
    <row r="9757" spans="1:14" x14ac:dyDescent="0.2">
      <c r="A9757" s="101"/>
      <c r="D9757" s="97"/>
      <c r="N9757" s="97"/>
    </row>
    <row r="9758" spans="1:14" x14ac:dyDescent="0.2">
      <c r="A9758" s="101"/>
      <c r="D9758" s="97"/>
      <c r="N9758" s="97"/>
    </row>
    <row r="9759" spans="1:14" x14ac:dyDescent="0.2">
      <c r="A9759" s="101"/>
      <c r="D9759" s="97"/>
      <c r="N9759" s="97"/>
    </row>
    <row r="9760" spans="1:14" x14ac:dyDescent="0.2">
      <c r="A9760" s="101"/>
      <c r="D9760" s="97"/>
      <c r="N9760" s="97"/>
    </row>
    <row r="9761" spans="1:14" x14ac:dyDescent="0.2">
      <c r="A9761" s="101"/>
      <c r="D9761" s="97"/>
      <c r="N9761" s="97"/>
    </row>
    <row r="9762" spans="1:14" x14ac:dyDescent="0.2">
      <c r="A9762" s="101"/>
      <c r="D9762" s="97"/>
      <c r="N9762" s="97"/>
    </row>
    <row r="9763" spans="1:14" x14ac:dyDescent="0.2">
      <c r="A9763" s="101"/>
      <c r="D9763" s="97"/>
      <c r="N9763" s="97"/>
    </row>
    <row r="9764" spans="1:14" x14ac:dyDescent="0.2">
      <c r="A9764" s="101"/>
      <c r="D9764" s="97"/>
      <c r="N9764" s="97"/>
    </row>
    <row r="9765" spans="1:14" x14ac:dyDescent="0.2">
      <c r="A9765" s="101"/>
      <c r="D9765" s="97"/>
      <c r="N9765" s="97"/>
    </row>
    <row r="9766" spans="1:14" x14ac:dyDescent="0.2">
      <c r="A9766" s="101"/>
      <c r="D9766" s="97"/>
      <c r="N9766" s="97"/>
    </row>
    <row r="9767" spans="1:14" x14ac:dyDescent="0.2">
      <c r="A9767" s="101"/>
      <c r="D9767" s="97"/>
      <c r="N9767" s="97"/>
    </row>
    <row r="9768" spans="1:14" x14ac:dyDescent="0.2">
      <c r="A9768" s="101"/>
      <c r="D9768" s="97"/>
      <c r="N9768" s="97"/>
    </row>
    <row r="9769" spans="1:14" x14ac:dyDescent="0.2">
      <c r="A9769" s="101"/>
      <c r="D9769" s="97"/>
      <c r="N9769" s="97"/>
    </row>
    <row r="9770" spans="1:14" x14ac:dyDescent="0.2">
      <c r="A9770" s="101"/>
      <c r="D9770" s="97"/>
      <c r="N9770" s="97"/>
    </row>
    <row r="9771" spans="1:14" x14ac:dyDescent="0.2">
      <c r="A9771" s="101"/>
      <c r="D9771" s="97"/>
      <c r="N9771" s="97"/>
    </row>
    <row r="9772" spans="1:14" x14ac:dyDescent="0.2">
      <c r="A9772" s="101"/>
      <c r="D9772" s="97"/>
      <c r="N9772" s="97"/>
    </row>
    <row r="9773" spans="1:14" x14ac:dyDescent="0.2">
      <c r="A9773" s="101"/>
      <c r="D9773" s="97"/>
      <c r="N9773" s="97"/>
    </row>
    <row r="9774" spans="1:14" x14ac:dyDescent="0.2">
      <c r="A9774" s="101"/>
      <c r="D9774" s="97"/>
      <c r="N9774" s="97"/>
    </row>
    <row r="9775" spans="1:14" x14ac:dyDescent="0.2">
      <c r="A9775" s="101"/>
      <c r="D9775" s="97"/>
      <c r="N9775" s="97"/>
    </row>
    <row r="9776" spans="1:14" x14ac:dyDescent="0.2">
      <c r="A9776" s="101"/>
      <c r="D9776" s="97"/>
      <c r="N9776" s="97"/>
    </row>
    <row r="9777" spans="1:14" x14ac:dyDescent="0.2">
      <c r="A9777" s="101"/>
      <c r="D9777" s="97"/>
      <c r="N9777" s="97"/>
    </row>
    <row r="9778" spans="1:14" x14ac:dyDescent="0.2">
      <c r="A9778" s="101"/>
      <c r="D9778" s="97"/>
      <c r="N9778" s="97"/>
    </row>
    <row r="9779" spans="1:14" x14ac:dyDescent="0.2">
      <c r="A9779" s="101"/>
      <c r="D9779" s="97"/>
      <c r="N9779" s="97"/>
    </row>
    <row r="9780" spans="1:14" x14ac:dyDescent="0.2">
      <c r="A9780" s="101"/>
      <c r="D9780" s="97"/>
      <c r="N9780" s="97"/>
    </row>
    <row r="9781" spans="1:14" x14ac:dyDescent="0.2">
      <c r="A9781" s="101"/>
      <c r="D9781" s="97"/>
      <c r="N9781" s="97"/>
    </row>
    <row r="9782" spans="1:14" x14ac:dyDescent="0.2">
      <c r="A9782" s="101"/>
      <c r="D9782" s="97"/>
      <c r="N9782" s="97"/>
    </row>
    <row r="9783" spans="1:14" x14ac:dyDescent="0.2">
      <c r="A9783" s="101"/>
      <c r="D9783" s="97"/>
      <c r="N9783" s="97"/>
    </row>
    <row r="9784" spans="1:14" x14ac:dyDescent="0.2">
      <c r="A9784" s="101"/>
      <c r="D9784" s="97"/>
      <c r="N9784" s="97"/>
    </row>
    <row r="9785" spans="1:14" x14ac:dyDescent="0.2">
      <c r="A9785" s="101"/>
      <c r="D9785" s="97"/>
      <c r="N9785" s="97"/>
    </row>
    <row r="9786" spans="1:14" x14ac:dyDescent="0.2">
      <c r="A9786" s="101"/>
      <c r="D9786" s="97"/>
      <c r="N9786" s="97"/>
    </row>
    <row r="9787" spans="1:14" x14ac:dyDescent="0.2">
      <c r="A9787" s="101"/>
      <c r="D9787" s="97"/>
      <c r="N9787" s="97"/>
    </row>
    <row r="9788" spans="1:14" x14ac:dyDescent="0.2">
      <c r="A9788" s="101"/>
      <c r="D9788" s="97"/>
      <c r="N9788" s="97"/>
    </row>
    <row r="9789" spans="1:14" x14ac:dyDescent="0.2">
      <c r="A9789" s="101"/>
      <c r="D9789" s="97"/>
      <c r="N9789" s="97"/>
    </row>
    <row r="9790" spans="1:14" x14ac:dyDescent="0.2">
      <c r="A9790" s="101"/>
      <c r="D9790" s="97"/>
      <c r="N9790" s="97"/>
    </row>
    <row r="9791" spans="1:14" x14ac:dyDescent="0.2">
      <c r="A9791" s="101"/>
      <c r="D9791" s="97"/>
      <c r="N9791" s="97"/>
    </row>
    <row r="9792" spans="1:14" x14ac:dyDescent="0.2">
      <c r="A9792" s="101"/>
      <c r="D9792" s="97"/>
      <c r="N9792" s="97"/>
    </row>
    <row r="9793" spans="1:14" x14ac:dyDescent="0.2">
      <c r="A9793" s="101"/>
      <c r="D9793" s="97"/>
      <c r="N9793" s="97"/>
    </row>
    <row r="9794" spans="1:14" x14ac:dyDescent="0.2">
      <c r="A9794" s="101"/>
      <c r="D9794" s="97"/>
      <c r="N9794" s="97"/>
    </row>
    <row r="9795" spans="1:14" x14ac:dyDescent="0.2">
      <c r="A9795" s="101"/>
      <c r="D9795" s="97"/>
      <c r="N9795" s="97"/>
    </row>
    <row r="9796" spans="1:14" x14ac:dyDescent="0.2">
      <c r="A9796" s="101"/>
      <c r="D9796" s="97"/>
      <c r="N9796" s="97"/>
    </row>
    <row r="9797" spans="1:14" x14ac:dyDescent="0.2">
      <c r="A9797" s="101"/>
      <c r="D9797" s="97"/>
      <c r="N9797" s="97"/>
    </row>
    <row r="9798" spans="1:14" x14ac:dyDescent="0.2">
      <c r="A9798" s="101"/>
      <c r="D9798" s="97"/>
      <c r="N9798" s="97"/>
    </row>
    <row r="9799" spans="1:14" x14ac:dyDescent="0.2">
      <c r="A9799" s="101"/>
      <c r="D9799" s="97"/>
      <c r="N9799" s="97"/>
    </row>
    <row r="9800" spans="1:14" x14ac:dyDescent="0.2">
      <c r="A9800" s="101"/>
      <c r="D9800" s="97"/>
      <c r="N9800" s="97"/>
    </row>
    <row r="9801" spans="1:14" x14ac:dyDescent="0.2">
      <c r="A9801" s="101"/>
      <c r="D9801" s="97"/>
      <c r="N9801" s="97"/>
    </row>
    <row r="9802" spans="1:14" x14ac:dyDescent="0.2">
      <c r="A9802" s="101"/>
      <c r="D9802" s="97"/>
      <c r="N9802" s="97"/>
    </row>
    <row r="9803" spans="1:14" x14ac:dyDescent="0.2">
      <c r="A9803" s="101"/>
      <c r="D9803" s="97"/>
      <c r="N9803" s="97"/>
    </row>
    <row r="9804" spans="1:14" x14ac:dyDescent="0.2">
      <c r="A9804" s="101"/>
      <c r="D9804" s="97"/>
      <c r="N9804" s="97"/>
    </row>
    <row r="9805" spans="1:14" x14ac:dyDescent="0.2">
      <c r="A9805" s="101"/>
      <c r="D9805" s="97"/>
      <c r="N9805" s="97"/>
    </row>
    <row r="9806" spans="1:14" x14ac:dyDescent="0.2">
      <c r="A9806" s="101"/>
      <c r="D9806" s="97"/>
      <c r="N9806" s="97"/>
    </row>
    <row r="9807" spans="1:14" x14ac:dyDescent="0.2">
      <c r="A9807" s="101"/>
      <c r="D9807" s="97"/>
      <c r="N9807" s="97"/>
    </row>
    <row r="9808" spans="1:14" x14ac:dyDescent="0.2">
      <c r="A9808" s="101"/>
      <c r="D9808" s="97"/>
      <c r="N9808" s="97"/>
    </row>
    <row r="9809" spans="1:14" x14ac:dyDescent="0.2">
      <c r="A9809" s="101"/>
      <c r="D9809" s="97"/>
      <c r="N9809" s="97"/>
    </row>
    <row r="9810" spans="1:14" x14ac:dyDescent="0.2">
      <c r="A9810" s="101"/>
      <c r="D9810" s="97"/>
      <c r="N9810" s="97"/>
    </row>
    <row r="9811" spans="1:14" x14ac:dyDescent="0.2">
      <c r="A9811" s="101"/>
      <c r="D9811" s="97"/>
      <c r="N9811" s="97"/>
    </row>
    <row r="9812" spans="1:14" x14ac:dyDescent="0.2">
      <c r="A9812" s="101"/>
      <c r="D9812" s="97"/>
      <c r="N9812" s="97"/>
    </row>
    <row r="9813" spans="1:14" x14ac:dyDescent="0.2">
      <c r="A9813" s="101"/>
      <c r="D9813" s="97"/>
      <c r="N9813" s="97"/>
    </row>
    <row r="9814" spans="1:14" x14ac:dyDescent="0.2">
      <c r="A9814" s="101"/>
      <c r="D9814" s="97"/>
      <c r="N9814" s="97"/>
    </row>
    <row r="9815" spans="1:14" x14ac:dyDescent="0.2">
      <c r="A9815" s="101"/>
      <c r="D9815" s="97"/>
      <c r="N9815" s="97"/>
    </row>
    <row r="9816" spans="1:14" x14ac:dyDescent="0.2">
      <c r="A9816" s="101"/>
      <c r="D9816" s="97"/>
      <c r="N9816" s="97"/>
    </row>
    <row r="9817" spans="1:14" x14ac:dyDescent="0.2">
      <c r="A9817" s="101"/>
      <c r="D9817" s="97"/>
      <c r="N9817" s="97"/>
    </row>
    <row r="9818" spans="1:14" x14ac:dyDescent="0.2">
      <c r="A9818" s="101"/>
      <c r="D9818" s="97"/>
      <c r="N9818" s="97"/>
    </row>
    <row r="9819" spans="1:14" x14ac:dyDescent="0.2">
      <c r="A9819" s="101"/>
      <c r="D9819" s="97"/>
      <c r="N9819" s="97"/>
    </row>
    <row r="9820" spans="1:14" x14ac:dyDescent="0.2">
      <c r="A9820" s="101"/>
      <c r="D9820" s="97"/>
      <c r="N9820" s="97"/>
    </row>
    <row r="9821" spans="1:14" x14ac:dyDescent="0.2">
      <c r="A9821" s="101"/>
      <c r="D9821" s="97"/>
      <c r="N9821" s="97"/>
    </row>
    <row r="9822" spans="1:14" x14ac:dyDescent="0.2">
      <c r="A9822" s="101"/>
      <c r="D9822" s="97"/>
      <c r="N9822" s="97"/>
    </row>
    <row r="9823" spans="1:14" x14ac:dyDescent="0.2">
      <c r="A9823" s="101"/>
      <c r="D9823" s="97"/>
      <c r="N9823" s="97"/>
    </row>
    <row r="9824" spans="1:14" x14ac:dyDescent="0.2">
      <c r="A9824" s="101"/>
      <c r="D9824" s="97"/>
      <c r="N9824" s="97"/>
    </row>
    <row r="9825" spans="1:14" x14ac:dyDescent="0.2">
      <c r="A9825" s="101"/>
      <c r="D9825" s="97"/>
      <c r="N9825" s="97"/>
    </row>
    <row r="9826" spans="1:14" x14ac:dyDescent="0.2">
      <c r="A9826" s="101"/>
      <c r="D9826" s="97"/>
      <c r="N9826" s="97"/>
    </row>
    <row r="9827" spans="1:14" x14ac:dyDescent="0.2">
      <c r="A9827" s="101"/>
      <c r="D9827" s="97"/>
      <c r="N9827" s="97"/>
    </row>
    <row r="9828" spans="1:14" x14ac:dyDescent="0.2">
      <c r="A9828" s="101"/>
      <c r="D9828" s="97"/>
      <c r="N9828" s="97"/>
    </row>
    <row r="9829" spans="1:14" x14ac:dyDescent="0.2">
      <c r="A9829" s="101"/>
      <c r="D9829" s="97"/>
      <c r="N9829" s="97"/>
    </row>
    <row r="9830" spans="1:14" x14ac:dyDescent="0.2">
      <c r="A9830" s="101"/>
      <c r="D9830" s="97"/>
      <c r="N9830" s="97"/>
    </row>
    <row r="9831" spans="1:14" x14ac:dyDescent="0.2">
      <c r="A9831" s="101"/>
      <c r="D9831" s="97"/>
      <c r="N9831" s="97"/>
    </row>
    <row r="9832" spans="1:14" x14ac:dyDescent="0.2">
      <c r="A9832" s="101"/>
      <c r="D9832" s="97"/>
      <c r="N9832" s="97"/>
    </row>
    <row r="9833" spans="1:14" x14ac:dyDescent="0.2">
      <c r="A9833" s="101"/>
      <c r="D9833" s="97"/>
      <c r="N9833" s="97"/>
    </row>
    <row r="9834" spans="1:14" x14ac:dyDescent="0.2">
      <c r="A9834" s="101"/>
      <c r="D9834" s="97"/>
      <c r="N9834" s="97"/>
    </row>
    <row r="9835" spans="1:14" x14ac:dyDescent="0.2">
      <c r="A9835" s="101"/>
      <c r="D9835" s="97"/>
      <c r="N9835" s="97"/>
    </row>
    <row r="9836" spans="1:14" x14ac:dyDescent="0.2">
      <c r="A9836" s="101"/>
      <c r="D9836" s="97"/>
      <c r="N9836" s="97"/>
    </row>
    <row r="9837" spans="1:14" x14ac:dyDescent="0.2">
      <c r="A9837" s="101"/>
      <c r="D9837" s="97"/>
      <c r="N9837" s="97"/>
    </row>
    <row r="9838" spans="1:14" x14ac:dyDescent="0.2">
      <c r="A9838" s="101"/>
      <c r="D9838" s="97"/>
      <c r="N9838" s="97"/>
    </row>
    <row r="9839" spans="1:14" x14ac:dyDescent="0.2">
      <c r="A9839" s="101"/>
      <c r="D9839" s="97"/>
      <c r="N9839" s="97"/>
    </row>
    <row r="9840" spans="1:14" x14ac:dyDescent="0.2">
      <c r="A9840" s="101"/>
      <c r="D9840" s="97"/>
      <c r="N9840" s="97"/>
    </row>
    <row r="9841" spans="1:14" x14ac:dyDescent="0.2">
      <c r="A9841" s="101"/>
      <c r="D9841" s="97"/>
      <c r="N9841" s="97"/>
    </row>
    <row r="9842" spans="1:14" x14ac:dyDescent="0.2">
      <c r="A9842" s="101"/>
      <c r="D9842" s="97"/>
      <c r="N9842" s="97"/>
    </row>
    <row r="9843" spans="1:14" x14ac:dyDescent="0.2">
      <c r="A9843" s="101"/>
      <c r="D9843" s="97"/>
      <c r="N9843" s="97"/>
    </row>
    <row r="9844" spans="1:14" x14ac:dyDescent="0.2">
      <c r="A9844" s="101"/>
      <c r="D9844" s="97"/>
      <c r="N9844" s="97"/>
    </row>
    <row r="9845" spans="1:14" x14ac:dyDescent="0.2">
      <c r="A9845" s="101"/>
      <c r="D9845" s="97"/>
      <c r="N9845" s="97"/>
    </row>
    <row r="9846" spans="1:14" x14ac:dyDescent="0.2">
      <c r="A9846" s="101"/>
      <c r="D9846" s="97"/>
      <c r="N9846" s="97"/>
    </row>
    <row r="9847" spans="1:14" x14ac:dyDescent="0.2">
      <c r="A9847" s="101"/>
      <c r="D9847" s="97"/>
      <c r="N9847" s="97"/>
    </row>
    <row r="9848" spans="1:14" x14ac:dyDescent="0.2">
      <c r="A9848" s="101"/>
      <c r="D9848" s="97"/>
      <c r="N9848" s="97"/>
    </row>
    <row r="9849" spans="1:14" x14ac:dyDescent="0.2">
      <c r="A9849" s="101"/>
      <c r="D9849" s="97"/>
      <c r="N9849" s="97"/>
    </row>
    <row r="9850" spans="1:14" x14ac:dyDescent="0.2">
      <c r="A9850" s="101"/>
      <c r="D9850" s="97"/>
      <c r="N9850" s="97"/>
    </row>
    <row r="9851" spans="1:14" x14ac:dyDescent="0.2">
      <c r="A9851" s="101"/>
      <c r="D9851" s="97"/>
      <c r="N9851" s="97"/>
    </row>
    <row r="9852" spans="1:14" x14ac:dyDescent="0.2">
      <c r="A9852" s="101"/>
      <c r="D9852" s="97"/>
      <c r="N9852" s="97"/>
    </row>
    <row r="9853" spans="1:14" x14ac:dyDescent="0.2">
      <c r="A9853" s="101"/>
      <c r="D9853" s="97"/>
      <c r="N9853" s="97"/>
    </row>
    <row r="9854" spans="1:14" x14ac:dyDescent="0.2">
      <c r="A9854" s="101"/>
      <c r="D9854" s="97"/>
      <c r="N9854" s="97"/>
    </row>
    <row r="9855" spans="1:14" x14ac:dyDescent="0.2">
      <c r="A9855" s="101"/>
      <c r="D9855" s="97"/>
      <c r="N9855" s="97"/>
    </row>
    <row r="9856" spans="1:14" x14ac:dyDescent="0.2">
      <c r="A9856" s="101"/>
      <c r="D9856" s="97"/>
      <c r="N9856" s="97"/>
    </row>
    <row r="9857" spans="1:14" x14ac:dyDescent="0.2">
      <c r="A9857" s="101"/>
      <c r="D9857" s="97"/>
      <c r="N9857" s="97"/>
    </row>
    <row r="9858" spans="1:14" x14ac:dyDescent="0.2">
      <c r="A9858" s="101"/>
      <c r="D9858" s="97"/>
      <c r="N9858" s="97"/>
    </row>
    <row r="9859" spans="1:14" x14ac:dyDescent="0.2">
      <c r="A9859" s="101"/>
      <c r="D9859" s="97"/>
      <c r="N9859" s="97"/>
    </row>
    <row r="9860" spans="1:14" x14ac:dyDescent="0.2">
      <c r="A9860" s="101"/>
      <c r="D9860" s="97"/>
      <c r="N9860" s="97"/>
    </row>
    <row r="9861" spans="1:14" x14ac:dyDescent="0.2">
      <c r="A9861" s="101"/>
      <c r="D9861" s="97"/>
      <c r="N9861" s="97"/>
    </row>
    <row r="9862" spans="1:14" x14ac:dyDescent="0.2">
      <c r="A9862" s="101"/>
      <c r="D9862" s="97"/>
      <c r="N9862" s="97"/>
    </row>
    <row r="9863" spans="1:14" x14ac:dyDescent="0.2">
      <c r="A9863" s="101"/>
      <c r="D9863" s="97"/>
      <c r="N9863" s="97"/>
    </row>
    <row r="9864" spans="1:14" x14ac:dyDescent="0.2">
      <c r="A9864" s="101"/>
      <c r="D9864" s="97"/>
      <c r="N9864" s="97"/>
    </row>
    <row r="9865" spans="1:14" x14ac:dyDescent="0.2">
      <c r="A9865" s="101"/>
      <c r="D9865" s="97"/>
      <c r="N9865" s="97"/>
    </row>
    <row r="9866" spans="1:14" x14ac:dyDescent="0.2">
      <c r="A9866" s="101"/>
      <c r="D9866" s="97"/>
      <c r="N9866" s="97"/>
    </row>
    <row r="9867" spans="1:14" x14ac:dyDescent="0.2">
      <c r="A9867" s="101"/>
      <c r="D9867" s="97"/>
      <c r="N9867" s="97"/>
    </row>
    <row r="9868" spans="1:14" x14ac:dyDescent="0.2">
      <c r="A9868" s="101"/>
      <c r="D9868" s="97"/>
      <c r="N9868" s="97"/>
    </row>
    <row r="9869" spans="1:14" x14ac:dyDescent="0.2">
      <c r="A9869" s="101"/>
      <c r="D9869" s="97"/>
      <c r="N9869" s="97"/>
    </row>
    <row r="9870" spans="1:14" x14ac:dyDescent="0.2">
      <c r="A9870" s="101"/>
      <c r="D9870" s="97"/>
      <c r="N9870" s="97"/>
    </row>
    <row r="9871" spans="1:14" x14ac:dyDescent="0.2">
      <c r="A9871" s="101"/>
      <c r="D9871" s="97"/>
      <c r="N9871" s="97"/>
    </row>
    <row r="9872" spans="1:14" x14ac:dyDescent="0.2">
      <c r="A9872" s="101"/>
      <c r="D9872" s="97"/>
      <c r="N9872" s="97"/>
    </row>
    <row r="9873" spans="1:14" x14ac:dyDescent="0.2">
      <c r="A9873" s="101"/>
      <c r="D9873" s="97"/>
      <c r="N9873" s="97"/>
    </row>
    <row r="9874" spans="1:14" x14ac:dyDescent="0.2">
      <c r="A9874" s="101"/>
      <c r="D9874" s="97"/>
      <c r="N9874" s="97"/>
    </row>
    <row r="9875" spans="1:14" x14ac:dyDescent="0.2">
      <c r="A9875" s="101"/>
      <c r="D9875" s="97"/>
      <c r="N9875" s="97"/>
    </row>
    <row r="9876" spans="1:14" x14ac:dyDescent="0.2">
      <c r="A9876" s="101"/>
      <c r="D9876" s="97"/>
      <c r="N9876" s="97"/>
    </row>
    <row r="9877" spans="1:14" x14ac:dyDescent="0.2">
      <c r="A9877" s="101"/>
      <c r="D9877" s="97"/>
      <c r="N9877" s="97"/>
    </row>
    <row r="9878" spans="1:14" x14ac:dyDescent="0.2">
      <c r="A9878" s="101"/>
      <c r="D9878" s="97"/>
      <c r="N9878" s="97"/>
    </row>
    <row r="9879" spans="1:14" x14ac:dyDescent="0.2">
      <c r="A9879" s="101"/>
      <c r="D9879" s="97"/>
      <c r="N9879" s="97"/>
    </row>
    <row r="9880" spans="1:14" x14ac:dyDescent="0.2">
      <c r="A9880" s="101"/>
      <c r="D9880" s="97"/>
      <c r="N9880" s="97"/>
    </row>
    <row r="9881" spans="1:14" x14ac:dyDescent="0.2">
      <c r="A9881" s="101"/>
      <c r="D9881" s="97"/>
      <c r="N9881" s="97"/>
    </row>
    <row r="9882" spans="1:14" x14ac:dyDescent="0.2">
      <c r="A9882" s="101"/>
      <c r="D9882" s="97"/>
      <c r="N9882" s="97"/>
    </row>
    <row r="9883" spans="1:14" x14ac:dyDescent="0.2">
      <c r="A9883" s="101"/>
      <c r="D9883" s="97"/>
      <c r="N9883" s="97"/>
    </row>
    <row r="9884" spans="1:14" x14ac:dyDescent="0.2">
      <c r="A9884" s="101"/>
      <c r="D9884" s="97"/>
      <c r="N9884" s="97"/>
    </row>
    <row r="9885" spans="1:14" x14ac:dyDescent="0.2">
      <c r="A9885" s="101"/>
      <c r="D9885" s="97"/>
      <c r="N9885" s="97"/>
    </row>
    <row r="9886" spans="1:14" x14ac:dyDescent="0.2">
      <c r="A9886" s="101"/>
      <c r="D9886" s="97"/>
      <c r="N9886" s="97"/>
    </row>
    <row r="9887" spans="1:14" x14ac:dyDescent="0.2">
      <c r="A9887" s="101"/>
      <c r="D9887" s="97"/>
      <c r="N9887" s="97"/>
    </row>
    <row r="9888" spans="1:14" x14ac:dyDescent="0.2">
      <c r="A9888" s="101"/>
      <c r="D9888" s="97"/>
      <c r="N9888" s="97"/>
    </row>
    <row r="9889" spans="1:14" x14ac:dyDescent="0.2">
      <c r="A9889" s="101"/>
      <c r="D9889" s="97"/>
      <c r="N9889" s="97"/>
    </row>
    <row r="9890" spans="1:14" x14ac:dyDescent="0.2">
      <c r="A9890" s="101"/>
      <c r="D9890" s="97"/>
      <c r="N9890" s="97"/>
    </row>
    <row r="9891" spans="1:14" x14ac:dyDescent="0.2">
      <c r="A9891" s="101"/>
      <c r="D9891" s="97"/>
      <c r="N9891" s="97"/>
    </row>
    <row r="9892" spans="1:14" x14ac:dyDescent="0.2">
      <c r="A9892" s="101"/>
      <c r="D9892" s="97"/>
      <c r="N9892" s="97"/>
    </row>
    <row r="9893" spans="1:14" x14ac:dyDescent="0.2">
      <c r="A9893" s="101"/>
      <c r="D9893" s="97"/>
      <c r="N9893" s="97"/>
    </row>
    <row r="9894" spans="1:14" x14ac:dyDescent="0.2">
      <c r="A9894" s="101"/>
      <c r="D9894" s="97"/>
      <c r="N9894" s="97"/>
    </row>
    <row r="9895" spans="1:14" x14ac:dyDescent="0.2">
      <c r="A9895" s="101"/>
      <c r="D9895" s="97"/>
      <c r="N9895" s="97"/>
    </row>
    <row r="9896" spans="1:14" x14ac:dyDescent="0.2">
      <c r="A9896" s="101"/>
      <c r="D9896" s="97"/>
      <c r="N9896" s="97"/>
    </row>
    <row r="9897" spans="1:14" x14ac:dyDescent="0.2">
      <c r="A9897" s="101"/>
      <c r="D9897" s="97"/>
      <c r="N9897" s="97"/>
    </row>
    <row r="9898" spans="1:14" x14ac:dyDescent="0.2">
      <c r="A9898" s="101"/>
      <c r="D9898" s="97"/>
      <c r="N9898" s="97"/>
    </row>
    <row r="9899" spans="1:14" x14ac:dyDescent="0.2">
      <c r="A9899" s="101"/>
      <c r="D9899" s="97"/>
      <c r="N9899" s="97"/>
    </row>
    <row r="9900" spans="1:14" x14ac:dyDescent="0.2">
      <c r="A9900" s="101"/>
      <c r="D9900" s="97"/>
      <c r="N9900" s="97"/>
    </row>
    <row r="9901" spans="1:14" x14ac:dyDescent="0.2">
      <c r="A9901" s="101"/>
      <c r="D9901" s="97"/>
      <c r="N9901" s="97"/>
    </row>
    <row r="9902" spans="1:14" x14ac:dyDescent="0.2">
      <c r="A9902" s="101"/>
      <c r="D9902" s="97"/>
      <c r="N9902" s="97"/>
    </row>
    <row r="9903" spans="1:14" x14ac:dyDescent="0.2">
      <c r="A9903" s="101"/>
      <c r="D9903" s="97"/>
      <c r="N9903" s="97"/>
    </row>
    <row r="9904" spans="1:14" x14ac:dyDescent="0.2">
      <c r="A9904" s="101"/>
      <c r="D9904" s="97"/>
      <c r="N9904" s="97"/>
    </row>
    <row r="9905" spans="1:14" x14ac:dyDescent="0.2">
      <c r="A9905" s="101"/>
      <c r="D9905" s="97"/>
      <c r="N9905" s="97"/>
    </row>
    <row r="9906" spans="1:14" x14ac:dyDescent="0.2">
      <c r="A9906" s="101"/>
      <c r="D9906" s="97"/>
      <c r="N9906" s="97"/>
    </row>
    <row r="9907" spans="1:14" x14ac:dyDescent="0.2">
      <c r="A9907" s="101"/>
      <c r="D9907" s="97"/>
      <c r="N9907" s="97"/>
    </row>
    <row r="9908" spans="1:14" x14ac:dyDescent="0.2">
      <c r="A9908" s="101"/>
      <c r="D9908" s="97"/>
      <c r="N9908" s="97"/>
    </row>
    <row r="9909" spans="1:14" x14ac:dyDescent="0.2">
      <c r="A9909" s="101"/>
      <c r="D9909" s="97"/>
      <c r="N9909" s="97"/>
    </row>
    <row r="9910" spans="1:14" x14ac:dyDescent="0.2">
      <c r="A9910" s="101"/>
      <c r="D9910" s="97"/>
      <c r="N9910" s="97"/>
    </row>
    <row r="9911" spans="1:14" x14ac:dyDescent="0.2">
      <c r="A9911" s="101"/>
      <c r="D9911" s="97"/>
      <c r="N9911" s="97"/>
    </row>
    <row r="9912" spans="1:14" x14ac:dyDescent="0.2">
      <c r="A9912" s="101"/>
      <c r="D9912" s="97"/>
      <c r="N9912" s="97"/>
    </row>
    <row r="9913" spans="1:14" x14ac:dyDescent="0.2">
      <c r="A9913" s="101"/>
      <c r="D9913" s="97"/>
      <c r="N9913" s="97"/>
    </row>
    <row r="9914" spans="1:14" x14ac:dyDescent="0.2">
      <c r="A9914" s="101"/>
      <c r="D9914" s="97"/>
      <c r="N9914" s="97"/>
    </row>
    <row r="9915" spans="1:14" x14ac:dyDescent="0.2">
      <c r="A9915" s="101"/>
      <c r="D9915" s="97"/>
      <c r="N9915" s="97"/>
    </row>
    <row r="9916" spans="1:14" x14ac:dyDescent="0.2">
      <c r="A9916" s="101"/>
      <c r="D9916" s="97"/>
      <c r="N9916" s="97"/>
    </row>
    <row r="9917" spans="1:14" x14ac:dyDescent="0.2">
      <c r="A9917" s="101"/>
      <c r="D9917" s="97"/>
      <c r="N9917" s="97"/>
    </row>
    <row r="9918" spans="1:14" x14ac:dyDescent="0.2">
      <c r="A9918" s="101"/>
      <c r="D9918" s="97"/>
      <c r="N9918" s="97"/>
    </row>
    <row r="9919" spans="1:14" x14ac:dyDescent="0.2">
      <c r="A9919" s="101"/>
      <c r="D9919" s="97"/>
      <c r="N9919" s="97"/>
    </row>
    <row r="9920" spans="1:14" x14ac:dyDescent="0.2">
      <c r="A9920" s="101"/>
      <c r="D9920" s="97"/>
      <c r="N9920" s="97"/>
    </row>
    <row r="9921" spans="1:14" x14ac:dyDescent="0.2">
      <c r="A9921" s="101"/>
      <c r="D9921" s="97"/>
      <c r="N9921" s="97"/>
    </row>
    <row r="9922" spans="1:14" x14ac:dyDescent="0.2">
      <c r="A9922" s="101"/>
      <c r="D9922" s="97"/>
      <c r="N9922" s="97"/>
    </row>
    <row r="9923" spans="1:14" x14ac:dyDescent="0.2">
      <c r="A9923" s="101"/>
      <c r="D9923" s="97"/>
      <c r="N9923" s="97"/>
    </row>
    <row r="9924" spans="1:14" x14ac:dyDescent="0.2">
      <c r="A9924" s="101"/>
      <c r="D9924" s="97"/>
      <c r="N9924" s="97"/>
    </row>
    <row r="9925" spans="1:14" x14ac:dyDescent="0.2">
      <c r="A9925" s="101"/>
      <c r="D9925" s="97"/>
      <c r="N9925" s="97"/>
    </row>
    <row r="9926" spans="1:14" x14ac:dyDescent="0.2">
      <c r="A9926" s="101"/>
      <c r="D9926" s="97"/>
      <c r="N9926" s="97"/>
    </row>
    <row r="9927" spans="1:14" x14ac:dyDescent="0.2">
      <c r="A9927" s="101"/>
      <c r="D9927" s="97"/>
      <c r="N9927" s="97"/>
    </row>
    <row r="9928" spans="1:14" x14ac:dyDescent="0.2">
      <c r="A9928" s="101"/>
      <c r="D9928" s="97"/>
      <c r="N9928" s="97"/>
    </row>
    <row r="9929" spans="1:14" x14ac:dyDescent="0.2">
      <c r="A9929" s="101"/>
      <c r="D9929" s="97"/>
      <c r="N9929" s="97"/>
    </row>
    <row r="9930" spans="1:14" x14ac:dyDescent="0.2">
      <c r="A9930" s="101"/>
      <c r="D9930" s="97"/>
      <c r="N9930" s="97"/>
    </row>
    <row r="9931" spans="1:14" x14ac:dyDescent="0.2">
      <c r="A9931" s="101"/>
      <c r="D9931" s="97"/>
      <c r="N9931" s="97"/>
    </row>
    <row r="9932" spans="1:14" x14ac:dyDescent="0.2">
      <c r="A9932" s="101"/>
      <c r="D9932" s="97"/>
      <c r="N9932" s="97"/>
    </row>
    <row r="9933" spans="1:14" x14ac:dyDescent="0.2">
      <c r="A9933" s="101"/>
      <c r="D9933" s="97"/>
      <c r="N9933" s="97"/>
    </row>
    <row r="9934" spans="1:14" x14ac:dyDescent="0.2">
      <c r="A9934" s="101"/>
      <c r="D9934" s="97"/>
      <c r="N9934" s="97"/>
    </row>
    <row r="9935" spans="1:14" x14ac:dyDescent="0.2">
      <c r="A9935" s="101"/>
      <c r="D9935" s="97"/>
      <c r="N9935" s="97"/>
    </row>
    <row r="9936" spans="1:14" x14ac:dyDescent="0.2">
      <c r="A9936" s="101"/>
      <c r="D9936" s="97"/>
      <c r="N9936" s="97"/>
    </row>
    <row r="9937" spans="1:14" x14ac:dyDescent="0.2">
      <c r="A9937" s="101"/>
      <c r="D9937" s="97"/>
      <c r="N9937" s="97"/>
    </row>
    <row r="9938" spans="1:14" x14ac:dyDescent="0.2">
      <c r="A9938" s="101"/>
      <c r="D9938" s="97"/>
      <c r="N9938" s="97"/>
    </row>
    <row r="9939" spans="1:14" x14ac:dyDescent="0.2">
      <c r="A9939" s="101"/>
      <c r="D9939" s="97"/>
      <c r="N9939" s="97"/>
    </row>
    <row r="9940" spans="1:14" x14ac:dyDescent="0.2">
      <c r="A9940" s="101"/>
      <c r="D9940" s="97"/>
      <c r="N9940" s="97"/>
    </row>
    <row r="9941" spans="1:14" x14ac:dyDescent="0.2">
      <c r="A9941" s="101"/>
      <c r="D9941" s="97"/>
      <c r="N9941" s="97"/>
    </row>
    <row r="9942" spans="1:14" x14ac:dyDescent="0.2">
      <c r="A9942" s="101"/>
      <c r="D9942" s="97"/>
      <c r="N9942" s="97"/>
    </row>
    <row r="9943" spans="1:14" x14ac:dyDescent="0.2">
      <c r="A9943" s="101"/>
      <c r="D9943" s="97"/>
      <c r="N9943" s="97"/>
    </row>
    <row r="9944" spans="1:14" x14ac:dyDescent="0.2">
      <c r="A9944" s="101"/>
      <c r="D9944" s="97"/>
      <c r="N9944" s="97"/>
    </row>
    <row r="9945" spans="1:14" x14ac:dyDescent="0.2">
      <c r="A9945" s="101"/>
      <c r="D9945" s="97"/>
      <c r="N9945" s="97"/>
    </row>
    <row r="9946" spans="1:14" x14ac:dyDescent="0.2">
      <c r="A9946" s="101"/>
      <c r="D9946" s="97"/>
      <c r="N9946" s="97"/>
    </row>
    <row r="9947" spans="1:14" x14ac:dyDescent="0.2">
      <c r="A9947" s="101"/>
      <c r="D9947" s="97"/>
      <c r="N9947" s="97"/>
    </row>
    <row r="9948" spans="1:14" x14ac:dyDescent="0.2">
      <c r="A9948" s="101"/>
      <c r="D9948" s="97"/>
      <c r="N9948" s="97"/>
    </row>
    <row r="9949" spans="1:14" x14ac:dyDescent="0.2">
      <c r="A9949" s="101"/>
      <c r="D9949" s="97"/>
      <c r="N9949" s="97"/>
    </row>
    <row r="9950" spans="1:14" x14ac:dyDescent="0.2">
      <c r="A9950" s="101"/>
      <c r="D9950" s="97"/>
      <c r="N9950" s="97"/>
    </row>
    <row r="9951" spans="1:14" x14ac:dyDescent="0.2">
      <c r="A9951" s="101"/>
      <c r="D9951" s="97"/>
      <c r="N9951" s="97"/>
    </row>
    <row r="9952" spans="1:14" x14ac:dyDescent="0.2">
      <c r="A9952" s="101"/>
      <c r="D9952" s="97"/>
      <c r="N9952" s="97"/>
    </row>
    <row r="9953" spans="1:14" x14ac:dyDescent="0.2">
      <c r="A9953" s="101"/>
      <c r="D9953" s="97"/>
      <c r="N9953" s="97"/>
    </row>
    <row r="9954" spans="1:14" x14ac:dyDescent="0.2">
      <c r="A9954" s="101"/>
      <c r="D9954" s="97"/>
      <c r="N9954" s="97"/>
    </row>
    <row r="9955" spans="1:14" x14ac:dyDescent="0.2">
      <c r="A9955" s="101"/>
      <c r="D9955" s="97"/>
      <c r="N9955" s="97"/>
    </row>
    <row r="9956" spans="1:14" x14ac:dyDescent="0.2">
      <c r="A9956" s="101"/>
      <c r="D9956" s="97"/>
      <c r="N9956" s="97"/>
    </row>
    <row r="9957" spans="1:14" x14ac:dyDescent="0.2">
      <c r="A9957" s="101"/>
      <c r="D9957" s="97"/>
      <c r="N9957" s="97"/>
    </row>
    <row r="9958" spans="1:14" x14ac:dyDescent="0.2">
      <c r="A9958" s="101"/>
      <c r="D9958" s="97"/>
      <c r="N9958" s="97"/>
    </row>
    <row r="9959" spans="1:14" x14ac:dyDescent="0.2">
      <c r="A9959" s="101"/>
      <c r="D9959" s="97"/>
      <c r="N9959" s="97"/>
    </row>
    <row r="9960" spans="1:14" x14ac:dyDescent="0.2">
      <c r="A9960" s="101"/>
      <c r="D9960" s="97"/>
      <c r="N9960" s="97"/>
    </row>
    <row r="9961" spans="1:14" x14ac:dyDescent="0.2">
      <c r="A9961" s="101"/>
      <c r="D9961" s="97"/>
      <c r="N9961" s="97"/>
    </row>
    <row r="9962" spans="1:14" x14ac:dyDescent="0.2">
      <c r="A9962" s="101"/>
      <c r="D9962" s="97"/>
      <c r="N9962" s="97"/>
    </row>
    <row r="9963" spans="1:14" x14ac:dyDescent="0.2">
      <c r="A9963" s="101"/>
      <c r="D9963" s="97"/>
      <c r="N9963" s="97"/>
    </row>
    <row r="9964" spans="1:14" x14ac:dyDescent="0.2">
      <c r="A9964" s="101"/>
      <c r="D9964" s="97"/>
      <c r="N9964" s="97"/>
    </row>
    <row r="9965" spans="1:14" x14ac:dyDescent="0.2">
      <c r="A9965" s="101"/>
      <c r="D9965" s="97"/>
      <c r="N9965" s="97"/>
    </row>
    <row r="9966" spans="1:14" x14ac:dyDescent="0.2">
      <c r="A9966" s="101"/>
      <c r="D9966" s="97"/>
      <c r="N9966" s="97"/>
    </row>
    <row r="9967" spans="1:14" x14ac:dyDescent="0.2">
      <c r="A9967" s="101"/>
      <c r="D9967" s="97"/>
      <c r="N9967" s="97"/>
    </row>
    <row r="9968" spans="1:14" x14ac:dyDescent="0.2">
      <c r="A9968" s="101"/>
      <c r="D9968" s="97"/>
      <c r="N9968" s="97"/>
    </row>
    <row r="9969" spans="1:14" x14ac:dyDescent="0.2">
      <c r="A9969" s="101"/>
      <c r="D9969" s="97"/>
      <c r="N9969" s="97"/>
    </row>
    <row r="9970" spans="1:14" x14ac:dyDescent="0.2">
      <c r="A9970" s="101"/>
      <c r="D9970" s="97"/>
      <c r="N9970" s="97"/>
    </row>
    <row r="9971" spans="1:14" x14ac:dyDescent="0.2">
      <c r="A9971" s="101"/>
      <c r="D9971" s="97"/>
      <c r="N9971" s="97"/>
    </row>
    <row r="9972" spans="1:14" x14ac:dyDescent="0.2">
      <c r="A9972" s="101"/>
      <c r="D9972" s="97"/>
      <c r="N9972" s="97"/>
    </row>
    <row r="9973" spans="1:14" x14ac:dyDescent="0.2">
      <c r="A9973" s="101"/>
      <c r="D9973" s="97"/>
      <c r="N9973" s="97"/>
    </row>
    <row r="9974" spans="1:14" x14ac:dyDescent="0.2">
      <c r="A9974" s="101"/>
      <c r="D9974" s="97"/>
      <c r="N9974" s="97"/>
    </row>
    <row r="9975" spans="1:14" x14ac:dyDescent="0.2">
      <c r="A9975" s="101"/>
      <c r="D9975" s="97"/>
      <c r="N9975" s="97"/>
    </row>
    <row r="9976" spans="1:14" x14ac:dyDescent="0.2">
      <c r="A9976" s="101"/>
      <c r="D9976" s="97"/>
      <c r="N9976" s="97"/>
    </row>
    <row r="9977" spans="1:14" x14ac:dyDescent="0.2">
      <c r="A9977" s="101"/>
      <c r="D9977" s="97"/>
      <c r="N9977" s="97"/>
    </row>
    <row r="9978" spans="1:14" x14ac:dyDescent="0.2">
      <c r="A9978" s="101"/>
      <c r="D9978" s="97"/>
      <c r="N9978" s="97"/>
    </row>
    <row r="9979" spans="1:14" x14ac:dyDescent="0.2">
      <c r="A9979" s="101"/>
      <c r="D9979" s="97"/>
      <c r="N9979" s="97"/>
    </row>
    <row r="9980" spans="1:14" x14ac:dyDescent="0.2">
      <c r="A9980" s="101"/>
      <c r="D9980" s="97"/>
      <c r="N9980" s="97"/>
    </row>
    <row r="9981" spans="1:14" x14ac:dyDescent="0.2">
      <c r="A9981" s="101"/>
      <c r="D9981" s="97"/>
      <c r="N9981" s="97"/>
    </row>
    <row r="9982" spans="1:14" x14ac:dyDescent="0.2">
      <c r="A9982" s="101"/>
      <c r="D9982" s="97"/>
      <c r="N9982" s="97"/>
    </row>
    <row r="9983" spans="1:14" x14ac:dyDescent="0.2">
      <c r="A9983" s="101"/>
      <c r="D9983" s="97"/>
      <c r="N9983" s="97"/>
    </row>
    <row r="9984" spans="1:14" x14ac:dyDescent="0.2">
      <c r="A9984" s="101"/>
      <c r="D9984" s="97"/>
      <c r="N9984" s="97"/>
    </row>
    <row r="9985" spans="1:14" x14ac:dyDescent="0.2">
      <c r="A9985" s="101"/>
      <c r="D9985" s="97"/>
      <c r="N9985" s="97"/>
    </row>
    <row r="9986" spans="1:14" x14ac:dyDescent="0.2">
      <c r="A9986" s="101"/>
      <c r="D9986" s="97"/>
      <c r="N9986" s="97"/>
    </row>
    <row r="9987" spans="1:14" x14ac:dyDescent="0.2">
      <c r="A9987" s="101"/>
      <c r="D9987" s="97"/>
      <c r="N9987" s="97"/>
    </row>
    <row r="9988" spans="1:14" x14ac:dyDescent="0.2">
      <c r="A9988" s="101"/>
      <c r="D9988" s="97"/>
      <c r="N9988" s="97"/>
    </row>
    <row r="9989" spans="1:14" x14ac:dyDescent="0.2">
      <c r="A9989" s="101"/>
      <c r="D9989" s="97"/>
      <c r="N9989" s="97"/>
    </row>
    <row r="9990" spans="1:14" x14ac:dyDescent="0.2">
      <c r="A9990" s="101"/>
      <c r="D9990" s="97"/>
      <c r="N9990" s="97"/>
    </row>
    <row r="9991" spans="1:14" x14ac:dyDescent="0.2">
      <c r="A9991" s="101"/>
      <c r="D9991" s="97"/>
      <c r="N9991" s="97"/>
    </row>
    <row r="9992" spans="1:14" x14ac:dyDescent="0.2">
      <c r="A9992" s="101"/>
      <c r="D9992" s="97"/>
      <c r="N9992" s="97"/>
    </row>
    <row r="9993" spans="1:14" x14ac:dyDescent="0.2">
      <c r="A9993" s="101"/>
      <c r="D9993" s="97"/>
      <c r="N9993" s="97"/>
    </row>
    <row r="9994" spans="1:14" x14ac:dyDescent="0.2">
      <c r="A9994" s="101"/>
      <c r="D9994" s="97"/>
      <c r="N9994" s="97"/>
    </row>
    <row r="9995" spans="1:14" x14ac:dyDescent="0.2">
      <c r="A9995" s="101"/>
      <c r="D9995" s="97"/>
      <c r="N9995" s="97"/>
    </row>
    <row r="9996" spans="1:14" x14ac:dyDescent="0.2">
      <c r="A9996" s="101"/>
      <c r="D9996" s="97"/>
      <c r="N9996" s="97"/>
    </row>
    <row r="9997" spans="1:14" x14ac:dyDescent="0.2">
      <c r="A9997" s="101"/>
      <c r="D9997" s="97"/>
      <c r="N9997" s="97"/>
    </row>
    <row r="9998" spans="1:14" x14ac:dyDescent="0.2">
      <c r="A9998" s="101"/>
      <c r="D9998" s="97"/>
      <c r="N9998" s="97"/>
    </row>
    <row r="9999" spans="1:14" x14ac:dyDescent="0.2">
      <c r="A9999" s="101"/>
      <c r="D9999" s="97"/>
      <c r="N9999" s="97"/>
    </row>
    <row r="10000" spans="1:14" x14ac:dyDescent="0.2">
      <c r="A10000" s="101"/>
      <c r="D10000" s="97"/>
      <c r="N10000" s="97"/>
    </row>
    <row r="10001" spans="1:14" x14ac:dyDescent="0.2">
      <c r="A10001" s="101"/>
      <c r="D10001" s="97"/>
      <c r="N10001" s="97"/>
    </row>
    <row r="10002" spans="1:14" x14ac:dyDescent="0.2">
      <c r="A10002" s="101"/>
      <c r="D10002" s="97"/>
      <c r="N10002" s="97"/>
    </row>
    <row r="10003" spans="1:14" x14ac:dyDescent="0.2">
      <c r="A10003" s="101"/>
      <c r="D10003" s="97"/>
      <c r="N10003" s="97"/>
    </row>
    <row r="10004" spans="1:14" x14ac:dyDescent="0.2">
      <c r="A10004" s="101"/>
      <c r="D10004" s="97"/>
      <c r="N10004" s="97"/>
    </row>
    <row r="10005" spans="1:14" x14ac:dyDescent="0.2">
      <c r="A10005" s="101"/>
      <c r="D10005" s="97"/>
      <c r="N10005" s="97"/>
    </row>
    <row r="10006" spans="1:14" x14ac:dyDescent="0.2">
      <c r="A10006" s="101"/>
      <c r="D10006" s="97"/>
      <c r="N10006" s="97"/>
    </row>
    <row r="10007" spans="1:14" x14ac:dyDescent="0.2">
      <c r="A10007" s="101"/>
      <c r="D10007" s="97"/>
      <c r="N10007" s="97"/>
    </row>
    <row r="10008" spans="1:14" x14ac:dyDescent="0.2">
      <c r="A10008" s="101"/>
      <c r="D10008" s="97"/>
      <c r="N10008" s="97"/>
    </row>
    <row r="10009" spans="1:14" x14ac:dyDescent="0.2">
      <c r="A10009" s="101"/>
      <c r="D10009" s="97"/>
      <c r="N10009" s="97"/>
    </row>
    <row r="10010" spans="1:14" x14ac:dyDescent="0.2">
      <c r="A10010" s="101"/>
      <c r="D10010" s="97"/>
      <c r="N10010" s="97"/>
    </row>
    <row r="10011" spans="1:14" x14ac:dyDescent="0.2">
      <c r="A10011" s="101"/>
      <c r="D10011" s="97"/>
      <c r="N10011" s="97"/>
    </row>
    <row r="10012" spans="1:14" x14ac:dyDescent="0.2">
      <c r="A10012" s="101"/>
      <c r="D10012" s="97"/>
      <c r="N10012" s="97"/>
    </row>
    <row r="10013" spans="1:14" x14ac:dyDescent="0.2">
      <c r="A10013" s="101"/>
      <c r="D10013" s="97"/>
      <c r="N10013" s="97"/>
    </row>
    <row r="10014" spans="1:14" x14ac:dyDescent="0.2">
      <c r="A10014" s="101"/>
      <c r="D10014" s="97"/>
      <c r="N10014" s="97"/>
    </row>
    <row r="10015" spans="1:14" x14ac:dyDescent="0.2">
      <c r="A10015" s="101"/>
      <c r="D10015" s="97"/>
      <c r="N10015" s="97"/>
    </row>
    <row r="10016" spans="1:14" x14ac:dyDescent="0.2">
      <c r="A10016" s="101"/>
      <c r="D10016" s="97"/>
      <c r="N10016" s="97"/>
    </row>
    <row r="10017" spans="1:14" x14ac:dyDescent="0.2">
      <c r="A10017" s="101"/>
      <c r="D10017" s="97"/>
      <c r="N10017" s="97"/>
    </row>
    <row r="10018" spans="1:14" x14ac:dyDescent="0.2">
      <c r="A10018" s="101"/>
      <c r="D10018" s="97"/>
      <c r="N10018" s="97"/>
    </row>
    <row r="10019" spans="1:14" x14ac:dyDescent="0.2">
      <c r="A10019" s="101"/>
      <c r="D10019" s="97"/>
      <c r="N10019" s="97"/>
    </row>
    <row r="10020" spans="1:14" x14ac:dyDescent="0.2">
      <c r="A10020" s="101"/>
      <c r="D10020" s="97"/>
      <c r="N10020" s="97"/>
    </row>
    <row r="10021" spans="1:14" x14ac:dyDescent="0.2">
      <c r="A10021" s="101"/>
      <c r="D10021" s="97"/>
      <c r="N10021" s="97"/>
    </row>
    <row r="10022" spans="1:14" x14ac:dyDescent="0.2">
      <c r="A10022" s="101"/>
      <c r="D10022" s="97"/>
      <c r="N10022" s="97"/>
    </row>
    <row r="10023" spans="1:14" x14ac:dyDescent="0.2">
      <c r="A10023" s="101"/>
      <c r="D10023" s="97"/>
      <c r="N10023" s="97"/>
    </row>
    <row r="10024" spans="1:14" x14ac:dyDescent="0.2">
      <c r="A10024" s="101"/>
      <c r="D10024" s="97"/>
      <c r="N10024" s="97"/>
    </row>
    <row r="10025" spans="1:14" x14ac:dyDescent="0.2">
      <c r="A10025" s="101"/>
      <c r="D10025" s="97"/>
      <c r="N10025" s="97"/>
    </row>
    <row r="10026" spans="1:14" x14ac:dyDescent="0.2">
      <c r="A10026" s="101"/>
      <c r="D10026" s="97"/>
      <c r="N10026" s="97"/>
    </row>
    <row r="10027" spans="1:14" x14ac:dyDescent="0.2">
      <c r="A10027" s="101"/>
      <c r="D10027" s="97"/>
      <c r="N10027" s="97"/>
    </row>
    <row r="10028" spans="1:14" x14ac:dyDescent="0.2">
      <c r="A10028" s="101"/>
      <c r="D10028" s="97"/>
      <c r="N10028" s="97"/>
    </row>
    <row r="10029" spans="1:14" x14ac:dyDescent="0.2">
      <c r="A10029" s="101"/>
      <c r="D10029" s="97"/>
      <c r="N10029" s="97"/>
    </row>
    <row r="10030" spans="1:14" x14ac:dyDescent="0.2">
      <c r="A10030" s="101"/>
      <c r="D10030" s="97"/>
      <c r="N10030" s="97"/>
    </row>
    <row r="10031" spans="1:14" x14ac:dyDescent="0.2">
      <c r="A10031" s="101"/>
      <c r="D10031" s="97"/>
      <c r="N10031" s="97"/>
    </row>
    <row r="10032" spans="1:14" x14ac:dyDescent="0.2">
      <c r="A10032" s="101"/>
      <c r="D10032" s="97"/>
      <c r="N10032" s="97"/>
    </row>
    <row r="10033" spans="1:14" x14ac:dyDescent="0.2">
      <c r="A10033" s="101"/>
      <c r="D10033" s="97"/>
      <c r="N10033" s="97"/>
    </row>
    <row r="10034" spans="1:14" x14ac:dyDescent="0.2">
      <c r="A10034" s="101"/>
      <c r="D10034" s="97"/>
      <c r="N10034" s="97"/>
    </row>
    <row r="10035" spans="1:14" x14ac:dyDescent="0.2">
      <c r="A10035" s="101"/>
      <c r="D10035" s="97"/>
      <c r="N10035" s="97"/>
    </row>
    <row r="10036" spans="1:14" x14ac:dyDescent="0.2">
      <c r="A10036" s="101"/>
      <c r="D10036" s="97"/>
      <c r="N10036" s="97"/>
    </row>
    <row r="10037" spans="1:14" x14ac:dyDescent="0.2">
      <c r="A10037" s="101"/>
      <c r="D10037" s="97"/>
      <c r="N10037" s="97"/>
    </row>
    <row r="10038" spans="1:14" x14ac:dyDescent="0.2">
      <c r="A10038" s="101"/>
      <c r="D10038" s="97"/>
      <c r="N10038" s="97"/>
    </row>
    <row r="10039" spans="1:14" x14ac:dyDescent="0.2">
      <c r="A10039" s="101"/>
      <c r="D10039" s="97"/>
      <c r="N10039" s="97"/>
    </row>
    <row r="10040" spans="1:14" x14ac:dyDescent="0.2">
      <c r="A10040" s="101"/>
      <c r="D10040" s="97"/>
      <c r="N10040" s="97"/>
    </row>
    <row r="10041" spans="1:14" x14ac:dyDescent="0.2">
      <c r="A10041" s="101"/>
      <c r="D10041" s="97"/>
      <c r="N10041" s="97"/>
    </row>
    <row r="10042" spans="1:14" x14ac:dyDescent="0.2">
      <c r="A10042" s="101"/>
      <c r="D10042" s="97"/>
      <c r="N10042" s="97"/>
    </row>
    <row r="10043" spans="1:14" x14ac:dyDescent="0.2">
      <c r="A10043" s="101"/>
      <c r="D10043" s="97"/>
      <c r="N10043" s="97"/>
    </row>
    <row r="10044" spans="1:14" x14ac:dyDescent="0.2">
      <c r="A10044" s="101"/>
      <c r="D10044" s="97"/>
      <c r="N10044" s="97"/>
    </row>
    <row r="10045" spans="1:14" x14ac:dyDescent="0.2">
      <c r="A10045" s="101"/>
      <c r="D10045" s="97"/>
      <c r="N10045" s="97"/>
    </row>
    <row r="10046" spans="1:14" x14ac:dyDescent="0.2">
      <c r="A10046" s="101"/>
      <c r="D10046" s="97"/>
      <c r="N10046" s="97"/>
    </row>
    <row r="10047" spans="1:14" x14ac:dyDescent="0.2">
      <c r="A10047" s="101"/>
      <c r="D10047" s="97"/>
      <c r="N10047" s="97"/>
    </row>
    <row r="10048" spans="1:14" x14ac:dyDescent="0.2">
      <c r="A10048" s="101"/>
      <c r="D10048" s="97"/>
      <c r="N10048" s="97"/>
    </row>
    <row r="10049" spans="1:14" x14ac:dyDescent="0.2">
      <c r="A10049" s="101"/>
      <c r="D10049" s="97"/>
      <c r="N10049" s="97"/>
    </row>
    <row r="10050" spans="1:14" x14ac:dyDescent="0.2">
      <c r="A10050" s="101"/>
      <c r="D10050" s="97"/>
      <c r="N10050" s="97"/>
    </row>
    <row r="10051" spans="1:14" x14ac:dyDescent="0.2">
      <c r="A10051" s="101"/>
      <c r="D10051" s="97"/>
      <c r="N10051" s="97"/>
    </row>
    <row r="10052" spans="1:14" x14ac:dyDescent="0.2">
      <c r="A10052" s="101"/>
      <c r="D10052" s="97"/>
      <c r="N10052" s="97"/>
    </row>
    <row r="10053" spans="1:14" x14ac:dyDescent="0.2">
      <c r="A10053" s="101"/>
      <c r="D10053" s="97"/>
      <c r="N10053" s="97"/>
    </row>
    <row r="10054" spans="1:14" x14ac:dyDescent="0.2">
      <c r="A10054" s="101"/>
      <c r="D10054" s="97"/>
      <c r="N10054" s="97"/>
    </row>
    <row r="10055" spans="1:14" x14ac:dyDescent="0.2">
      <c r="A10055" s="101"/>
      <c r="D10055" s="97"/>
      <c r="N10055" s="97"/>
    </row>
    <row r="10056" spans="1:14" x14ac:dyDescent="0.2">
      <c r="A10056" s="101"/>
      <c r="D10056" s="97"/>
      <c r="N10056" s="97"/>
    </row>
    <row r="10057" spans="1:14" x14ac:dyDescent="0.2">
      <c r="A10057" s="101"/>
      <c r="D10057" s="97"/>
      <c r="N10057" s="97"/>
    </row>
    <row r="10058" spans="1:14" x14ac:dyDescent="0.2">
      <c r="A10058" s="101"/>
      <c r="D10058" s="97"/>
      <c r="N10058" s="97"/>
    </row>
    <row r="10059" spans="1:14" x14ac:dyDescent="0.2">
      <c r="A10059" s="101"/>
      <c r="D10059" s="97"/>
      <c r="N10059" s="97"/>
    </row>
    <row r="10060" spans="1:14" x14ac:dyDescent="0.2">
      <c r="A10060" s="101"/>
      <c r="D10060" s="97"/>
      <c r="N10060" s="97"/>
    </row>
    <row r="10061" spans="1:14" x14ac:dyDescent="0.2">
      <c r="A10061" s="101"/>
      <c r="D10061" s="97"/>
      <c r="N10061" s="97"/>
    </row>
    <row r="10062" spans="1:14" x14ac:dyDescent="0.2">
      <c r="A10062" s="101"/>
      <c r="D10062" s="97"/>
      <c r="N10062" s="97"/>
    </row>
    <row r="10063" spans="1:14" x14ac:dyDescent="0.2">
      <c r="A10063" s="101"/>
      <c r="D10063" s="97"/>
      <c r="N10063" s="97"/>
    </row>
    <row r="10064" spans="1:14" x14ac:dyDescent="0.2">
      <c r="A10064" s="101"/>
      <c r="D10064" s="97"/>
      <c r="N10064" s="97"/>
    </row>
    <row r="10065" spans="1:14" x14ac:dyDescent="0.2">
      <c r="A10065" s="101"/>
      <c r="D10065" s="97"/>
      <c r="N10065" s="97"/>
    </row>
    <row r="10066" spans="1:14" x14ac:dyDescent="0.2">
      <c r="A10066" s="101"/>
      <c r="D10066" s="97"/>
      <c r="N10066" s="97"/>
    </row>
    <row r="10067" spans="1:14" x14ac:dyDescent="0.2">
      <c r="A10067" s="101"/>
      <c r="D10067" s="97"/>
      <c r="N10067" s="97"/>
    </row>
    <row r="10068" spans="1:14" x14ac:dyDescent="0.2">
      <c r="A10068" s="101"/>
      <c r="D10068" s="97"/>
      <c r="N10068" s="97"/>
    </row>
    <row r="10069" spans="1:14" x14ac:dyDescent="0.2">
      <c r="A10069" s="101"/>
      <c r="D10069" s="97"/>
      <c r="N10069" s="97"/>
    </row>
    <row r="10070" spans="1:14" x14ac:dyDescent="0.2">
      <c r="A10070" s="101"/>
      <c r="D10070" s="97"/>
      <c r="N10070" s="97"/>
    </row>
    <row r="10071" spans="1:14" x14ac:dyDescent="0.2">
      <c r="A10071" s="101"/>
      <c r="D10071" s="97"/>
      <c r="N10071" s="97"/>
    </row>
    <row r="10072" spans="1:14" x14ac:dyDescent="0.2">
      <c r="A10072" s="101"/>
      <c r="D10072" s="97"/>
      <c r="N10072" s="97"/>
    </row>
    <row r="10073" spans="1:14" x14ac:dyDescent="0.2">
      <c r="A10073" s="101"/>
      <c r="D10073" s="97"/>
      <c r="N10073" s="97"/>
    </row>
    <row r="10074" spans="1:14" x14ac:dyDescent="0.2">
      <c r="A10074" s="101"/>
      <c r="D10074" s="97"/>
      <c r="N10074" s="97"/>
    </row>
    <row r="10075" spans="1:14" x14ac:dyDescent="0.2">
      <c r="A10075" s="101"/>
      <c r="D10075" s="97"/>
      <c r="N10075" s="97"/>
    </row>
    <row r="10076" spans="1:14" x14ac:dyDescent="0.2">
      <c r="A10076" s="101"/>
      <c r="D10076" s="97"/>
      <c r="N10076" s="97"/>
    </row>
    <row r="10077" spans="1:14" x14ac:dyDescent="0.2">
      <c r="A10077" s="101"/>
      <c r="D10077" s="97"/>
      <c r="N10077" s="97"/>
    </row>
    <row r="10078" spans="1:14" x14ac:dyDescent="0.2">
      <c r="A10078" s="101"/>
      <c r="D10078" s="97"/>
      <c r="N10078" s="97"/>
    </row>
    <row r="10079" spans="1:14" x14ac:dyDescent="0.2">
      <c r="A10079" s="101"/>
      <c r="D10079" s="97"/>
      <c r="N10079" s="97"/>
    </row>
    <row r="10080" spans="1:14" x14ac:dyDescent="0.2">
      <c r="A10080" s="101"/>
      <c r="D10080" s="97"/>
      <c r="N10080" s="97"/>
    </row>
    <row r="10081" spans="1:14" x14ac:dyDescent="0.2">
      <c r="A10081" s="101"/>
      <c r="D10081" s="97"/>
      <c r="N10081" s="97"/>
    </row>
    <row r="10082" spans="1:14" x14ac:dyDescent="0.2">
      <c r="A10082" s="101"/>
      <c r="D10082" s="97"/>
      <c r="N10082" s="97"/>
    </row>
    <row r="10083" spans="1:14" x14ac:dyDescent="0.2">
      <c r="A10083" s="101"/>
      <c r="D10083" s="97"/>
      <c r="N10083" s="97"/>
    </row>
    <row r="10084" spans="1:14" x14ac:dyDescent="0.2">
      <c r="A10084" s="101"/>
      <c r="D10084" s="97"/>
      <c r="N10084" s="97"/>
    </row>
    <row r="10085" spans="1:14" x14ac:dyDescent="0.2">
      <c r="A10085" s="101"/>
      <c r="D10085" s="97"/>
      <c r="N10085" s="97"/>
    </row>
    <row r="10086" spans="1:14" x14ac:dyDescent="0.2">
      <c r="A10086" s="101"/>
      <c r="D10086" s="97"/>
      <c r="N10086" s="97"/>
    </row>
    <row r="10087" spans="1:14" x14ac:dyDescent="0.2">
      <c r="A10087" s="101"/>
      <c r="D10087" s="97"/>
      <c r="N10087" s="97"/>
    </row>
    <row r="10088" spans="1:14" x14ac:dyDescent="0.2">
      <c r="A10088" s="101"/>
      <c r="D10088" s="97"/>
      <c r="N10088" s="97"/>
    </row>
    <row r="10089" spans="1:14" x14ac:dyDescent="0.2">
      <c r="A10089" s="101"/>
      <c r="D10089" s="97"/>
      <c r="N10089" s="97"/>
    </row>
    <row r="10090" spans="1:14" x14ac:dyDescent="0.2">
      <c r="A10090" s="101"/>
      <c r="D10090" s="97"/>
      <c r="N10090" s="97"/>
    </row>
    <row r="10091" spans="1:14" x14ac:dyDescent="0.2">
      <c r="A10091" s="101"/>
      <c r="D10091" s="97"/>
      <c r="N10091" s="97"/>
    </row>
    <row r="10092" spans="1:14" x14ac:dyDescent="0.2">
      <c r="A10092" s="101"/>
      <c r="D10092" s="97"/>
      <c r="N10092" s="97"/>
    </row>
    <row r="10093" spans="1:14" x14ac:dyDescent="0.2">
      <c r="A10093" s="101"/>
      <c r="D10093" s="97"/>
      <c r="N10093" s="97"/>
    </row>
    <row r="10094" spans="1:14" x14ac:dyDescent="0.2">
      <c r="A10094" s="101"/>
      <c r="D10094" s="97"/>
      <c r="N10094" s="97"/>
    </row>
    <row r="10095" spans="1:14" x14ac:dyDescent="0.2">
      <c r="A10095" s="101"/>
      <c r="D10095" s="97"/>
      <c r="N10095" s="97"/>
    </row>
    <row r="10096" spans="1:14" x14ac:dyDescent="0.2">
      <c r="A10096" s="101"/>
      <c r="D10096" s="97"/>
      <c r="N10096" s="97"/>
    </row>
    <row r="10097" spans="1:14" x14ac:dyDescent="0.2">
      <c r="A10097" s="101"/>
      <c r="D10097" s="97"/>
      <c r="N10097" s="97"/>
    </row>
    <row r="10098" spans="1:14" x14ac:dyDescent="0.2">
      <c r="A10098" s="101"/>
      <c r="D10098" s="97"/>
      <c r="N10098" s="97"/>
    </row>
    <row r="10099" spans="1:14" x14ac:dyDescent="0.2">
      <c r="A10099" s="101"/>
      <c r="D10099" s="97"/>
      <c r="N10099" s="97"/>
    </row>
    <row r="10100" spans="1:14" x14ac:dyDescent="0.2">
      <c r="A10100" s="101"/>
      <c r="D10100" s="97"/>
      <c r="N10100" s="97"/>
    </row>
    <row r="10101" spans="1:14" x14ac:dyDescent="0.2">
      <c r="A10101" s="101"/>
      <c r="D10101" s="97"/>
      <c r="N10101" s="97"/>
    </row>
    <row r="10102" spans="1:14" x14ac:dyDescent="0.2">
      <c r="A10102" s="101"/>
      <c r="D10102" s="97"/>
      <c r="N10102" s="97"/>
    </row>
    <row r="10103" spans="1:14" x14ac:dyDescent="0.2">
      <c r="A10103" s="101"/>
      <c r="D10103" s="97"/>
      <c r="N10103" s="97"/>
    </row>
    <row r="10104" spans="1:14" x14ac:dyDescent="0.2">
      <c r="A10104" s="101"/>
      <c r="D10104" s="97"/>
      <c r="N10104" s="97"/>
    </row>
    <row r="10105" spans="1:14" x14ac:dyDescent="0.2">
      <c r="A10105" s="101"/>
      <c r="D10105" s="97"/>
      <c r="N10105" s="97"/>
    </row>
    <row r="10106" spans="1:14" x14ac:dyDescent="0.2">
      <c r="A10106" s="101"/>
      <c r="D10106" s="97"/>
      <c r="N10106" s="97"/>
    </row>
    <row r="10107" spans="1:14" x14ac:dyDescent="0.2">
      <c r="A10107" s="101"/>
      <c r="D10107" s="97"/>
      <c r="N10107" s="97"/>
    </row>
    <row r="10108" spans="1:14" x14ac:dyDescent="0.2">
      <c r="A10108" s="101"/>
      <c r="D10108" s="97"/>
      <c r="N10108" s="97"/>
    </row>
    <row r="10109" spans="1:14" x14ac:dyDescent="0.2">
      <c r="A10109" s="101"/>
      <c r="D10109" s="97"/>
      <c r="N10109" s="97"/>
    </row>
    <row r="10110" spans="1:14" x14ac:dyDescent="0.2">
      <c r="A10110" s="101"/>
      <c r="D10110" s="97"/>
      <c r="N10110" s="97"/>
    </row>
    <row r="10111" spans="1:14" x14ac:dyDescent="0.2">
      <c r="A10111" s="101"/>
      <c r="D10111" s="97"/>
      <c r="N10111" s="97"/>
    </row>
    <row r="10112" spans="1:14" x14ac:dyDescent="0.2">
      <c r="A10112" s="101"/>
      <c r="D10112" s="97"/>
      <c r="N10112" s="97"/>
    </row>
    <row r="10113" spans="1:14" x14ac:dyDescent="0.2">
      <c r="A10113" s="101"/>
      <c r="D10113" s="97"/>
      <c r="N10113" s="97"/>
    </row>
    <row r="10114" spans="1:14" x14ac:dyDescent="0.2">
      <c r="A10114" s="101"/>
      <c r="D10114" s="97"/>
      <c r="N10114" s="97"/>
    </row>
    <row r="10115" spans="1:14" x14ac:dyDescent="0.2">
      <c r="A10115" s="101"/>
      <c r="D10115" s="97"/>
      <c r="N10115" s="97"/>
    </row>
    <row r="10116" spans="1:14" x14ac:dyDescent="0.2">
      <c r="A10116" s="101"/>
      <c r="D10116" s="97"/>
      <c r="N10116" s="97"/>
    </row>
    <row r="10117" spans="1:14" x14ac:dyDescent="0.2">
      <c r="A10117" s="101"/>
      <c r="D10117" s="97"/>
      <c r="N10117" s="97"/>
    </row>
    <row r="10118" spans="1:14" x14ac:dyDescent="0.2">
      <c r="A10118" s="101"/>
      <c r="D10118" s="97"/>
      <c r="N10118" s="97"/>
    </row>
    <row r="10119" spans="1:14" x14ac:dyDescent="0.2">
      <c r="A10119" s="101"/>
      <c r="D10119" s="97"/>
      <c r="N10119" s="97"/>
    </row>
    <row r="10120" spans="1:14" x14ac:dyDescent="0.2">
      <c r="A10120" s="101"/>
      <c r="D10120" s="97"/>
      <c r="N10120" s="97"/>
    </row>
    <row r="10121" spans="1:14" x14ac:dyDescent="0.2">
      <c r="A10121" s="101"/>
      <c r="D10121" s="97"/>
      <c r="N10121" s="97"/>
    </row>
    <row r="10122" spans="1:14" x14ac:dyDescent="0.2">
      <c r="A10122" s="101"/>
      <c r="D10122" s="97"/>
      <c r="N10122" s="97"/>
    </row>
    <row r="10123" spans="1:14" x14ac:dyDescent="0.2">
      <c r="A10123" s="101"/>
      <c r="D10123" s="97"/>
      <c r="N10123" s="97"/>
    </row>
    <row r="10124" spans="1:14" x14ac:dyDescent="0.2">
      <c r="A10124" s="101"/>
      <c r="D10124" s="97"/>
      <c r="N10124" s="97"/>
    </row>
    <row r="10125" spans="1:14" x14ac:dyDescent="0.2">
      <c r="A10125" s="101"/>
      <c r="D10125" s="97"/>
      <c r="N10125" s="97"/>
    </row>
    <row r="10126" spans="1:14" x14ac:dyDescent="0.2">
      <c r="A10126" s="101"/>
      <c r="D10126" s="97"/>
      <c r="N10126" s="97"/>
    </row>
    <row r="10127" spans="1:14" x14ac:dyDescent="0.2">
      <c r="A10127" s="101"/>
      <c r="D10127" s="97"/>
      <c r="N10127" s="97"/>
    </row>
    <row r="10128" spans="1:14" x14ac:dyDescent="0.2">
      <c r="A10128" s="101"/>
      <c r="D10128" s="97"/>
      <c r="N10128" s="97"/>
    </row>
    <row r="10129" spans="1:14" x14ac:dyDescent="0.2">
      <c r="A10129" s="101"/>
      <c r="D10129" s="97"/>
      <c r="N10129" s="97"/>
    </row>
    <row r="10130" spans="1:14" x14ac:dyDescent="0.2">
      <c r="A10130" s="101"/>
      <c r="D10130" s="97"/>
      <c r="N10130" s="97"/>
    </row>
    <row r="10131" spans="1:14" x14ac:dyDescent="0.2">
      <c r="A10131" s="101"/>
      <c r="D10131" s="97"/>
      <c r="N10131" s="97"/>
    </row>
    <row r="10132" spans="1:14" x14ac:dyDescent="0.2">
      <c r="A10132" s="101"/>
      <c r="D10132" s="97"/>
      <c r="N10132" s="97"/>
    </row>
    <row r="10133" spans="1:14" x14ac:dyDescent="0.2">
      <c r="A10133" s="101"/>
      <c r="D10133" s="97"/>
      <c r="N10133" s="97"/>
    </row>
    <row r="10134" spans="1:14" x14ac:dyDescent="0.2">
      <c r="A10134" s="101"/>
      <c r="D10134" s="97"/>
      <c r="N10134" s="97"/>
    </row>
    <row r="10135" spans="1:14" x14ac:dyDescent="0.2">
      <c r="A10135" s="101"/>
      <c r="D10135" s="97"/>
      <c r="N10135" s="97"/>
    </row>
    <row r="10136" spans="1:14" x14ac:dyDescent="0.2">
      <c r="A10136" s="101"/>
      <c r="D10136" s="97"/>
      <c r="N10136" s="97"/>
    </row>
    <row r="10137" spans="1:14" x14ac:dyDescent="0.2">
      <c r="A10137" s="101"/>
      <c r="D10137" s="97"/>
      <c r="N10137" s="97"/>
    </row>
    <row r="10138" spans="1:14" x14ac:dyDescent="0.2">
      <c r="A10138" s="101"/>
      <c r="D10138" s="97"/>
      <c r="N10138" s="97"/>
    </row>
    <row r="10139" spans="1:14" x14ac:dyDescent="0.2">
      <c r="A10139" s="101"/>
      <c r="D10139" s="97"/>
      <c r="N10139" s="97"/>
    </row>
    <row r="10140" spans="1:14" x14ac:dyDescent="0.2">
      <c r="A10140" s="101"/>
      <c r="D10140" s="97"/>
      <c r="N10140" s="97"/>
    </row>
    <row r="10141" spans="1:14" x14ac:dyDescent="0.2">
      <c r="A10141" s="101"/>
      <c r="D10141" s="97"/>
      <c r="N10141" s="97"/>
    </row>
    <row r="10142" spans="1:14" x14ac:dyDescent="0.2">
      <c r="A10142" s="101"/>
      <c r="D10142" s="97"/>
      <c r="N10142" s="97"/>
    </row>
    <row r="10143" spans="1:14" x14ac:dyDescent="0.2">
      <c r="A10143" s="101"/>
      <c r="D10143" s="97"/>
      <c r="N10143" s="97"/>
    </row>
    <row r="10144" spans="1:14" x14ac:dyDescent="0.2">
      <c r="A10144" s="101"/>
      <c r="D10144" s="97"/>
      <c r="N10144" s="97"/>
    </row>
    <row r="10145" spans="1:14" x14ac:dyDescent="0.2">
      <c r="A10145" s="101"/>
      <c r="D10145" s="97"/>
      <c r="N10145" s="97"/>
    </row>
    <row r="10146" spans="1:14" x14ac:dyDescent="0.2">
      <c r="A10146" s="101"/>
      <c r="D10146" s="97"/>
      <c r="N10146" s="97"/>
    </row>
    <row r="10147" spans="1:14" x14ac:dyDescent="0.2">
      <c r="A10147" s="101"/>
      <c r="D10147" s="97"/>
      <c r="N10147" s="97"/>
    </row>
    <row r="10148" spans="1:14" x14ac:dyDescent="0.2">
      <c r="A10148" s="101"/>
      <c r="D10148" s="97"/>
      <c r="N10148" s="97"/>
    </row>
    <row r="10149" spans="1:14" x14ac:dyDescent="0.2">
      <c r="A10149" s="101"/>
      <c r="D10149" s="97"/>
      <c r="N10149" s="97"/>
    </row>
    <row r="10150" spans="1:14" x14ac:dyDescent="0.2">
      <c r="A10150" s="101"/>
      <c r="D10150" s="97"/>
      <c r="N10150" s="97"/>
    </row>
    <row r="10151" spans="1:14" x14ac:dyDescent="0.2">
      <c r="A10151" s="101"/>
      <c r="D10151" s="97"/>
      <c r="N10151" s="97"/>
    </row>
    <row r="10152" spans="1:14" x14ac:dyDescent="0.2">
      <c r="A10152" s="101"/>
      <c r="D10152" s="97"/>
      <c r="N10152" s="97"/>
    </row>
    <row r="10153" spans="1:14" x14ac:dyDescent="0.2">
      <c r="A10153" s="101"/>
      <c r="D10153" s="97"/>
      <c r="N10153" s="97"/>
    </row>
    <row r="10154" spans="1:14" x14ac:dyDescent="0.2">
      <c r="A10154" s="101"/>
      <c r="D10154" s="97"/>
      <c r="N10154" s="97"/>
    </row>
    <row r="10155" spans="1:14" x14ac:dyDescent="0.2">
      <c r="A10155" s="101"/>
      <c r="D10155" s="97"/>
      <c r="N10155" s="97"/>
    </row>
    <row r="10156" spans="1:14" x14ac:dyDescent="0.2">
      <c r="A10156" s="101"/>
      <c r="D10156" s="97"/>
      <c r="N10156" s="97"/>
    </row>
    <row r="10157" spans="1:14" x14ac:dyDescent="0.2">
      <c r="A10157" s="101"/>
      <c r="D10157" s="97"/>
      <c r="N10157" s="97"/>
    </row>
    <row r="10158" spans="1:14" x14ac:dyDescent="0.2">
      <c r="A10158" s="101"/>
      <c r="D10158" s="97"/>
      <c r="N10158" s="97"/>
    </row>
    <row r="10159" spans="1:14" x14ac:dyDescent="0.2">
      <c r="A10159" s="101"/>
      <c r="D10159" s="97"/>
      <c r="N10159" s="97"/>
    </row>
    <row r="10160" spans="1:14" x14ac:dyDescent="0.2">
      <c r="A10160" s="101"/>
      <c r="D10160" s="97"/>
      <c r="N10160" s="97"/>
    </row>
    <row r="10161" spans="1:14" x14ac:dyDescent="0.2">
      <c r="A10161" s="101"/>
      <c r="D10161" s="97"/>
      <c r="N10161" s="97"/>
    </row>
    <row r="10162" spans="1:14" x14ac:dyDescent="0.2">
      <c r="A10162" s="101"/>
      <c r="D10162" s="97"/>
      <c r="N10162" s="97"/>
    </row>
    <row r="10163" spans="1:14" x14ac:dyDescent="0.2">
      <c r="A10163" s="101"/>
      <c r="D10163" s="97"/>
      <c r="N10163" s="97"/>
    </row>
    <row r="10164" spans="1:14" x14ac:dyDescent="0.2">
      <c r="A10164" s="101"/>
      <c r="D10164" s="97"/>
      <c r="N10164" s="97"/>
    </row>
    <row r="10165" spans="1:14" x14ac:dyDescent="0.2">
      <c r="A10165" s="101"/>
      <c r="D10165" s="97"/>
      <c r="N10165" s="97"/>
    </row>
    <row r="10166" spans="1:14" x14ac:dyDescent="0.2">
      <c r="A10166" s="101"/>
      <c r="D10166" s="97"/>
      <c r="N10166" s="97"/>
    </row>
    <row r="10167" spans="1:14" x14ac:dyDescent="0.2">
      <c r="A10167" s="101"/>
      <c r="D10167" s="97"/>
      <c r="N10167" s="97"/>
    </row>
    <row r="10168" spans="1:14" x14ac:dyDescent="0.2">
      <c r="A10168" s="101"/>
      <c r="D10168" s="97"/>
      <c r="N10168" s="97"/>
    </row>
    <row r="10169" spans="1:14" x14ac:dyDescent="0.2">
      <c r="A10169" s="101"/>
      <c r="D10169" s="97"/>
      <c r="N10169" s="97"/>
    </row>
    <row r="10170" spans="1:14" x14ac:dyDescent="0.2">
      <c r="A10170" s="101"/>
      <c r="D10170" s="97"/>
      <c r="N10170" s="97"/>
    </row>
    <row r="10171" spans="1:14" x14ac:dyDescent="0.2">
      <c r="A10171" s="101"/>
      <c r="D10171" s="97"/>
      <c r="N10171" s="97"/>
    </row>
    <row r="10172" spans="1:14" x14ac:dyDescent="0.2">
      <c r="A10172" s="101"/>
      <c r="D10172" s="97"/>
      <c r="N10172" s="97"/>
    </row>
    <row r="10173" spans="1:14" x14ac:dyDescent="0.2">
      <c r="A10173" s="101"/>
      <c r="D10173" s="97"/>
      <c r="N10173" s="97"/>
    </row>
    <row r="10174" spans="1:14" x14ac:dyDescent="0.2">
      <c r="A10174" s="101"/>
      <c r="D10174" s="97"/>
      <c r="N10174" s="97"/>
    </row>
    <row r="10175" spans="1:14" x14ac:dyDescent="0.2">
      <c r="A10175" s="101"/>
      <c r="D10175" s="97"/>
      <c r="N10175" s="97"/>
    </row>
    <row r="10176" spans="1:14" x14ac:dyDescent="0.2">
      <c r="A10176" s="101"/>
      <c r="D10176" s="97"/>
      <c r="N10176" s="97"/>
    </row>
    <row r="10177" spans="1:14" x14ac:dyDescent="0.2">
      <c r="A10177" s="101"/>
      <c r="D10177" s="97"/>
      <c r="N10177" s="97"/>
    </row>
    <row r="10178" spans="1:14" x14ac:dyDescent="0.2">
      <c r="A10178" s="101"/>
      <c r="D10178" s="97"/>
      <c r="N10178" s="97"/>
    </row>
    <row r="10179" spans="1:14" x14ac:dyDescent="0.2">
      <c r="A10179" s="101"/>
      <c r="D10179" s="97"/>
      <c r="N10179" s="97"/>
    </row>
    <row r="10180" spans="1:14" x14ac:dyDescent="0.2">
      <c r="A10180" s="101"/>
      <c r="D10180" s="97"/>
      <c r="N10180" s="97"/>
    </row>
    <row r="10181" spans="1:14" x14ac:dyDescent="0.2">
      <c r="A10181" s="101"/>
      <c r="D10181" s="97"/>
      <c r="N10181" s="97"/>
    </row>
    <row r="10182" spans="1:14" x14ac:dyDescent="0.2">
      <c r="A10182" s="101"/>
      <c r="D10182" s="97"/>
      <c r="N10182" s="97"/>
    </row>
    <row r="10183" spans="1:14" x14ac:dyDescent="0.2">
      <c r="A10183" s="101"/>
      <c r="D10183" s="97"/>
      <c r="N10183" s="97"/>
    </row>
    <row r="10184" spans="1:14" x14ac:dyDescent="0.2">
      <c r="A10184" s="101"/>
      <c r="D10184" s="97"/>
      <c r="N10184" s="97"/>
    </row>
    <row r="10185" spans="1:14" x14ac:dyDescent="0.2">
      <c r="A10185" s="101"/>
      <c r="D10185" s="97"/>
      <c r="N10185" s="97"/>
    </row>
    <row r="10186" spans="1:14" x14ac:dyDescent="0.2">
      <c r="A10186" s="101"/>
      <c r="D10186" s="97"/>
      <c r="N10186" s="97"/>
    </row>
    <row r="10187" spans="1:14" x14ac:dyDescent="0.2">
      <c r="A10187" s="101"/>
      <c r="D10187" s="97"/>
      <c r="N10187" s="97"/>
    </row>
    <row r="10188" spans="1:14" x14ac:dyDescent="0.2">
      <c r="A10188" s="101"/>
      <c r="D10188" s="97"/>
      <c r="N10188" s="97"/>
    </row>
    <row r="10189" spans="1:14" x14ac:dyDescent="0.2">
      <c r="A10189" s="101"/>
      <c r="D10189" s="97"/>
      <c r="N10189" s="97"/>
    </row>
    <row r="10190" spans="1:14" x14ac:dyDescent="0.2">
      <c r="A10190" s="101"/>
      <c r="D10190" s="97"/>
      <c r="N10190" s="97"/>
    </row>
    <row r="10191" spans="1:14" x14ac:dyDescent="0.2">
      <c r="A10191" s="101"/>
      <c r="D10191" s="97"/>
      <c r="N10191" s="97"/>
    </row>
    <row r="10192" spans="1:14" x14ac:dyDescent="0.2">
      <c r="A10192" s="101"/>
      <c r="D10192" s="97"/>
      <c r="N10192" s="97"/>
    </row>
    <row r="10193" spans="1:14" x14ac:dyDescent="0.2">
      <c r="A10193" s="101"/>
      <c r="D10193" s="97"/>
      <c r="N10193" s="97"/>
    </row>
    <row r="10194" spans="1:14" x14ac:dyDescent="0.2">
      <c r="A10194" s="101"/>
      <c r="D10194" s="97"/>
      <c r="N10194" s="97"/>
    </row>
    <row r="10195" spans="1:14" x14ac:dyDescent="0.2">
      <c r="A10195" s="101"/>
      <c r="D10195" s="97"/>
      <c r="N10195" s="97"/>
    </row>
    <row r="10196" spans="1:14" x14ac:dyDescent="0.2">
      <c r="A10196" s="101"/>
      <c r="D10196" s="97"/>
      <c r="N10196" s="97"/>
    </row>
    <row r="10197" spans="1:14" x14ac:dyDescent="0.2">
      <c r="A10197" s="101"/>
      <c r="D10197" s="97"/>
      <c r="N10197" s="97"/>
    </row>
    <row r="10198" spans="1:14" x14ac:dyDescent="0.2">
      <c r="A10198" s="101"/>
      <c r="D10198" s="97"/>
      <c r="N10198" s="97"/>
    </row>
    <row r="10199" spans="1:14" x14ac:dyDescent="0.2">
      <c r="A10199" s="101"/>
      <c r="D10199" s="97"/>
      <c r="N10199" s="97"/>
    </row>
    <row r="10200" spans="1:14" x14ac:dyDescent="0.2">
      <c r="A10200" s="101"/>
      <c r="D10200" s="97"/>
      <c r="N10200" s="97"/>
    </row>
    <row r="10201" spans="1:14" x14ac:dyDescent="0.2">
      <c r="A10201" s="101"/>
      <c r="D10201" s="97"/>
      <c r="N10201" s="97"/>
    </row>
    <row r="10202" spans="1:14" x14ac:dyDescent="0.2">
      <c r="A10202" s="101"/>
      <c r="D10202" s="97"/>
      <c r="N10202" s="97"/>
    </row>
    <row r="10203" spans="1:14" x14ac:dyDescent="0.2">
      <c r="A10203" s="101"/>
      <c r="D10203" s="97"/>
      <c r="N10203" s="97"/>
    </row>
    <row r="10204" spans="1:14" x14ac:dyDescent="0.2">
      <c r="A10204" s="101"/>
      <c r="D10204" s="97"/>
      <c r="N10204" s="97"/>
    </row>
    <row r="10205" spans="1:14" x14ac:dyDescent="0.2">
      <c r="A10205" s="101"/>
      <c r="D10205" s="97"/>
      <c r="N10205" s="97"/>
    </row>
    <row r="10206" spans="1:14" x14ac:dyDescent="0.2">
      <c r="A10206" s="101"/>
      <c r="D10206" s="97"/>
      <c r="N10206" s="97"/>
    </row>
    <row r="10207" spans="1:14" x14ac:dyDescent="0.2">
      <c r="A10207" s="101"/>
      <c r="D10207" s="97"/>
      <c r="N10207" s="97"/>
    </row>
    <row r="10208" spans="1:14" x14ac:dyDescent="0.2">
      <c r="A10208" s="101"/>
      <c r="D10208" s="97"/>
      <c r="N10208" s="97"/>
    </row>
    <row r="10209" spans="1:14" x14ac:dyDescent="0.2">
      <c r="A10209" s="101"/>
      <c r="D10209" s="97"/>
      <c r="N10209" s="97"/>
    </row>
    <row r="10210" spans="1:14" x14ac:dyDescent="0.2">
      <c r="A10210" s="101"/>
      <c r="D10210" s="97"/>
      <c r="N10210" s="97"/>
    </row>
    <row r="10211" spans="1:14" x14ac:dyDescent="0.2">
      <c r="A10211" s="101"/>
      <c r="D10211" s="97"/>
      <c r="N10211" s="97"/>
    </row>
    <row r="10212" spans="1:14" x14ac:dyDescent="0.2">
      <c r="A10212" s="101"/>
      <c r="D10212" s="97"/>
      <c r="N10212" s="97"/>
    </row>
    <row r="10213" spans="1:14" x14ac:dyDescent="0.2">
      <c r="A10213" s="101"/>
      <c r="D10213" s="97"/>
      <c r="N10213" s="97"/>
    </row>
    <row r="10214" spans="1:14" x14ac:dyDescent="0.2">
      <c r="A10214" s="101"/>
      <c r="D10214" s="97"/>
      <c r="N10214" s="97"/>
    </row>
    <row r="10215" spans="1:14" x14ac:dyDescent="0.2">
      <c r="A10215" s="101"/>
      <c r="D10215" s="97"/>
      <c r="N10215" s="97"/>
    </row>
    <row r="10216" spans="1:14" x14ac:dyDescent="0.2">
      <c r="A10216" s="101"/>
      <c r="D10216" s="97"/>
      <c r="N10216" s="97"/>
    </row>
    <row r="10217" spans="1:14" x14ac:dyDescent="0.2">
      <c r="A10217" s="101"/>
      <c r="D10217" s="97"/>
      <c r="N10217" s="97"/>
    </row>
    <row r="10218" spans="1:14" x14ac:dyDescent="0.2">
      <c r="A10218" s="101"/>
      <c r="D10218" s="97"/>
      <c r="N10218" s="97"/>
    </row>
    <row r="10219" spans="1:14" x14ac:dyDescent="0.2">
      <c r="A10219" s="101"/>
      <c r="D10219" s="97"/>
      <c r="N10219" s="97"/>
    </row>
    <row r="10220" spans="1:14" x14ac:dyDescent="0.2">
      <c r="A10220" s="101"/>
      <c r="D10220" s="97"/>
      <c r="N10220" s="97"/>
    </row>
    <row r="10221" spans="1:14" x14ac:dyDescent="0.2">
      <c r="A10221" s="101"/>
      <c r="D10221" s="97"/>
      <c r="N10221" s="97"/>
    </row>
    <row r="10222" spans="1:14" x14ac:dyDescent="0.2">
      <c r="A10222" s="101"/>
      <c r="D10222" s="97"/>
      <c r="N10222" s="97"/>
    </row>
    <row r="10223" spans="1:14" x14ac:dyDescent="0.2">
      <c r="A10223" s="101"/>
      <c r="D10223" s="97"/>
      <c r="N10223" s="97"/>
    </row>
    <row r="10224" spans="1:14" x14ac:dyDescent="0.2">
      <c r="A10224" s="101"/>
      <c r="D10224" s="97"/>
      <c r="N10224" s="97"/>
    </row>
    <row r="10225" spans="1:14" x14ac:dyDescent="0.2">
      <c r="A10225" s="101"/>
      <c r="D10225" s="97"/>
      <c r="N10225" s="97"/>
    </row>
    <row r="10226" spans="1:14" x14ac:dyDescent="0.2">
      <c r="A10226" s="101"/>
      <c r="D10226" s="97"/>
      <c r="N10226" s="97"/>
    </row>
    <row r="10227" spans="1:14" x14ac:dyDescent="0.2">
      <c r="A10227" s="101"/>
      <c r="D10227" s="97"/>
      <c r="N10227" s="97"/>
    </row>
    <row r="10228" spans="1:14" x14ac:dyDescent="0.2">
      <c r="A10228" s="101"/>
      <c r="D10228" s="97"/>
      <c r="N10228" s="97"/>
    </row>
    <row r="10229" spans="1:14" x14ac:dyDescent="0.2">
      <c r="A10229" s="101"/>
      <c r="D10229" s="97"/>
      <c r="N10229" s="97"/>
    </row>
    <row r="10230" spans="1:14" x14ac:dyDescent="0.2">
      <c r="A10230" s="101"/>
      <c r="D10230" s="97"/>
      <c r="N10230" s="97"/>
    </row>
    <row r="10231" spans="1:14" x14ac:dyDescent="0.2">
      <c r="A10231" s="101"/>
      <c r="D10231" s="97"/>
      <c r="N10231" s="97"/>
    </row>
    <row r="10232" spans="1:14" x14ac:dyDescent="0.2">
      <c r="A10232" s="101"/>
      <c r="D10232" s="97"/>
      <c r="N10232" s="97"/>
    </row>
    <row r="10233" spans="1:14" x14ac:dyDescent="0.2">
      <c r="A10233" s="101"/>
      <c r="D10233" s="97"/>
      <c r="N10233" s="97"/>
    </row>
    <row r="10234" spans="1:14" x14ac:dyDescent="0.2">
      <c r="A10234" s="101"/>
      <c r="D10234" s="97"/>
      <c r="N10234" s="97"/>
    </row>
    <row r="10235" spans="1:14" x14ac:dyDescent="0.2">
      <c r="A10235" s="101"/>
      <c r="D10235" s="97"/>
      <c r="N10235" s="97"/>
    </row>
    <row r="10236" spans="1:14" x14ac:dyDescent="0.2">
      <c r="A10236" s="101"/>
      <c r="D10236" s="97"/>
      <c r="N10236" s="97"/>
    </row>
    <row r="10237" spans="1:14" x14ac:dyDescent="0.2">
      <c r="A10237" s="101"/>
      <c r="D10237" s="97"/>
      <c r="N10237" s="97"/>
    </row>
    <row r="10238" spans="1:14" x14ac:dyDescent="0.2">
      <c r="A10238" s="101"/>
      <c r="D10238" s="97"/>
      <c r="N10238" s="97"/>
    </row>
    <row r="10239" spans="1:14" x14ac:dyDescent="0.2">
      <c r="A10239" s="101"/>
      <c r="D10239" s="97"/>
      <c r="N10239" s="97"/>
    </row>
    <row r="10240" spans="1:14" x14ac:dyDescent="0.2">
      <c r="A10240" s="101"/>
      <c r="D10240" s="97"/>
      <c r="N10240" s="97"/>
    </row>
    <row r="10241" spans="1:14" x14ac:dyDescent="0.2">
      <c r="A10241" s="101"/>
      <c r="D10241" s="97"/>
      <c r="N10241" s="97"/>
    </row>
    <row r="10242" spans="1:14" x14ac:dyDescent="0.2">
      <c r="A10242" s="101"/>
      <c r="D10242" s="97"/>
      <c r="N10242" s="97"/>
    </row>
    <row r="10243" spans="1:14" x14ac:dyDescent="0.2">
      <c r="A10243" s="101"/>
      <c r="D10243" s="97"/>
      <c r="N10243" s="97"/>
    </row>
    <row r="10244" spans="1:14" x14ac:dyDescent="0.2">
      <c r="A10244" s="101"/>
      <c r="D10244" s="97"/>
      <c r="N10244" s="97"/>
    </row>
    <row r="10245" spans="1:14" x14ac:dyDescent="0.2">
      <c r="A10245" s="101"/>
      <c r="D10245" s="97"/>
      <c r="N10245" s="97"/>
    </row>
    <row r="10246" spans="1:14" x14ac:dyDescent="0.2">
      <c r="A10246" s="101"/>
      <c r="D10246" s="97"/>
      <c r="N10246" s="97"/>
    </row>
    <row r="10247" spans="1:14" x14ac:dyDescent="0.2">
      <c r="A10247" s="101"/>
      <c r="D10247" s="97"/>
      <c r="N10247" s="97"/>
    </row>
    <row r="10248" spans="1:14" x14ac:dyDescent="0.2">
      <c r="A10248" s="101"/>
      <c r="D10248" s="97"/>
      <c r="N10248" s="97"/>
    </row>
    <row r="10249" spans="1:14" x14ac:dyDescent="0.2">
      <c r="A10249" s="101"/>
      <c r="D10249" s="97"/>
      <c r="N10249" s="97"/>
    </row>
    <row r="10250" spans="1:14" x14ac:dyDescent="0.2">
      <c r="A10250" s="101"/>
      <c r="D10250" s="97"/>
      <c r="N10250" s="97"/>
    </row>
    <row r="10251" spans="1:14" x14ac:dyDescent="0.2">
      <c r="A10251" s="101"/>
      <c r="D10251" s="97"/>
      <c r="N10251" s="97"/>
    </row>
    <row r="10252" spans="1:14" x14ac:dyDescent="0.2">
      <c r="A10252" s="101"/>
      <c r="D10252" s="97"/>
      <c r="N10252" s="97"/>
    </row>
    <row r="10253" spans="1:14" x14ac:dyDescent="0.2">
      <c r="A10253" s="101"/>
      <c r="D10253" s="97"/>
      <c r="N10253" s="97"/>
    </row>
    <row r="10254" spans="1:14" x14ac:dyDescent="0.2">
      <c r="A10254" s="101"/>
      <c r="D10254" s="97"/>
      <c r="N10254" s="97"/>
    </row>
    <row r="10255" spans="1:14" x14ac:dyDescent="0.2">
      <c r="A10255" s="101"/>
      <c r="D10255" s="97"/>
      <c r="N10255" s="97"/>
    </row>
    <row r="10256" spans="1:14" x14ac:dyDescent="0.2">
      <c r="A10256" s="101"/>
      <c r="D10256" s="97"/>
      <c r="N10256" s="97"/>
    </row>
    <row r="10257" spans="1:14" x14ac:dyDescent="0.2">
      <c r="A10257" s="101"/>
      <c r="D10257" s="97"/>
      <c r="N10257" s="97"/>
    </row>
    <row r="10258" spans="1:14" x14ac:dyDescent="0.2">
      <c r="A10258" s="101"/>
      <c r="D10258" s="97"/>
      <c r="N10258" s="97"/>
    </row>
    <row r="10259" spans="1:14" x14ac:dyDescent="0.2">
      <c r="A10259" s="101"/>
      <c r="D10259" s="97"/>
      <c r="N10259" s="97"/>
    </row>
    <row r="10260" spans="1:14" x14ac:dyDescent="0.2">
      <c r="A10260" s="101"/>
      <c r="D10260" s="97"/>
      <c r="N10260" s="97"/>
    </row>
    <row r="10261" spans="1:14" x14ac:dyDescent="0.2">
      <c r="A10261" s="101"/>
      <c r="D10261" s="97"/>
      <c r="N10261" s="97"/>
    </row>
    <row r="10262" spans="1:14" x14ac:dyDescent="0.2">
      <c r="A10262" s="101"/>
      <c r="D10262" s="97"/>
      <c r="N10262" s="97"/>
    </row>
    <row r="10263" spans="1:14" x14ac:dyDescent="0.2">
      <c r="A10263" s="101"/>
      <c r="D10263" s="97"/>
      <c r="N10263" s="97"/>
    </row>
    <row r="10264" spans="1:14" x14ac:dyDescent="0.2">
      <c r="A10264" s="101"/>
      <c r="D10264" s="97"/>
      <c r="N10264" s="97"/>
    </row>
    <row r="10265" spans="1:14" x14ac:dyDescent="0.2">
      <c r="A10265" s="101"/>
      <c r="D10265" s="97"/>
      <c r="N10265" s="97"/>
    </row>
    <row r="10266" spans="1:14" x14ac:dyDescent="0.2">
      <c r="A10266" s="101"/>
      <c r="D10266" s="97"/>
      <c r="N10266" s="97"/>
    </row>
    <row r="10267" spans="1:14" x14ac:dyDescent="0.2">
      <c r="A10267" s="101"/>
      <c r="D10267" s="97"/>
      <c r="N10267" s="97"/>
    </row>
    <row r="10268" spans="1:14" x14ac:dyDescent="0.2">
      <c r="A10268" s="101"/>
      <c r="D10268" s="97"/>
      <c r="N10268" s="97"/>
    </row>
    <row r="10269" spans="1:14" x14ac:dyDescent="0.2">
      <c r="A10269" s="101"/>
      <c r="D10269" s="97"/>
      <c r="N10269" s="97"/>
    </row>
    <row r="10270" spans="1:14" x14ac:dyDescent="0.2">
      <c r="A10270" s="101"/>
      <c r="D10270" s="97"/>
      <c r="N10270" s="97"/>
    </row>
    <row r="10271" spans="1:14" x14ac:dyDescent="0.2">
      <c r="A10271" s="101"/>
      <c r="D10271" s="97"/>
      <c r="N10271" s="97"/>
    </row>
    <row r="10272" spans="1:14" x14ac:dyDescent="0.2">
      <c r="A10272" s="101"/>
      <c r="D10272" s="97"/>
      <c r="N10272" s="97"/>
    </row>
    <row r="10273" spans="1:14" x14ac:dyDescent="0.2">
      <c r="A10273" s="101"/>
      <c r="D10273" s="97"/>
      <c r="N10273" s="97"/>
    </row>
    <row r="10274" spans="1:14" x14ac:dyDescent="0.2">
      <c r="A10274" s="101"/>
      <c r="D10274" s="97"/>
      <c r="N10274" s="97"/>
    </row>
    <row r="10275" spans="1:14" x14ac:dyDescent="0.2">
      <c r="A10275" s="101"/>
      <c r="D10275" s="97"/>
      <c r="N10275" s="97"/>
    </row>
    <row r="10276" spans="1:14" x14ac:dyDescent="0.2">
      <c r="A10276" s="101"/>
      <c r="D10276" s="97"/>
      <c r="N10276" s="97"/>
    </row>
    <row r="10277" spans="1:14" x14ac:dyDescent="0.2">
      <c r="A10277" s="101"/>
      <c r="D10277" s="97"/>
      <c r="N10277" s="97"/>
    </row>
    <row r="10278" spans="1:14" x14ac:dyDescent="0.2">
      <c r="A10278" s="101"/>
      <c r="D10278" s="97"/>
      <c r="N10278" s="97"/>
    </row>
    <row r="10279" spans="1:14" x14ac:dyDescent="0.2">
      <c r="A10279" s="101"/>
      <c r="D10279" s="97"/>
      <c r="N10279" s="97"/>
    </row>
    <row r="10280" spans="1:14" x14ac:dyDescent="0.2">
      <c r="A10280" s="101"/>
      <c r="D10280" s="97"/>
      <c r="N10280" s="97"/>
    </row>
    <row r="10281" spans="1:14" x14ac:dyDescent="0.2">
      <c r="A10281" s="101"/>
      <c r="D10281" s="97"/>
      <c r="N10281" s="97"/>
    </row>
    <row r="10282" spans="1:14" x14ac:dyDescent="0.2">
      <c r="A10282" s="101"/>
      <c r="D10282" s="97"/>
      <c r="N10282" s="97"/>
    </row>
    <row r="10283" spans="1:14" x14ac:dyDescent="0.2">
      <c r="A10283" s="101"/>
      <c r="D10283" s="97"/>
      <c r="N10283" s="97"/>
    </row>
    <row r="10284" spans="1:14" x14ac:dyDescent="0.2">
      <c r="A10284" s="101"/>
      <c r="D10284" s="97"/>
      <c r="N10284" s="97"/>
    </row>
    <row r="10285" spans="1:14" x14ac:dyDescent="0.2">
      <c r="A10285" s="101"/>
      <c r="D10285" s="97"/>
      <c r="N10285" s="97"/>
    </row>
    <row r="10286" spans="1:14" x14ac:dyDescent="0.2">
      <c r="A10286" s="101"/>
      <c r="D10286" s="97"/>
      <c r="N10286" s="97"/>
    </row>
    <row r="10287" spans="1:14" x14ac:dyDescent="0.2">
      <c r="A10287" s="101"/>
      <c r="D10287" s="97"/>
      <c r="N10287" s="97"/>
    </row>
    <row r="10288" spans="1:14" x14ac:dyDescent="0.2">
      <c r="A10288" s="101"/>
      <c r="D10288" s="97"/>
      <c r="N10288" s="97"/>
    </row>
    <row r="10289" spans="1:14" x14ac:dyDescent="0.2">
      <c r="A10289" s="101"/>
      <c r="D10289" s="97"/>
      <c r="N10289" s="97"/>
    </row>
    <row r="10290" spans="1:14" x14ac:dyDescent="0.2">
      <c r="A10290" s="101"/>
      <c r="D10290" s="97"/>
      <c r="N10290" s="97"/>
    </row>
    <row r="10291" spans="1:14" x14ac:dyDescent="0.2">
      <c r="A10291" s="101"/>
      <c r="D10291" s="97"/>
      <c r="N10291" s="97"/>
    </row>
    <row r="10292" spans="1:14" x14ac:dyDescent="0.2">
      <c r="A10292" s="101"/>
      <c r="D10292" s="97"/>
      <c r="N10292" s="97"/>
    </row>
    <row r="10293" spans="1:14" x14ac:dyDescent="0.2">
      <c r="A10293" s="101"/>
      <c r="D10293" s="97"/>
      <c r="N10293" s="97"/>
    </row>
    <row r="10294" spans="1:14" x14ac:dyDescent="0.2">
      <c r="A10294" s="101"/>
      <c r="D10294" s="97"/>
      <c r="N10294" s="97"/>
    </row>
    <row r="10295" spans="1:14" x14ac:dyDescent="0.2">
      <c r="A10295" s="101"/>
      <c r="D10295" s="97"/>
      <c r="N10295" s="97"/>
    </row>
    <row r="10296" spans="1:14" x14ac:dyDescent="0.2">
      <c r="A10296" s="101"/>
      <c r="D10296" s="97"/>
      <c r="N10296" s="97"/>
    </row>
    <row r="10297" spans="1:14" x14ac:dyDescent="0.2">
      <c r="A10297" s="101"/>
      <c r="D10297" s="97"/>
      <c r="N10297" s="97"/>
    </row>
    <row r="10298" spans="1:14" x14ac:dyDescent="0.2">
      <c r="A10298" s="101"/>
      <c r="D10298" s="97"/>
      <c r="N10298" s="97"/>
    </row>
    <row r="10299" spans="1:14" x14ac:dyDescent="0.2">
      <c r="A10299" s="101"/>
      <c r="D10299" s="97"/>
      <c r="N10299" s="97"/>
    </row>
    <row r="10300" spans="1:14" x14ac:dyDescent="0.2">
      <c r="A10300" s="101"/>
      <c r="D10300" s="97"/>
      <c r="N10300" s="97"/>
    </row>
    <row r="10301" spans="1:14" x14ac:dyDescent="0.2">
      <c r="A10301" s="101"/>
      <c r="D10301" s="97"/>
      <c r="N10301" s="97"/>
    </row>
    <row r="10302" spans="1:14" x14ac:dyDescent="0.2">
      <c r="A10302" s="101"/>
      <c r="D10302" s="97"/>
      <c r="N10302" s="97"/>
    </row>
    <row r="10303" spans="1:14" x14ac:dyDescent="0.2">
      <c r="A10303" s="101"/>
      <c r="D10303" s="97"/>
      <c r="N10303" s="97"/>
    </row>
    <row r="10304" spans="1:14" x14ac:dyDescent="0.2">
      <c r="A10304" s="101"/>
      <c r="D10304" s="97"/>
      <c r="N10304" s="97"/>
    </row>
    <row r="10305" spans="1:14" x14ac:dyDescent="0.2">
      <c r="A10305" s="101"/>
      <c r="D10305" s="97"/>
      <c r="N10305" s="97"/>
    </row>
    <row r="10306" spans="1:14" x14ac:dyDescent="0.2">
      <c r="A10306" s="101"/>
      <c r="D10306" s="97"/>
      <c r="N10306" s="97"/>
    </row>
    <row r="10307" spans="1:14" x14ac:dyDescent="0.2">
      <c r="A10307" s="101"/>
      <c r="D10307" s="97"/>
      <c r="N10307" s="97"/>
    </row>
    <row r="10308" spans="1:14" x14ac:dyDescent="0.2">
      <c r="A10308" s="101"/>
      <c r="D10308" s="97"/>
      <c r="N10308" s="97"/>
    </row>
    <row r="10309" spans="1:14" x14ac:dyDescent="0.2">
      <c r="A10309" s="101"/>
      <c r="D10309" s="97"/>
      <c r="N10309" s="97"/>
    </row>
    <row r="10310" spans="1:14" x14ac:dyDescent="0.2">
      <c r="A10310" s="101"/>
      <c r="D10310" s="97"/>
      <c r="N10310" s="97"/>
    </row>
    <row r="10311" spans="1:14" x14ac:dyDescent="0.2">
      <c r="A10311" s="101"/>
      <c r="D10311" s="97"/>
      <c r="N10311" s="97"/>
    </row>
    <row r="10312" spans="1:14" x14ac:dyDescent="0.2">
      <c r="A10312" s="101"/>
      <c r="D10312" s="97"/>
      <c r="N10312" s="97"/>
    </row>
    <row r="10313" spans="1:14" x14ac:dyDescent="0.2">
      <c r="A10313" s="101"/>
      <c r="D10313" s="97"/>
      <c r="N10313" s="97"/>
    </row>
    <row r="10314" spans="1:14" x14ac:dyDescent="0.2">
      <c r="A10314" s="101"/>
      <c r="D10314" s="97"/>
      <c r="N10314" s="97"/>
    </row>
    <row r="10315" spans="1:14" x14ac:dyDescent="0.2">
      <c r="A10315" s="101"/>
      <c r="D10315" s="97"/>
      <c r="N10315" s="97"/>
    </row>
    <row r="10316" spans="1:14" x14ac:dyDescent="0.2">
      <c r="A10316" s="101"/>
      <c r="D10316" s="97"/>
      <c r="N10316" s="97"/>
    </row>
    <row r="10317" spans="1:14" x14ac:dyDescent="0.2">
      <c r="A10317" s="101"/>
      <c r="D10317" s="97"/>
      <c r="N10317" s="97"/>
    </row>
    <row r="10318" spans="1:14" x14ac:dyDescent="0.2">
      <c r="A10318" s="101"/>
      <c r="D10318" s="97"/>
      <c r="N10318" s="97"/>
    </row>
    <row r="10319" spans="1:14" x14ac:dyDescent="0.2">
      <c r="A10319" s="101"/>
      <c r="D10319" s="97"/>
      <c r="N10319" s="97"/>
    </row>
    <row r="10320" spans="1:14" x14ac:dyDescent="0.2">
      <c r="A10320" s="101"/>
      <c r="D10320" s="97"/>
      <c r="N10320" s="97"/>
    </row>
    <row r="10321" spans="1:14" x14ac:dyDescent="0.2">
      <c r="A10321" s="101"/>
      <c r="D10321" s="97"/>
      <c r="N10321" s="97"/>
    </row>
    <row r="10322" spans="1:14" x14ac:dyDescent="0.2">
      <c r="A10322" s="101"/>
      <c r="D10322" s="97"/>
      <c r="N10322" s="97"/>
    </row>
    <row r="10323" spans="1:14" x14ac:dyDescent="0.2">
      <c r="A10323" s="101"/>
      <c r="D10323" s="97"/>
      <c r="N10323" s="97"/>
    </row>
    <row r="10324" spans="1:14" x14ac:dyDescent="0.2">
      <c r="A10324" s="101"/>
      <c r="D10324" s="97"/>
      <c r="N10324" s="97"/>
    </row>
    <row r="10325" spans="1:14" x14ac:dyDescent="0.2">
      <c r="A10325" s="101"/>
      <c r="D10325" s="97"/>
      <c r="N10325" s="97"/>
    </row>
    <row r="10326" spans="1:14" x14ac:dyDescent="0.2">
      <c r="A10326" s="101"/>
      <c r="D10326" s="97"/>
      <c r="N10326" s="97"/>
    </row>
    <row r="10327" spans="1:14" x14ac:dyDescent="0.2">
      <c r="A10327" s="101"/>
      <c r="D10327" s="97"/>
      <c r="N10327" s="97"/>
    </row>
    <row r="10328" spans="1:14" x14ac:dyDescent="0.2">
      <c r="A10328" s="101"/>
      <c r="D10328" s="97"/>
      <c r="N10328" s="97"/>
    </row>
    <row r="10329" spans="1:14" x14ac:dyDescent="0.2">
      <c r="A10329" s="101"/>
      <c r="D10329" s="97"/>
      <c r="N10329" s="97"/>
    </row>
    <row r="10330" spans="1:14" x14ac:dyDescent="0.2">
      <c r="A10330" s="101"/>
      <c r="D10330" s="97"/>
      <c r="N10330" s="97"/>
    </row>
    <row r="10331" spans="1:14" x14ac:dyDescent="0.2">
      <c r="A10331" s="101"/>
      <c r="D10331" s="97"/>
      <c r="N10331" s="97"/>
    </row>
    <row r="10332" spans="1:14" x14ac:dyDescent="0.2">
      <c r="A10332" s="101"/>
      <c r="D10332" s="97"/>
      <c r="N10332" s="97"/>
    </row>
    <row r="10333" spans="1:14" x14ac:dyDescent="0.2">
      <c r="A10333" s="101"/>
      <c r="D10333" s="97"/>
      <c r="N10333" s="97"/>
    </row>
    <row r="10334" spans="1:14" x14ac:dyDescent="0.2">
      <c r="A10334" s="101"/>
      <c r="D10334" s="97"/>
      <c r="N10334" s="97"/>
    </row>
    <row r="10335" spans="1:14" x14ac:dyDescent="0.2">
      <c r="A10335" s="101"/>
      <c r="D10335" s="97"/>
      <c r="N10335" s="97"/>
    </row>
    <row r="10336" spans="1:14" x14ac:dyDescent="0.2">
      <c r="A10336" s="101"/>
      <c r="D10336" s="97"/>
      <c r="N10336" s="97"/>
    </row>
    <row r="10337" spans="1:14" x14ac:dyDescent="0.2">
      <c r="A10337" s="101"/>
      <c r="D10337" s="97"/>
      <c r="N10337" s="97"/>
    </row>
    <row r="10338" spans="1:14" x14ac:dyDescent="0.2">
      <c r="A10338" s="101"/>
      <c r="D10338" s="97"/>
      <c r="N10338" s="97"/>
    </row>
    <row r="10339" spans="1:14" x14ac:dyDescent="0.2">
      <c r="A10339" s="101"/>
      <c r="D10339" s="97"/>
      <c r="N10339" s="97"/>
    </row>
    <row r="10340" spans="1:14" x14ac:dyDescent="0.2">
      <c r="A10340" s="101"/>
      <c r="D10340" s="97"/>
      <c r="N10340" s="97"/>
    </row>
    <row r="10341" spans="1:14" x14ac:dyDescent="0.2">
      <c r="A10341" s="101"/>
      <c r="D10341" s="97"/>
      <c r="N10341" s="97"/>
    </row>
    <row r="10342" spans="1:14" x14ac:dyDescent="0.2">
      <c r="A10342" s="101"/>
      <c r="D10342" s="97"/>
      <c r="N10342" s="97"/>
    </row>
    <row r="10343" spans="1:14" x14ac:dyDescent="0.2">
      <c r="A10343" s="101"/>
      <c r="D10343" s="97"/>
      <c r="N10343" s="97"/>
    </row>
    <row r="10344" spans="1:14" x14ac:dyDescent="0.2">
      <c r="A10344" s="101"/>
      <c r="D10344" s="97"/>
      <c r="N10344" s="97"/>
    </row>
    <row r="10345" spans="1:14" x14ac:dyDescent="0.2">
      <c r="A10345" s="101"/>
      <c r="D10345" s="97"/>
      <c r="N10345" s="97"/>
    </row>
    <row r="10346" spans="1:14" x14ac:dyDescent="0.2">
      <c r="A10346" s="101"/>
      <c r="D10346" s="97"/>
      <c r="N10346" s="97"/>
    </row>
    <row r="10347" spans="1:14" x14ac:dyDescent="0.2">
      <c r="A10347" s="101"/>
      <c r="D10347" s="97"/>
      <c r="N10347" s="97"/>
    </row>
    <row r="10348" spans="1:14" x14ac:dyDescent="0.2">
      <c r="A10348" s="101"/>
      <c r="D10348" s="97"/>
      <c r="N10348" s="97"/>
    </row>
    <row r="10349" spans="1:14" x14ac:dyDescent="0.2">
      <c r="A10349" s="101"/>
      <c r="D10349" s="97"/>
      <c r="N10349" s="97"/>
    </row>
    <row r="10350" spans="1:14" x14ac:dyDescent="0.2">
      <c r="A10350" s="101"/>
      <c r="D10350" s="97"/>
      <c r="N10350" s="97"/>
    </row>
    <row r="10351" spans="1:14" x14ac:dyDescent="0.2">
      <c r="A10351" s="101"/>
      <c r="D10351" s="97"/>
      <c r="N10351" s="97"/>
    </row>
    <row r="10352" spans="1:14" x14ac:dyDescent="0.2">
      <c r="A10352" s="101"/>
      <c r="D10352" s="97"/>
      <c r="N10352" s="97"/>
    </row>
    <row r="10353" spans="1:14" x14ac:dyDescent="0.2">
      <c r="A10353" s="101"/>
      <c r="D10353" s="97"/>
      <c r="N10353" s="97"/>
    </row>
    <row r="10354" spans="1:14" x14ac:dyDescent="0.2">
      <c r="A10354" s="101"/>
      <c r="D10354" s="97"/>
      <c r="N10354" s="97"/>
    </row>
    <row r="10355" spans="1:14" x14ac:dyDescent="0.2">
      <c r="A10355" s="101"/>
      <c r="D10355" s="97"/>
      <c r="N10355" s="97"/>
    </row>
    <row r="10356" spans="1:14" x14ac:dyDescent="0.2">
      <c r="A10356" s="101"/>
      <c r="D10356" s="97"/>
      <c r="N10356" s="97"/>
    </row>
    <row r="10357" spans="1:14" x14ac:dyDescent="0.2">
      <c r="A10357" s="101"/>
      <c r="D10357" s="97"/>
      <c r="N10357" s="97"/>
    </row>
    <row r="10358" spans="1:14" x14ac:dyDescent="0.2">
      <c r="A10358" s="101"/>
      <c r="D10358" s="97"/>
      <c r="N10358" s="97"/>
    </row>
    <row r="10359" spans="1:14" x14ac:dyDescent="0.2">
      <c r="A10359" s="101"/>
      <c r="D10359" s="97"/>
      <c r="N10359" s="97"/>
    </row>
    <row r="10360" spans="1:14" x14ac:dyDescent="0.2">
      <c r="A10360" s="101"/>
      <c r="D10360" s="97"/>
      <c r="N10360" s="97"/>
    </row>
    <row r="10361" spans="1:14" x14ac:dyDescent="0.2">
      <c r="A10361" s="101"/>
      <c r="D10361" s="97"/>
      <c r="N10361" s="97"/>
    </row>
    <row r="10362" spans="1:14" x14ac:dyDescent="0.2">
      <c r="A10362" s="101"/>
      <c r="D10362" s="97"/>
      <c r="N10362" s="97"/>
    </row>
    <row r="10363" spans="1:14" x14ac:dyDescent="0.2">
      <c r="A10363" s="101"/>
      <c r="D10363" s="97"/>
      <c r="N10363" s="97"/>
    </row>
    <row r="10364" spans="1:14" x14ac:dyDescent="0.2">
      <c r="A10364" s="101"/>
      <c r="D10364" s="97"/>
      <c r="N10364" s="97"/>
    </row>
    <row r="10365" spans="1:14" x14ac:dyDescent="0.2">
      <c r="A10365" s="101"/>
      <c r="D10365" s="97"/>
      <c r="N10365" s="97"/>
    </row>
    <row r="10366" spans="1:14" x14ac:dyDescent="0.2">
      <c r="A10366" s="101"/>
      <c r="D10366" s="97"/>
      <c r="N10366" s="97"/>
    </row>
    <row r="10367" spans="1:14" x14ac:dyDescent="0.2">
      <c r="A10367" s="101"/>
      <c r="D10367" s="97"/>
      <c r="N10367" s="97"/>
    </row>
    <row r="10368" spans="1:14" x14ac:dyDescent="0.2">
      <c r="A10368" s="101"/>
      <c r="D10368" s="97"/>
      <c r="N10368" s="97"/>
    </row>
    <row r="10369" spans="1:14" x14ac:dyDescent="0.2">
      <c r="A10369" s="101"/>
      <c r="D10369" s="97"/>
      <c r="N10369" s="97"/>
    </row>
    <row r="10370" spans="1:14" x14ac:dyDescent="0.2">
      <c r="A10370" s="101"/>
      <c r="D10370" s="97"/>
      <c r="N10370" s="97"/>
    </row>
    <row r="10371" spans="1:14" x14ac:dyDescent="0.2">
      <c r="A10371" s="101"/>
      <c r="D10371" s="97"/>
      <c r="N10371" s="97"/>
    </row>
    <row r="10372" spans="1:14" x14ac:dyDescent="0.2">
      <c r="A10372" s="101"/>
      <c r="D10372" s="97"/>
      <c r="N10372" s="97"/>
    </row>
    <row r="10373" spans="1:14" x14ac:dyDescent="0.2">
      <c r="A10373" s="101"/>
      <c r="D10373" s="97"/>
      <c r="N10373" s="97"/>
    </row>
    <row r="10374" spans="1:14" x14ac:dyDescent="0.2">
      <c r="A10374" s="101"/>
      <c r="D10374" s="97"/>
      <c r="N10374" s="97"/>
    </row>
    <row r="10375" spans="1:14" x14ac:dyDescent="0.2">
      <c r="A10375" s="101"/>
      <c r="D10375" s="97"/>
      <c r="N10375" s="97"/>
    </row>
    <row r="10376" spans="1:14" x14ac:dyDescent="0.2">
      <c r="A10376" s="101"/>
      <c r="D10376" s="97"/>
      <c r="N10376" s="97"/>
    </row>
    <row r="10377" spans="1:14" x14ac:dyDescent="0.2">
      <c r="A10377" s="101"/>
      <c r="D10377" s="97"/>
      <c r="N10377" s="97"/>
    </row>
    <row r="10378" spans="1:14" x14ac:dyDescent="0.2">
      <c r="A10378" s="101"/>
      <c r="D10378" s="97"/>
      <c r="N10378" s="97"/>
    </row>
    <row r="10379" spans="1:14" x14ac:dyDescent="0.2">
      <c r="A10379" s="101"/>
      <c r="D10379" s="97"/>
      <c r="N10379" s="97"/>
    </row>
    <row r="10380" spans="1:14" x14ac:dyDescent="0.2">
      <c r="A10380" s="101"/>
      <c r="D10380" s="97"/>
      <c r="N10380" s="97"/>
    </row>
    <row r="10381" spans="1:14" x14ac:dyDescent="0.2">
      <c r="A10381" s="101"/>
      <c r="D10381" s="97"/>
      <c r="N10381" s="97"/>
    </row>
    <row r="10382" spans="1:14" x14ac:dyDescent="0.2">
      <c r="A10382" s="101"/>
      <c r="D10382" s="97"/>
      <c r="N10382" s="97"/>
    </row>
    <row r="10383" spans="1:14" x14ac:dyDescent="0.2">
      <c r="A10383" s="101"/>
      <c r="D10383" s="97"/>
      <c r="N10383" s="97"/>
    </row>
    <row r="10384" spans="1:14" x14ac:dyDescent="0.2">
      <c r="A10384" s="101"/>
      <c r="D10384" s="97"/>
      <c r="N10384" s="97"/>
    </row>
    <row r="10385" spans="1:14" x14ac:dyDescent="0.2">
      <c r="A10385" s="101"/>
      <c r="D10385" s="97"/>
      <c r="N10385" s="97"/>
    </row>
    <row r="10386" spans="1:14" x14ac:dyDescent="0.2">
      <c r="A10386" s="101"/>
      <c r="D10386" s="97"/>
      <c r="N10386" s="97"/>
    </row>
    <row r="10387" spans="1:14" x14ac:dyDescent="0.2">
      <c r="A10387" s="101"/>
      <c r="D10387" s="97"/>
      <c r="N10387" s="97"/>
    </row>
    <row r="10388" spans="1:14" x14ac:dyDescent="0.2">
      <c r="A10388" s="101"/>
      <c r="D10388" s="97"/>
      <c r="N10388" s="97"/>
    </row>
    <row r="10389" spans="1:14" x14ac:dyDescent="0.2">
      <c r="A10389" s="101"/>
      <c r="D10389" s="97"/>
      <c r="N10389" s="97"/>
    </row>
    <row r="10390" spans="1:14" x14ac:dyDescent="0.2">
      <c r="A10390" s="101"/>
      <c r="D10390" s="97"/>
      <c r="N10390" s="97"/>
    </row>
    <row r="10391" spans="1:14" x14ac:dyDescent="0.2">
      <c r="A10391" s="101"/>
      <c r="D10391" s="97"/>
      <c r="N10391" s="97"/>
    </row>
    <row r="10392" spans="1:14" x14ac:dyDescent="0.2">
      <c r="A10392" s="101"/>
      <c r="D10392" s="97"/>
      <c r="N10392" s="97"/>
    </row>
    <row r="10393" spans="1:14" x14ac:dyDescent="0.2">
      <c r="A10393" s="101"/>
      <c r="D10393" s="97"/>
      <c r="N10393" s="97"/>
    </row>
    <row r="10394" spans="1:14" x14ac:dyDescent="0.2">
      <c r="A10394" s="101"/>
      <c r="D10394" s="97"/>
      <c r="N10394" s="97"/>
    </row>
    <row r="10395" spans="1:14" x14ac:dyDescent="0.2">
      <c r="A10395" s="101"/>
      <c r="D10395" s="97"/>
      <c r="N10395" s="97"/>
    </row>
    <row r="10396" spans="1:14" x14ac:dyDescent="0.2">
      <c r="A10396" s="101"/>
      <c r="D10396" s="97"/>
      <c r="N10396" s="97"/>
    </row>
    <row r="10397" spans="1:14" x14ac:dyDescent="0.2">
      <c r="A10397" s="101"/>
      <c r="D10397" s="97"/>
      <c r="N10397" s="97"/>
    </row>
    <row r="10398" spans="1:14" x14ac:dyDescent="0.2">
      <c r="A10398" s="101"/>
      <c r="D10398" s="97"/>
      <c r="N10398" s="97"/>
    </row>
    <row r="10399" spans="1:14" x14ac:dyDescent="0.2">
      <c r="A10399" s="101"/>
      <c r="D10399" s="97"/>
      <c r="N10399" s="97"/>
    </row>
    <row r="10400" spans="1:14" x14ac:dyDescent="0.2">
      <c r="A10400" s="101"/>
      <c r="D10400" s="97"/>
      <c r="N10400" s="97"/>
    </row>
    <row r="10401" spans="1:14" x14ac:dyDescent="0.2">
      <c r="A10401" s="101"/>
      <c r="D10401" s="97"/>
      <c r="N10401" s="97"/>
    </row>
    <row r="10402" spans="1:14" x14ac:dyDescent="0.2">
      <c r="A10402" s="101"/>
      <c r="D10402" s="97"/>
      <c r="N10402" s="97"/>
    </row>
    <row r="10403" spans="1:14" x14ac:dyDescent="0.2">
      <c r="A10403" s="101"/>
      <c r="D10403" s="97"/>
      <c r="N10403" s="97"/>
    </row>
    <row r="10404" spans="1:14" x14ac:dyDescent="0.2">
      <c r="A10404" s="101"/>
      <c r="D10404" s="97"/>
      <c r="N10404" s="97"/>
    </row>
    <row r="10405" spans="1:14" x14ac:dyDescent="0.2">
      <c r="A10405" s="101"/>
      <c r="D10405" s="97"/>
      <c r="N10405" s="97"/>
    </row>
    <row r="10406" spans="1:14" x14ac:dyDescent="0.2">
      <c r="A10406" s="101"/>
      <c r="D10406" s="97"/>
      <c r="N10406" s="97"/>
    </row>
    <row r="10407" spans="1:14" x14ac:dyDescent="0.2">
      <c r="A10407" s="101"/>
      <c r="D10407" s="97"/>
      <c r="N10407" s="97"/>
    </row>
    <row r="10408" spans="1:14" x14ac:dyDescent="0.2">
      <c r="A10408" s="101"/>
      <c r="D10408" s="97"/>
      <c r="N10408" s="97"/>
    </row>
    <row r="10409" spans="1:14" x14ac:dyDescent="0.2">
      <c r="A10409" s="101"/>
      <c r="D10409" s="97"/>
      <c r="N10409" s="97"/>
    </row>
    <row r="10410" spans="1:14" x14ac:dyDescent="0.2">
      <c r="A10410" s="101"/>
      <c r="D10410" s="97"/>
      <c r="N10410" s="97"/>
    </row>
    <row r="10411" spans="1:14" x14ac:dyDescent="0.2">
      <c r="A10411" s="101"/>
      <c r="D10411" s="97"/>
      <c r="N10411" s="97"/>
    </row>
    <row r="10412" spans="1:14" x14ac:dyDescent="0.2">
      <c r="A10412" s="101"/>
      <c r="D10412" s="97"/>
      <c r="N10412" s="97"/>
    </row>
    <row r="10413" spans="1:14" x14ac:dyDescent="0.2">
      <c r="A10413" s="101"/>
      <c r="D10413" s="97"/>
      <c r="N10413" s="97"/>
    </row>
    <row r="10414" spans="1:14" x14ac:dyDescent="0.2">
      <c r="A10414" s="101"/>
      <c r="D10414" s="97"/>
      <c r="N10414" s="97"/>
    </row>
    <row r="10415" spans="1:14" x14ac:dyDescent="0.2">
      <c r="A10415" s="101"/>
      <c r="D10415" s="97"/>
      <c r="N10415" s="97"/>
    </row>
    <row r="10416" spans="1:14" x14ac:dyDescent="0.2">
      <c r="A10416" s="101"/>
      <c r="D10416" s="97"/>
      <c r="N10416" s="97"/>
    </row>
    <row r="10417" spans="1:14" x14ac:dyDescent="0.2">
      <c r="A10417" s="101"/>
      <c r="D10417" s="97"/>
      <c r="N10417" s="97"/>
    </row>
    <row r="10418" spans="1:14" x14ac:dyDescent="0.2">
      <c r="A10418" s="101"/>
      <c r="D10418" s="97"/>
      <c r="N10418" s="97"/>
    </row>
    <row r="10419" spans="1:14" x14ac:dyDescent="0.2">
      <c r="A10419" s="101"/>
      <c r="D10419" s="97"/>
      <c r="N10419" s="97"/>
    </row>
    <row r="10420" spans="1:14" x14ac:dyDescent="0.2">
      <c r="A10420" s="101"/>
      <c r="D10420" s="97"/>
      <c r="N10420" s="97"/>
    </row>
    <row r="10421" spans="1:14" x14ac:dyDescent="0.2">
      <c r="A10421" s="101"/>
      <c r="D10421" s="97"/>
      <c r="N10421" s="97"/>
    </row>
    <row r="10422" spans="1:14" x14ac:dyDescent="0.2">
      <c r="A10422" s="101"/>
      <c r="D10422" s="97"/>
      <c r="N10422" s="97"/>
    </row>
    <row r="10423" spans="1:14" x14ac:dyDescent="0.2">
      <c r="A10423" s="101"/>
      <c r="D10423" s="97"/>
      <c r="N10423" s="97"/>
    </row>
    <row r="10424" spans="1:14" x14ac:dyDescent="0.2">
      <c r="A10424" s="101"/>
      <c r="D10424" s="97"/>
      <c r="N10424" s="97"/>
    </row>
    <row r="10425" spans="1:14" x14ac:dyDescent="0.2">
      <c r="A10425" s="101"/>
      <c r="D10425" s="97"/>
      <c r="N10425" s="97"/>
    </row>
    <row r="10426" spans="1:14" x14ac:dyDescent="0.2">
      <c r="A10426" s="101"/>
      <c r="D10426" s="97"/>
      <c r="N10426" s="97"/>
    </row>
    <row r="10427" spans="1:14" x14ac:dyDescent="0.2">
      <c r="A10427" s="101"/>
      <c r="D10427" s="97"/>
      <c r="N10427" s="97"/>
    </row>
    <row r="10428" spans="1:14" x14ac:dyDescent="0.2">
      <c r="A10428" s="101"/>
      <c r="D10428" s="97"/>
      <c r="N10428" s="97"/>
    </row>
    <row r="10429" spans="1:14" x14ac:dyDescent="0.2">
      <c r="A10429" s="101"/>
      <c r="D10429" s="97"/>
      <c r="N10429" s="97"/>
    </row>
    <row r="10430" spans="1:14" x14ac:dyDescent="0.2">
      <c r="A10430" s="101"/>
      <c r="D10430" s="97"/>
      <c r="N10430" s="97"/>
    </row>
    <row r="10431" spans="1:14" x14ac:dyDescent="0.2">
      <c r="A10431" s="101"/>
      <c r="D10431" s="97"/>
      <c r="N10431" s="97"/>
    </row>
    <row r="10432" spans="1:14" x14ac:dyDescent="0.2">
      <c r="A10432" s="101"/>
      <c r="D10432" s="97"/>
      <c r="N10432" s="97"/>
    </row>
    <row r="10433" spans="1:14" x14ac:dyDescent="0.2">
      <c r="A10433" s="101"/>
      <c r="D10433" s="97"/>
      <c r="N10433" s="97"/>
    </row>
    <row r="10434" spans="1:14" x14ac:dyDescent="0.2">
      <c r="A10434" s="101"/>
      <c r="D10434" s="97"/>
      <c r="N10434" s="97"/>
    </row>
    <row r="10435" spans="1:14" x14ac:dyDescent="0.2">
      <c r="A10435" s="101"/>
      <c r="D10435" s="97"/>
      <c r="N10435" s="97"/>
    </row>
    <row r="10436" spans="1:14" x14ac:dyDescent="0.2">
      <c r="A10436" s="101"/>
      <c r="D10436" s="97"/>
      <c r="N10436" s="97"/>
    </row>
    <row r="10437" spans="1:14" x14ac:dyDescent="0.2">
      <c r="A10437" s="101"/>
      <c r="D10437" s="97"/>
      <c r="N10437" s="97"/>
    </row>
    <row r="10438" spans="1:14" x14ac:dyDescent="0.2">
      <c r="A10438" s="101"/>
      <c r="D10438" s="97"/>
      <c r="N10438" s="97"/>
    </row>
    <row r="10439" spans="1:14" x14ac:dyDescent="0.2">
      <c r="A10439" s="101"/>
      <c r="D10439" s="97"/>
      <c r="N10439" s="97"/>
    </row>
    <row r="10440" spans="1:14" x14ac:dyDescent="0.2">
      <c r="A10440" s="101"/>
      <c r="D10440" s="97"/>
      <c r="N10440" s="97"/>
    </row>
    <row r="10441" spans="1:14" x14ac:dyDescent="0.2">
      <c r="A10441" s="101"/>
      <c r="D10441" s="97"/>
      <c r="N10441" s="97"/>
    </row>
    <row r="10442" spans="1:14" x14ac:dyDescent="0.2">
      <c r="A10442" s="101"/>
      <c r="D10442" s="97"/>
      <c r="N10442" s="97"/>
    </row>
    <row r="10443" spans="1:14" x14ac:dyDescent="0.2">
      <c r="A10443" s="101"/>
      <c r="D10443" s="97"/>
      <c r="N10443" s="97"/>
    </row>
    <row r="10444" spans="1:14" x14ac:dyDescent="0.2">
      <c r="A10444" s="101"/>
      <c r="D10444" s="97"/>
      <c r="N10444" s="97"/>
    </row>
    <row r="10445" spans="1:14" x14ac:dyDescent="0.2">
      <c r="A10445" s="101"/>
      <c r="D10445" s="97"/>
      <c r="N10445" s="97"/>
    </row>
    <row r="10446" spans="1:14" x14ac:dyDescent="0.2">
      <c r="A10446" s="101"/>
      <c r="D10446" s="97"/>
      <c r="N10446" s="97"/>
    </row>
    <row r="10447" spans="1:14" x14ac:dyDescent="0.2">
      <c r="A10447" s="101"/>
      <c r="D10447" s="97"/>
      <c r="N10447" s="97"/>
    </row>
    <row r="10448" spans="1:14" x14ac:dyDescent="0.2">
      <c r="A10448" s="101"/>
      <c r="D10448" s="97"/>
      <c r="N10448" s="97"/>
    </row>
    <row r="10449" spans="1:14" x14ac:dyDescent="0.2">
      <c r="A10449" s="101"/>
      <c r="D10449" s="97"/>
      <c r="N10449" s="97"/>
    </row>
    <row r="10450" spans="1:14" x14ac:dyDescent="0.2">
      <c r="A10450" s="101"/>
      <c r="D10450" s="97"/>
      <c r="N10450" s="97"/>
    </row>
    <row r="10451" spans="1:14" x14ac:dyDescent="0.2">
      <c r="A10451" s="101"/>
      <c r="D10451" s="97"/>
      <c r="N10451" s="97"/>
    </row>
    <row r="10452" spans="1:14" x14ac:dyDescent="0.2">
      <c r="A10452" s="101"/>
      <c r="D10452" s="97"/>
      <c r="N10452" s="97"/>
    </row>
    <row r="10453" spans="1:14" x14ac:dyDescent="0.2">
      <c r="A10453" s="101"/>
      <c r="D10453" s="97"/>
      <c r="N10453" s="97"/>
    </row>
    <row r="10454" spans="1:14" x14ac:dyDescent="0.2">
      <c r="A10454" s="101"/>
      <c r="D10454" s="97"/>
      <c r="N10454" s="97"/>
    </row>
    <row r="10455" spans="1:14" x14ac:dyDescent="0.2">
      <c r="A10455" s="101"/>
      <c r="D10455" s="97"/>
      <c r="N10455" s="97"/>
    </row>
    <row r="10456" spans="1:14" x14ac:dyDescent="0.2">
      <c r="A10456" s="101"/>
      <c r="D10456" s="97"/>
      <c r="N10456" s="97"/>
    </row>
    <row r="10457" spans="1:14" x14ac:dyDescent="0.2">
      <c r="A10457" s="101"/>
      <c r="D10457" s="97"/>
      <c r="N10457" s="97"/>
    </row>
    <row r="10458" spans="1:14" x14ac:dyDescent="0.2">
      <c r="A10458" s="101"/>
      <c r="D10458" s="97"/>
      <c r="N10458" s="97"/>
    </row>
    <row r="10459" spans="1:14" x14ac:dyDescent="0.2">
      <c r="A10459" s="101"/>
      <c r="D10459" s="97"/>
      <c r="N10459" s="97"/>
    </row>
    <row r="10460" spans="1:14" x14ac:dyDescent="0.2">
      <c r="A10460" s="101"/>
      <c r="D10460" s="97"/>
      <c r="N10460" s="97"/>
    </row>
    <row r="10461" spans="1:14" x14ac:dyDescent="0.2">
      <c r="A10461" s="101"/>
      <c r="D10461" s="97"/>
      <c r="N10461" s="97"/>
    </row>
    <row r="10462" spans="1:14" x14ac:dyDescent="0.2">
      <c r="A10462" s="101"/>
      <c r="D10462" s="97"/>
      <c r="N10462" s="97"/>
    </row>
    <row r="10463" spans="1:14" x14ac:dyDescent="0.2">
      <c r="A10463" s="101"/>
      <c r="D10463" s="97"/>
      <c r="N10463" s="97"/>
    </row>
    <row r="10464" spans="1:14" x14ac:dyDescent="0.2">
      <c r="A10464" s="101"/>
      <c r="D10464" s="97"/>
      <c r="N10464" s="97"/>
    </row>
    <row r="10465" spans="1:14" x14ac:dyDescent="0.2">
      <c r="A10465" s="101"/>
      <c r="D10465" s="97"/>
      <c r="N10465" s="97"/>
    </row>
    <row r="10466" spans="1:14" x14ac:dyDescent="0.2">
      <c r="A10466" s="101"/>
      <c r="D10466" s="97"/>
      <c r="N10466" s="97"/>
    </row>
    <row r="10467" spans="1:14" x14ac:dyDescent="0.2">
      <c r="A10467" s="101"/>
      <c r="D10467" s="97"/>
      <c r="N10467" s="97"/>
    </row>
    <row r="10468" spans="1:14" x14ac:dyDescent="0.2">
      <c r="A10468" s="101"/>
      <c r="D10468" s="97"/>
      <c r="N10468" s="97"/>
    </row>
    <row r="10469" spans="1:14" x14ac:dyDescent="0.2">
      <c r="A10469" s="101"/>
      <c r="D10469" s="97"/>
      <c r="N10469" s="97"/>
    </row>
    <row r="10470" spans="1:14" x14ac:dyDescent="0.2">
      <c r="A10470" s="101"/>
      <c r="D10470" s="97"/>
      <c r="N10470" s="97"/>
    </row>
    <row r="10471" spans="1:14" x14ac:dyDescent="0.2">
      <c r="A10471" s="101"/>
      <c r="D10471" s="97"/>
      <c r="N10471" s="97"/>
    </row>
    <row r="10472" spans="1:14" x14ac:dyDescent="0.2">
      <c r="A10472" s="101"/>
      <c r="D10472" s="97"/>
      <c r="N10472" s="97"/>
    </row>
    <row r="10473" spans="1:14" x14ac:dyDescent="0.2">
      <c r="A10473" s="101"/>
      <c r="D10473" s="97"/>
      <c r="N10473" s="97"/>
    </row>
    <row r="10474" spans="1:14" x14ac:dyDescent="0.2">
      <c r="A10474" s="101"/>
      <c r="D10474" s="97"/>
      <c r="N10474" s="97"/>
    </row>
    <row r="10475" spans="1:14" x14ac:dyDescent="0.2">
      <c r="A10475" s="101"/>
      <c r="D10475" s="97"/>
      <c r="N10475" s="97"/>
    </row>
    <row r="10476" spans="1:14" x14ac:dyDescent="0.2">
      <c r="A10476" s="101"/>
      <c r="D10476" s="97"/>
      <c r="N10476" s="97"/>
    </row>
    <row r="10477" spans="1:14" x14ac:dyDescent="0.2">
      <c r="A10477" s="101"/>
      <c r="D10477" s="97"/>
      <c r="N10477" s="97"/>
    </row>
    <row r="10478" spans="1:14" x14ac:dyDescent="0.2">
      <c r="A10478" s="101"/>
      <c r="D10478" s="97"/>
      <c r="N10478" s="97"/>
    </row>
    <row r="10479" spans="1:14" x14ac:dyDescent="0.2">
      <c r="A10479" s="101"/>
      <c r="D10479" s="97"/>
      <c r="N10479" s="97"/>
    </row>
    <row r="10480" spans="1:14" x14ac:dyDescent="0.2">
      <c r="A10480" s="101"/>
      <c r="D10480" s="97"/>
      <c r="N10480" s="97"/>
    </row>
    <row r="10481" spans="1:14" x14ac:dyDescent="0.2">
      <c r="A10481" s="101"/>
      <c r="D10481" s="97"/>
      <c r="N10481" s="97"/>
    </row>
    <row r="10482" spans="1:14" x14ac:dyDescent="0.2">
      <c r="A10482" s="101"/>
      <c r="D10482" s="97"/>
      <c r="N10482" s="97"/>
    </row>
    <row r="10483" spans="1:14" x14ac:dyDescent="0.2">
      <c r="A10483" s="101"/>
      <c r="D10483" s="97"/>
      <c r="N10483" s="97"/>
    </row>
    <row r="10484" spans="1:14" x14ac:dyDescent="0.2">
      <c r="A10484" s="101"/>
      <c r="D10484" s="97"/>
      <c r="N10484" s="97"/>
    </row>
    <row r="10485" spans="1:14" x14ac:dyDescent="0.2">
      <c r="A10485" s="101"/>
      <c r="D10485" s="97"/>
      <c r="N10485" s="97"/>
    </row>
    <row r="10486" spans="1:14" x14ac:dyDescent="0.2">
      <c r="A10486" s="101"/>
      <c r="D10486" s="97"/>
      <c r="N10486" s="97"/>
    </row>
    <row r="10487" spans="1:14" x14ac:dyDescent="0.2">
      <c r="A10487" s="101"/>
      <c r="D10487" s="97"/>
      <c r="N10487" s="97"/>
    </row>
    <row r="10488" spans="1:14" x14ac:dyDescent="0.2">
      <c r="A10488" s="101"/>
      <c r="D10488" s="97"/>
      <c r="N10488" s="97"/>
    </row>
    <row r="10489" spans="1:14" x14ac:dyDescent="0.2">
      <c r="A10489" s="101"/>
      <c r="D10489" s="97"/>
      <c r="N10489" s="97"/>
    </row>
    <row r="10490" spans="1:14" x14ac:dyDescent="0.2">
      <c r="A10490" s="101"/>
      <c r="D10490" s="97"/>
      <c r="N10490" s="97"/>
    </row>
    <row r="10491" spans="1:14" x14ac:dyDescent="0.2">
      <c r="D10491" s="97"/>
      <c r="N10491" s="97"/>
    </row>
    <row r="10492" spans="1:14" x14ac:dyDescent="0.2">
      <c r="D10492" s="97"/>
      <c r="N10492" s="97"/>
    </row>
    <row r="10493" spans="1:14" x14ac:dyDescent="0.2">
      <c r="D10493" s="97"/>
      <c r="N10493" s="97"/>
    </row>
    <row r="10494" spans="1:14" x14ac:dyDescent="0.2">
      <c r="D10494" s="97"/>
      <c r="N10494" s="97"/>
    </row>
    <row r="10495" spans="1:14" x14ac:dyDescent="0.2">
      <c r="D10495" s="97"/>
      <c r="N10495" s="97"/>
    </row>
    <row r="10496" spans="1:14" x14ac:dyDescent="0.2">
      <c r="D10496" s="97"/>
      <c r="N10496" s="97"/>
    </row>
    <row r="10497" spans="4:14" x14ac:dyDescent="0.2">
      <c r="D10497" s="97"/>
      <c r="N10497" s="97"/>
    </row>
    <row r="10498" spans="4:14" x14ac:dyDescent="0.2">
      <c r="D10498" s="97"/>
      <c r="N10498" s="97"/>
    </row>
    <row r="10499" spans="4:14" x14ac:dyDescent="0.2">
      <c r="D10499" s="97"/>
      <c r="N10499" s="97"/>
    </row>
    <row r="10500" spans="4:14" x14ac:dyDescent="0.2">
      <c r="D10500" s="97"/>
      <c r="N10500" s="97"/>
    </row>
    <row r="10501" spans="4:14" x14ac:dyDescent="0.2">
      <c r="D10501" s="97"/>
      <c r="N10501" s="97"/>
    </row>
    <row r="10502" spans="4:14" x14ac:dyDescent="0.2">
      <c r="D10502" s="97"/>
      <c r="N10502" s="97"/>
    </row>
    <row r="10503" spans="4:14" x14ac:dyDescent="0.2">
      <c r="D10503" s="97"/>
      <c r="N10503" s="97"/>
    </row>
    <row r="10504" spans="4:14" x14ac:dyDescent="0.2">
      <c r="D10504" s="97"/>
      <c r="N10504" s="97"/>
    </row>
    <row r="10505" spans="4:14" x14ac:dyDescent="0.2">
      <c r="D10505" s="97"/>
      <c r="N10505" s="97"/>
    </row>
    <row r="10506" spans="4:14" x14ac:dyDescent="0.2">
      <c r="D10506" s="97"/>
      <c r="N10506" s="97"/>
    </row>
    <row r="10507" spans="4:14" x14ac:dyDescent="0.2">
      <c r="D10507" s="97"/>
      <c r="N10507" s="97"/>
    </row>
    <row r="10508" spans="4:14" x14ac:dyDescent="0.2">
      <c r="D10508" s="97"/>
      <c r="N10508" s="97"/>
    </row>
    <row r="10509" spans="4:14" x14ac:dyDescent="0.2">
      <c r="D10509" s="97"/>
      <c r="N10509" s="97"/>
    </row>
    <row r="10510" spans="4:14" x14ac:dyDescent="0.2">
      <c r="D10510" s="97"/>
      <c r="N10510" s="97"/>
    </row>
    <row r="10511" spans="4:14" x14ac:dyDescent="0.2">
      <c r="D10511" s="97"/>
      <c r="N10511" s="97"/>
    </row>
    <row r="10512" spans="4:14" x14ac:dyDescent="0.2">
      <c r="D10512" s="97"/>
      <c r="N10512" s="97"/>
    </row>
    <row r="10513" spans="4:14" x14ac:dyDescent="0.2">
      <c r="D10513" s="97"/>
      <c r="N10513" s="97"/>
    </row>
    <row r="10514" spans="4:14" x14ac:dyDescent="0.2">
      <c r="D10514" s="97"/>
      <c r="N10514" s="97"/>
    </row>
    <row r="10515" spans="4:14" x14ac:dyDescent="0.2">
      <c r="D10515" s="97"/>
      <c r="N10515" s="97"/>
    </row>
    <row r="10516" spans="4:14" x14ac:dyDescent="0.2">
      <c r="D10516" s="97"/>
      <c r="N10516" s="97"/>
    </row>
    <row r="10517" spans="4:14" x14ac:dyDescent="0.2">
      <c r="D10517" s="97"/>
      <c r="N10517" s="97"/>
    </row>
    <row r="10518" spans="4:14" x14ac:dyDescent="0.2">
      <c r="D10518" s="97"/>
      <c r="N10518" s="97"/>
    </row>
    <row r="10519" spans="4:14" x14ac:dyDescent="0.2">
      <c r="D10519" s="97"/>
      <c r="N10519" s="97"/>
    </row>
    <row r="10520" spans="4:14" x14ac:dyDescent="0.2">
      <c r="D10520" s="97"/>
      <c r="N10520" s="97"/>
    </row>
    <row r="10521" spans="4:14" x14ac:dyDescent="0.2">
      <c r="D10521" s="97"/>
      <c r="N10521" s="97"/>
    </row>
    <row r="10522" spans="4:14" x14ac:dyDescent="0.2">
      <c r="D10522" s="97"/>
      <c r="N10522" s="97"/>
    </row>
    <row r="10523" spans="4:14" x14ac:dyDescent="0.2">
      <c r="D10523" s="97"/>
      <c r="N10523" s="97"/>
    </row>
    <row r="10524" spans="4:14" x14ac:dyDescent="0.2">
      <c r="D10524" s="97"/>
      <c r="N10524" s="97"/>
    </row>
    <row r="10525" spans="4:14" x14ac:dyDescent="0.2">
      <c r="D10525" s="97"/>
      <c r="N10525" s="97"/>
    </row>
    <row r="10526" spans="4:14" x14ac:dyDescent="0.2">
      <c r="D10526" s="97"/>
      <c r="N10526" s="97"/>
    </row>
    <row r="10527" spans="4:14" x14ac:dyDescent="0.2">
      <c r="D10527" s="97"/>
      <c r="N10527" s="97"/>
    </row>
    <row r="10528" spans="4:14" x14ac:dyDescent="0.2">
      <c r="D10528" s="97"/>
      <c r="N10528" s="97"/>
    </row>
    <row r="10529" spans="4:14" x14ac:dyDescent="0.2">
      <c r="D10529" s="97"/>
      <c r="N10529" s="97"/>
    </row>
    <row r="10530" spans="4:14" x14ac:dyDescent="0.2">
      <c r="D10530" s="97"/>
      <c r="N10530" s="97"/>
    </row>
    <row r="10531" spans="4:14" x14ac:dyDescent="0.2">
      <c r="D10531" s="97"/>
      <c r="N10531" s="97"/>
    </row>
    <row r="10532" spans="4:14" x14ac:dyDescent="0.2">
      <c r="D10532" s="97"/>
      <c r="N10532" s="97"/>
    </row>
    <row r="10533" spans="4:14" x14ac:dyDescent="0.2">
      <c r="D10533" s="97"/>
      <c r="N10533" s="97"/>
    </row>
    <row r="10534" spans="4:14" x14ac:dyDescent="0.2">
      <c r="D10534" s="97"/>
      <c r="N10534" s="97"/>
    </row>
    <row r="10535" spans="4:14" x14ac:dyDescent="0.2">
      <c r="D10535" s="97"/>
      <c r="N10535" s="97"/>
    </row>
    <row r="10536" spans="4:14" x14ac:dyDescent="0.2">
      <c r="D10536" s="97"/>
      <c r="N10536" s="97"/>
    </row>
    <row r="10537" spans="4:14" x14ac:dyDescent="0.2">
      <c r="D10537" s="97"/>
      <c r="N10537" s="97"/>
    </row>
    <row r="10538" spans="4:14" x14ac:dyDescent="0.2">
      <c r="D10538" s="97"/>
      <c r="N10538" s="97"/>
    </row>
    <row r="10539" spans="4:14" x14ac:dyDescent="0.2">
      <c r="D10539" s="97"/>
      <c r="N10539" s="97"/>
    </row>
    <row r="10540" spans="4:14" x14ac:dyDescent="0.2">
      <c r="D10540" s="97"/>
      <c r="N10540" s="97"/>
    </row>
    <row r="10541" spans="4:14" x14ac:dyDescent="0.2">
      <c r="D10541" s="97"/>
      <c r="N10541" s="97"/>
    </row>
    <row r="10542" spans="4:14" x14ac:dyDescent="0.2">
      <c r="D10542" s="97"/>
      <c r="N10542" s="97"/>
    </row>
    <row r="10543" spans="4:14" x14ac:dyDescent="0.2">
      <c r="D10543" s="97"/>
      <c r="N10543" s="97"/>
    </row>
    <row r="10544" spans="4:14" x14ac:dyDescent="0.2">
      <c r="D10544" s="97"/>
      <c r="N10544" s="97"/>
    </row>
    <row r="10545" spans="4:14" x14ac:dyDescent="0.2">
      <c r="D10545" s="97"/>
      <c r="N10545" s="97"/>
    </row>
    <row r="10546" spans="4:14" x14ac:dyDescent="0.2">
      <c r="D10546" s="97"/>
      <c r="N10546" s="97"/>
    </row>
    <row r="10547" spans="4:14" x14ac:dyDescent="0.2">
      <c r="D10547" s="97"/>
      <c r="N10547" s="97"/>
    </row>
    <row r="10548" spans="4:14" x14ac:dyDescent="0.2">
      <c r="D10548" s="97"/>
      <c r="N10548" s="97"/>
    </row>
    <row r="10549" spans="4:14" x14ac:dyDescent="0.2">
      <c r="D10549" s="97"/>
      <c r="N10549" s="97"/>
    </row>
    <row r="10550" spans="4:14" x14ac:dyDescent="0.2">
      <c r="D10550" s="97"/>
      <c r="N10550" s="97"/>
    </row>
    <row r="10551" spans="4:14" x14ac:dyDescent="0.2">
      <c r="D10551" s="97"/>
      <c r="N10551" s="97"/>
    </row>
    <row r="10552" spans="4:14" x14ac:dyDescent="0.2">
      <c r="D10552" s="97"/>
      <c r="N10552" s="97"/>
    </row>
    <row r="10553" spans="4:14" x14ac:dyDescent="0.2">
      <c r="D10553" s="97"/>
      <c r="N10553" s="97"/>
    </row>
    <row r="10554" spans="4:14" x14ac:dyDescent="0.2">
      <c r="D10554" s="97"/>
      <c r="N10554" s="97"/>
    </row>
    <row r="10555" spans="4:14" x14ac:dyDescent="0.2">
      <c r="D10555" s="97"/>
      <c r="N10555" s="97"/>
    </row>
    <row r="10556" spans="4:14" x14ac:dyDescent="0.2">
      <c r="D10556" s="97"/>
      <c r="N10556" s="97"/>
    </row>
    <row r="10557" spans="4:14" x14ac:dyDescent="0.2">
      <c r="D10557" s="97"/>
      <c r="N10557" s="97"/>
    </row>
    <row r="10558" spans="4:14" x14ac:dyDescent="0.2">
      <c r="D10558" s="97"/>
      <c r="N10558" s="97"/>
    </row>
    <row r="10559" spans="4:14" x14ac:dyDescent="0.2">
      <c r="D10559" s="97"/>
      <c r="N10559" s="97"/>
    </row>
    <row r="10560" spans="4:14" x14ac:dyDescent="0.2">
      <c r="D10560" s="97"/>
      <c r="N10560" s="97"/>
    </row>
    <row r="10561" spans="4:14" x14ac:dyDescent="0.2">
      <c r="D10561" s="97"/>
      <c r="N10561" s="97"/>
    </row>
    <row r="10562" spans="4:14" x14ac:dyDescent="0.2">
      <c r="D10562" s="97"/>
      <c r="N10562" s="97"/>
    </row>
    <row r="10563" spans="4:14" x14ac:dyDescent="0.2">
      <c r="D10563" s="97"/>
      <c r="N10563" s="97"/>
    </row>
    <row r="10564" spans="4:14" x14ac:dyDescent="0.2">
      <c r="D10564" s="97"/>
      <c r="N10564" s="97"/>
    </row>
    <row r="10565" spans="4:14" x14ac:dyDescent="0.2">
      <c r="D10565" s="97"/>
      <c r="N10565" s="97"/>
    </row>
    <row r="10566" spans="4:14" x14ac:dyDescent="0.2">
      <c r="D10566" s="97"/>
      <c r="N10566" s="97"/>
    </row>
    <row r="10567" spans="4:14" x14ac:dyDescent="0.2">
      <c r="D10567" s="97"/>
      <c r="N10567" s="97"/>
    </row>
    <row r="10568" spans="4:14" x14ac:dyDescent="0.2">
      <c r="D10568" s="97"/>
      <c r="N10568" s="97"/>
    </row>
    <row r="10569" spans="4:14" x14ac:dyDescent="0.2">
      <c r="D10569" s="97"/>
      <c r="N10569" s="97"/>
    </row>
    <row r="10570" spans="4:14" x14ac:dyDescent="0.2">
      <c r="D10570" s="97"/>
      <c r="N10570" s="97"/>
    </row>
    <row r="10571" spans="4:14" x14ac:dyDescent="0.2">
      <c r="D10571" s="97"/>
      <c r="N10571" s="97"/>
    </row>
    <row r="10572" spans="4:14" x14ac:dyDescent="0.2">
      <c r="D10572" s="97"/>
      <c r="N10572" s="97"/>
    </row>
    <row r="10573" spans="4:14" x14ac:dyDescent="0.2">
      <c r="D10573" s="97"/>
      <c r="N10573" s="97"/>
    </row>
    <row r="10574" spans="4:14" x14ac:dyDescent="0.2">
      <c r="D10574" s="97"/>
      <c r="N10574" s="97"/>
    </row>
    <row r="10575" spans="4:14" x14ac:dyDescent="0.2">
      <c r="D10575" s="97"/>
      <c r="N10575" s="97"/>
    </row>
    <row r="10576" spans="4:14" x14ac:dyDescent="0.2">
      <c r="D10576" s="97"/>
      <c r="N10576" s="97"/>
    </row>
    <row r="10577" spans="4:14" x14ac:dyDescent="0.2">
      <c r="D10577" s="97"/>
      <c r="N10577" s="97"/>
    </row>
    <row r="10578" spans="4:14" x14ac:dyDescent="0.2">
      <c r="D10578" s="97"/>
      <c r="N10578" s="97"/>
    </row>
    <row r="10579" spans="4:14" x14ac:dyDescent="0.2">
      <c r="D10579" s="97"/>
      <c r="N10579" s="97"/>
    </row>
    <row r="10580" spans="4:14" x14ac:dyDescent="0.2">
      <c r="D10580" s="97"/>
      <c r="N10580" s="97"/>
    </row>
    <row r="10581" spans="4:14" x14ac:dyDescent="0.2">
      <c r="D10581" s="97"/>
      <c r="N10581" s="97"/>
    </row>
    <row r="10582" spans="4:14" x14ac:dyDescent="0.2">
      <c r="D10582" s="97"/>
      <c r="N10582" s="97"/>
    </row>
    <row r="10583" spans="4:14" x14ac:dyDescent="0.2">
      <c r="D10583" s="97"/>
      <c r="N10583" s="97"/>
    </row>
    <row r="10584" spans="4:14" x14ac:dyDescent="0.2">
      <c r="D10584" s="97"/>
      <c r="N10584" s="97"/>
    </row>
    <row r="10585" spans="4:14" x14ac:dyDescent="0.2">
      <c r="D10585" s="97"/>
      <c r="N10585" s="97"/>
    </row>
    <row r="10586" spans="4:14" x14ac:dyDescent="0.2">
      <c r="D10586" s="97"/>
      <c r="N10586" s="97"/>
    </row>
    <row r="10587" spans="4:14" x14ac:dyDescent="0.2">
      <c r="D10587" s="97"/>
      <c r="N10587" s="97"/>
    </row>
    <row r="10588" spans="4:14" x14ac:dyDescent="0.2">
      <c r="D10588" s="97"/>
      <c r="N10588" s="97"/>
    </row>
    <row r="10589" spans="4:14" x14ac:dyDescent="0.2">
      <c r="D10589" s="97"/>
      <c r="N10589" s="97"/>
    </row>
    <row r="10590" spans="4:14" x14ac:dyDescent="0.2">
      <c r="D10590" s="97"/>
      <c r="N10590" s="97"/>
    </row>
    <row r="10591" spans="4:14" x14ac:dyDescent="0.2">
      <c r="D10591" s="97"/>
      <c r="N10591" s="97"/>
    </row>
    <row r="10592" spans="4:14" x14ac:dyDescent="0.2">
      <c r="D10592" s="97"/>
      <c r="N10592" s="97"/>
    </row>
    <row r="10593" spans="4:14" x14ac:dyDescent="0.2">
      <c r="D10593" s="97"/>
      <c r="N10593" s="97"/>
    </row>
    <row r="10594" spans="4:14" x14ac:dyDescent="0.2">
      <c r="D10594" s="97"/>
      <c r="N10594" s="97"/>
    </row>
    <row r="10595" spans="4:14" x14ac:dyDescent="0.2">
      <c r="D10595" s="97"/>
      <c r="N10595" s="97"/>
    </row>
    <row r="10596" spans="4:14" x14ac:dyDescent="0.2">
      <c r="D10596" s="97"/>
      <c r="N10596" s="97"/>
    </row>
    <row r="10597" spans="4:14" x14ac:dyDescent="0.2">
      <c r="D10597" s="97"/>
      <c r="N10597" s="97"/>
    </row>
    <row r="10598" spans="4:14" x14ac:dyDescent="0.2">
      <c r="D10598" s="97"/>
      <c r="N10598" s="97"/>
    </row>
    <row r="10599" spans="4:14" x14ac:dyDescent="0.2">
      <c r="D10599" s="97"/>
      <c r="N10599" s="97"/>
    </row>
    <row r="10600" spans="4:14" x14ac:dyDescent="0.2">
      <c r="D10600" s="97"/>
      <c r="N10600" s="97"/>
    </row>
    <row r="10601" spans="4:14" x14ac:dyDescent="0.2">
      <c r="D10601" s="97"/>
      <c r="N10601" s="97"/>
    </row>
    <row r="10602" spans="4:14" x14ac:dyDescent="0.2">
      <c r="D10602" s="97"/>
      <c r="N10602" s="97"/>
    </row>
    <row r="10603" spans="4:14" x14ac:dyDescent="0.2">
      <c r="D10603" s="97"/>
      <c r="N10603" s="97"/>
    </row>
    <row r="10604" spans="4:14" x14ac:dyDescent="0.2">
      <c r="D10604" s="97"/>
      <c r="N10604" s="97"/>
    </row>
    <row r="10605" spans="4:14" x14ac:dyDescent="0.2">
      <c r="D10605" s="97"/>
      <c r="N10605" s="97"/>
    </row>
    <row r="10606" spans="4:14" x14ac:dyDescent="0.2">
      <c r="D10606" s="97"/>
      <c r="N10606" s="97"/>
    </row>
    <row r="10607" spans="4:14" x14ac:dyDescent="0.2">
      <c r="D10607" s="97"/>
      <c r="N10607" s="97"/>
    </row>
    <row r="10608" spans="4:14" x14ac:dyDescent="0.2">
      <c r="D10608" s="97"/>
      <c r="N10608" s="97"/>
    </row>
    <row r="10609" spans="4:14" x14ac:dyDescent="0.2">
      <c r="D10609" s="97"/>
      <c r="N10609" s="97"/>
    </row>
    <row r="10610" spans="4:14" x14ac:dyDescent="0.2">
      <c r="D10610" s="97"/>
      <c r="N10610" s="97"/>
    </row>
    <row r="10611" spans="4:14" x14ac:dyDescent="0.2">
      <c r="D10611" s="97"/>
      <c r="N10611" s="97"/>
    </row>
    <row r="10612" spans="4:14" x14ac:dyDescent="0.2">
      <c r="D10612" s="97"/>
      <c r="N10612" s="97"/>
    </row>
    <row r="10613" spans="4:14" x14ac:dyDescent="0.2">
      <c r="D10613" s="97"/>
      <c r="N10613" s="97"/>
    </row>
    <row r="10614" spans="4:14" x14ac:dyDescent="0.2">
      <c r="D10614" s="97"/>
      <c r="N10614" s="97"/>
    </row>
    <row r="10615" spans="4:14" x14ac:dyDescent="0.2">
      <c r="D10615" s="97"/>
      <c r="N10615" s="97"/>
    </row>
    <row r="10616" spans="4:14" x14ac:dyDescent="0.2">
      <c r="D10616" s="97"/>
      <c r="N10616" s="97"/>
    </row>
    <row r="10617" spans="4:14" x14ac:dyDescent="0.2">
      <c r="D10617" s="97"/>
      <c r="N10617" s="97"/>
    </row>
    <row r="10618" spans="4:14" x14ac:dyDescent="0.2">
      <c r="D10618" s="97"/>
      <c r="N10618" s="97"/>
    </row>
    <row r="10619" spans="4:14" x14ac:dyDescent="0.2">
      <c r="D10619" s="97"/>
      <c r="N10619" s="97"/>
    </row>
    <row r="10620" spans="4:14" x14ac:dyDescent="0.2">
      <c r="D10620" s="97"/>
      <c r="N10620" s="97"/>
    </row>
    <row r="10621" spans="4:14" x14ac:dyDescent="0.2">
      <c r="D10621" s="97"/>
      <c r="N10621" s="97"/>
    </row>
    <row r="10622" spans="4:14" x14ac:dyDescent="0.2">
      <c r="D10622" s="97"/>
      <c r="N10622" s="97"/>
    </row>
    <row r="10623" spans="4:14" x14ac:dyDescent="0.2">
      <c r="D10623" s="97"/>
      <c r="N10623" s="97"/>
    </row>
    <row r="10624" spans="4:14" x14ac:dyDescent="0.2">
      <c r="D10624" s="97"/>
      <c r="N10624" s="97"/>
    </row>
    <row r="10625" spans="4:14" x14ac:dyDescent="0.2">
      <c r="D10625" s="97"/>
      <c r="N10625" s="97"/>
    </row>
    <row r="10626" spans="4:14" x14ac:dyDescent="0.2">
      <c r="D10626" s="97"/>
      <c r="N10626" s="97"/>
    </row>
    <row r="10627" spans="4:14" x14ac:dyDescent="0.2">
      <c r="D10627" s="97"/>
      <c r="N10627" s="97"/>
    </row>
    <row r="10628" spans="4:14" x14ac:dyDescent="0.2">
      <c r="D10628" s="97"/>
      <c r="N10628" s="97"/>
    </row>
    <row r="10629" spans="4:14" x14ac:dyDescent="0.2">
      <c r="D10629" s="97"/>
      <c r="N10629" s="97"/>
    </row>
    <row r="10630" spans="4:14" x14ac:dyDescent="0.2">
      <c r="D10630" s="97"/>
      <c r="N10630" s="97"/>
    </row>
    <row r="10631" spans="4:14" x14ac:dyDescent="0.2">
      <c r="D10631" s="97"/>
      <c r="N10631" s="97"/>
    </row>
    <row r="10632" spans="4:14" x14ac:dyDescent="0.2">
      <c r="D10632" s="97"/>
      <c r="N10632" s="97"/>
    </row>
    <row r="10633" spans="4:14" x14ac:dyDescent="0.2">
      <c r="D10633" s="97"/>
      <c r="N10633" s="97"/>
    </row>
    <row r="10634" spans="4:14" x14ac:dyDescent="0.2">
      <c r="D10634" s="97"/>
      <c r="N10634" s="97"/>
    </row>
    <row r="10635" spans="4:14" x14ac:dyDescent="0.2">
      <c r="D10635" s="97"/>
      <c r="N10635" s="97"/>
    </row>
    <row r="10636" spans="4:14" x14ac:dyDescent="0.2">
      <c r="D10636" s="97"/>
      <c r="N10636" s="97"/>
    </row>
    <row r="10637" spans="4:14" x14ac:dyDescent="0.2">
      <c r="D10637" s="97"/>
      <c r="N10637" s="97"/>
    </row>
    <row r="10638" spans="4:14" x14ac:dyDescent="0.2">
      <c r="D10638" s="97"/>
      <c r="N10638" s="97"/>
    </row>
    <row r="10639" spans="4:14" x14ac:dyDescent="0.2">
      <c r="D10639" s="97"/>
      <c r="N10639" s="97"/>
    </row>
    <row r="10640" spans="4:14" x14ac:dyDescent="0.2">
      <c r="D10640" s="97"/>
      <c r="N10640" s="97"/>
    </row>
    <row r="10641" spans="4:14" x14ac:dyDescent="0.2">
      <c r="D10641" s="97"/>
      <c r="N10641" s="97"/>
    </row>
    <row r="10642" spans="4:14" x14ac:dyDescent="0.2">
      <c r="D10642" s="97"/>
      <c r="N10642" s="97"/>
    </row>
    <row r="10643" spans="4:14" x14ac:dyDescent="0.2">
      <c r="D10643" s="97"/>
      <c r="N10643" s="97"/>
    </row>
    <row r="10644" spans="4:14" x14ac:dyDescent="0.2">
      <c r="D10644" s="97"/>
      <c r="N10644" s="97"/>
    </row>
    <row r="10645" spans="4:14" x14ac:dyDescent="0.2">
      <c r="D10645" s="97"/>
      <c r="N10645" s="97"/>
    </row>
    <row r="10646" spans="4:14" x14ac:dyDescent="0.2">
      <c r="D10646" s="97"/>
      <c r="N10646" s="97"/>
    </row>
    <row r="10647" spans="4:14" x14ac:dyDescent="0.2">
      <c r="D10647" s="97"/>
      <c r="N10647" s="97"/>
    </row>
    <row r="10648" spans="4:14" x14ac:dyDescent="0.2">
      <c r="D10648" s="97"/>
      <c r="N10648" s="97"/>
    </row>
    <row r="10649" spans="4:14" x14ac:dyDescent="0.2">
      <c r="D10649" s="97"/>
      <c r="N10649" s="97"/>
    </row>
    <row r="10650" spans="4:14" x14ac:dyDescent="0.2">
      <c r="D10650" s="97"/>
      <c r="N10650" s="97"/>
    </row>
    <row r="10651" spans="4:14" x14ac:dyDescent="0.2">
      <c r="D10651" s="97"/>
      <c r="N10651" s="97"/>
    </row>
    <row r="10652" spans="4:14" x14ac:dyDescent="0.2">
      <c r="D10652" s="97"/>
      <c r="N10652" s="97"/>
    </row>
    <row r="10653" spans="4:14" x14ac:dyDescent="0.2">
      <c r="D10653" s="97"/>
      <c r="N10653" s="97"/>
    </row>
    <row r="10654" spans="4:14" x14ac:dyDescent="0.2">
      <c r="D10654" s="97"/>
      <c r="N10654" s="97"/>
    </row>
    <row r="10655" spans="4:14" x14ac:dyDescent="0.2">
      <c r="D10655" s="97"/>
      <c r="N10655" s="97"/>
    </row>
    <row r="10656" spans="4:14" x14ac:dyDescent="0.2">
      <c r="D10656" s="97"/>
      <c r="N10656" s="97"/>
    </row>
    <row r="10657" spans="4:14" x14ac:dyDescent="0.2">
      <c r="D10657" s="97"/>
      <c r="N10657" s="97"/>
    </row>
    <row r="10658" spans="4:14" x14ac:dyDescent="0.2">
      <c r="D10658" s="97"/>
      <c r="N10658" s="97"/>
    </row>
    <row r="10659" spans="4:14" x14ac:dyDescent="0.2">
      <c r="D10659" s="97"/>
      <c r="N10659" s="97"/>
    </row>
    <row r="10660" spans="4:14" x14ac:dyDescent="0.2">
      <c r="D10660" s="97"/>
      <c r="N10660" s="97"/>
    </row>
    <row r="10661" spans="4:14" x14ac:dyDescent="0.2">
      <c r="D10661" s="97"/>
      <c r="N10661" s="97"/>
    </row>
    <row r="10662" spans="4:14" x14ac:dyDescent="0.2">
      <c r="D10662" s="97"/>
      <c r="N10662" s="97"/>
    </row>
    <row r="10663" spans="4:14" x14ac:dyDescent="0.2">
      <c r="D10663" s="97"/>
      <c r="N10663" s="97"/>
    </row>
    <row r="10664" spans="4:14" x14ac:dyDescent="0.2">
      <c r="D10664" s="97"/>
      <c r="N10664" s="97"/>
    </row>
    <row r="10665" spans="4:14" x14ac:dyDescent="0.2">
      <c r="D10665" s="97"/>
      <c r="N10665" s="97"/>
    </row>
    <row r="10666" spans="4:14" x14ac:dyDescent="0.2">
      <c r="D10666" s="97"/>
      <c r="N10666" s="97"/>
    </row>
    <row r="10667" spans="4:14" x14ac:dyDescent="0.2">
      <c r="D10667" s="97"/>
      <c r="N10667" s="97"/>
    </row>
    <row r="10668" spans="4:14" x14ac:dyDescent="0.2">
      <c r="D10668" s="97"/>
      <c r="N10668" s="97"/>
    </row>
    <row r="10669" spans="4:14" x14ac:dyDescent="0.2">
      <c r="D10669" s="97"/>
      <c r="N10669" s="97"/>
    </row>
    <row r="10670" spans="4:14" x14ac:dyDescent="0.2">
      <c r="D10670" s="97"/>
      <c r="N10670" s="97"/>
    </row>
    <row r="10671" spans="4:14" x14ac:dyDescent="0.2">
      <c r="D10671" s="97"/>
      <c r="N10671" s="97"/>
    </row>
    <row r="10672" spans="4:14" x14ac:dyDescent="0.2">
      <c r="D10672" s="97"/>
      <c r="N10672" s="97"/>
    </row>
    <row r="10673" spans="4:14" x14ac:dyDescent="0.2">
      <c r="D10673" s="97"/>
      <c r="N10673" s="97"/>
    </row>
    <row r="10674" spans="4:14" x14ac:dyDescent="0.2">
      <c r="D10674" s="97"/>
      <c r="N10674" s="97"/>
    </row>
    <row r="10675" spans="4:14" x14ac:dyDescent="0.2">
      <c r="D10675" s="97"/>
      <c r="N10675" s="97"/>
    </row>
    <row r="10676" spans="4:14" x14ac:dyDescent="0.2">
      <c r="D10676" s="97"/>
      <c r="N10676" s="97"/>
    </row>
    <row r="10677" spans="4:14" x14ac:dyDescent="0.2">
      <c r="D10677" s="97"/>
      <c r="N10677" s="97"/>
    </row>
    <row r="10678" spans="4:14" x14ac:dyDescent="0.2">
      <c r="D10678" s="97"/>
      <c r="N10678" s="97"/>
    </row>
    <row r="10679" spans="4:14" x14ac:dyDescent="0.2">
      <c r="D10679" s="97"/>
      <c r="N10679" s="97"/>
    </row>
    <row r="10680" spans="4:14" x14ac:dyDescent="0.2">
      <c r="D10680" s="97"/>
      <c r="N10680" s="97"/>
    </row>
    <row r="10681" spans="4:14" x14ac:dyDescent="0.2">
      <c r="D10681" s="97"/>
      <c r="N10681" s="97"/>
    </row>
    <row r="10682" spans="4:14" x14ac:dyDescent="0.2">
      <c r="D10682" s="97"/>
      <c r="N10682" s="97"/>
    </row>
    <row r="10683" spans="4:14" x14ac:dyDescent="0.2">
      <c r="D10683" s="97"/>
      <c r="N10683" s="97"/>
    </row>
    <row r="10684" spans="4:14" x14ac:dyDescent="0.2">
      <c r="D10684" s="97"/>
      <c r="N10684" s="97"/>
    </row>
    <row r="10685" spans="4:14" x14ac:dyDescent="0.2">
      <c r="D10685" s="97"/>
      <c r="N10685" s="97"/>
    </row>
    <row r="10686" spans="4:14" x14ac:dyDescent="0.2">
      <c r="D10686" s="97"/>
      <c r="N10686" s="97"/>
    </row>
    <row r="10687" spans="4:14" x14ac:dyDescent="0.2">
      <c r="D10687" s="97"/>
      <c r="N10687" s="97"/>
    </row>
    <row r="10688" spans="4:14" x14ac:dyDescent="0.2">
      <c r="D10688" s="97"/>
      <c r="N10688" s="97"/>
    </row>
    <row r="10689" spans="4:14" x14ac:dyDescent="0.2">
      <c r="D10689" s="97"/>
      <c r="N10689" s="97"/>
    </row>
    <row r="10690" spans="4:14" x14ac:dyDescent="0.2">
      <c r="D10690" s="97"/>
      <c r="N10690" s="97"/>
    </row>
    <row r="10691" spans="4:14" x14ac:dyDescent="0.2">
      <c r="D10691" s="97"/>
      <c r="N10691" s="97"/>
    </row>
    <row r="10692" spans="4:14" x14ac:dyDescent="0.2">
      <c r="D10692" s="97"/>
      <c r="N10692" s="97"/>
    </row>
    <row r="10693" spans="4:14" x14ac:dyDescent="0.2">
      <c r="D10693" s="97"/>
      <c r="N10693" s="97"/>
    </row>
    <row r="10694" spans="4:14" x14ac:dyDescent="0.2">
      <c r="D10694" s="97"/>
      <c r="N10694" s="97"/>
    </row>
    <row r="10695" spans="4:14" x14ac:dyDescent="0.2">
      <c r="D10695" s="97"/>
      <c r="N10695" s="97"/>
    </row>
    <row r="10696" spans="4:14" x14ac:dyDescent="0.2">
      <c r="D10696" s="97"/>
      <c r="N10696" s="97"/>
    </row>
    <row r="10697" spans="4:14" x14ac:dyDescent="0.2">
      <c r="D10697" s="97"/>
      <c r="N10697" s="97"/>
    </row>
    <row r="10698" spans="4:14" x14ac:dyDescent="0.2">
      <c r="D10698" s="97"/>
      <c r="N10698" s="97"/>
    </row>
    <row r="10699" spans="4:14" x14ac:dyDescent="0.2">
      <c r="D10699" s="97"/>
      <c r="N10699" s="97"/>
    </row>
    <row r="10700" spans="4:14" x14ac:dyDescent="0.2">
      <c r="D10700" s="97"/>
      <c r="N10700" s="97"/>
    </row>
    <row r="10701" spans="4:14" x14ac:dyDescent="0.2">
      <c r="D10701" s="97"/>
      <c r="N10701" s="97"/>
    </row>
    <row r="10702" spans="4:14" x14ac:dyDescent="0.2">
      <c r="D10702" s="97"/>
      <c r="N10702" s="97"/>
    </row>
    <row r="10703" spans="4:14" x14ac:dyDescent="0.2">
      <c r="D10703" s="97"/>
      <c r="N10703" s="97"/>
    </row>
    <row r="10704" spans="4:14" x14ac:dyDescent="0.2">
      <c r="D10704" s="97"/>
      <c r="N10704" s="97"/>
    </row>
    <row r="10705" spans="4:14" x14ac:dyDescent="0.2">
      <c r="D10705" s="97"/>
      <c r="N10705" s="97"/>
    </row>
    <row r="10706" spans="4:14" x14ac:dyDescent="0.2">
      <c r="D10706" s="97"/>
      <c r="N10706" s="97"/>
    </row>
    <row r="10707" spans="4:14" x14ac:dyDescent="0.2">
      <c r="D10707" s="97"/>
      <c r="N10707" s="97"/>
    </row>
    <row r="10708" spans="4:14" x14ac:dyDescent="0.2">
      <c r="D10708" s="97"/>
      <c r="N10708" s="97"/>
    </row>
    <row r="10709" spans="4:14" x14ac:dyDescent="0.2">
      <c r="D10709" s="97"/>
      <c r="N10709" s="97"/>
    </row>
    <row r="10710" spans="4:14" x14ac:dyDescent="0.2">
      <c r="D10710" s="97"/>
      <c r="N10710" s="97"/>
    </row>
    <row r="10711" spans="4:14" x14ac:dyDescent="0.2">
      <c r="D10711" s="97"/>
      <c r="N10711" s="97"/>
    </row>
    <row r="10712" spans="4:14" x14ac:dyDescent="0.2">
      <c r="D10712" s="97"/>
      <c r="N10712" s="97"/>
    </row>
    <row r="10713" spans="4:14" x14ac:dyDescent="0.2">
      <c r="D10713" s="97"/>
      <c r="N10713" s="97"/>
    </row>
    <row r="10714" spans="4:14" x14ac:dyDescent="0.2">
      <c r="D10714" s="97"/>
      <c r="N10714" s="97"/>
    </row>
    <row r="10715" spans="4:14" x14ac:dyDescent="0.2">
      <c r="D10715" s="97"/>
      <c r="N10715" s="97"/>
    </row>
    <row r="10716" spans="4:14" x14ac:dyDescent="0.2">
      <c r="D10716" s="97"/>
      <c r="N10716" s="97"/>
    </row>
    <row r="10717" spans="4:14" x14ac:dyDescent="0.2">
      <c r="D10717" s="97"/>
      <c r="N10717" s="97"/>
    </row>
    <row r="10718" spans="4:14" x14ac:dyDescent="0.2">
      <c r="D10718" s="97"/>
      <c r="N10718" s="97"/>
    </row>
    <row r="10719" spans="4:14" x14ac:dyDescent="0.2">
      <c r="D10719" s="97"/>
      <c r="N10719" s="97"/>
    </row>
    <row r="10720" spans="4:14" x14ac:dyDescent="0.2">
      <c r="D10720" s="97"/>
      <c r="N10720" s="97"/>
    </row>
    <row r="10721" spans="4:14" x14ac:dyDescent="0.2">
      <c r="D10721" s="97"/>
      <c r="N10721" s="97"/>
    </row>
    <row r="10722" spans="4:14" x14ac:dyDescent="0.2">
      <c r="D10722" s="97"/>
      <c r="N10722" s="97"/>
    </row>
    <row r="10723" spans="4:14" x14ac:dyDescent="0.2">
      <c r="D10723" s="97"/>
      <c r="N10723" s="97"/>
    </row>
    <row r="10724" spans="4:14" x14ac:dyDescent="0.2">
      <c r="D10724" s="97"/>
      <c r="N10724" s="97"/>
    </row>
    <row r="10725" spans="4:14" x14ac:dyDescent="0.2">
      <c r="D10725" s="97"/>
      <c r="N10725" s="97"/>
    </row>
    <row r="10726" spans="4:14" x14ac:dyDescent="0.2">
      <c r="D10726" s="97"/>
      <c r="N10726" s="97"/>
    </row>
    <row r="10727" spans="4:14" x14ac:dyDescent="0.2">
      <c r="D10727" s="97"/>
      <c r="N10727" s="97"/>
    </row>
    <row r="10728" spans="4:14" x14ac:dyDescent="0.2">
      <c r="D10728" s="97"/>
      <c r="N10728" s="97"/>
    </row>
    <row r="10729" spans="4:14" x14ac:dyDescent="0.2">
      <c r="D10729" s="97"/>
      <c r="N10729" s="97"/>
    </row>
    <row r="10730" spans="4:14" x14ac:dyDescent="0.2">
      <c r="D10730" s="97"/>
      <c r="N10730" s="97"/>
    </row>
    <row r="10731" spans="4:14" x14ac:dyDescent="0.2">
      <c r="D10731" s="97"/>
      <c r="N10731" s="97"/>
    </row>
    <row r="10732" spans="4:14" x14ac:dyDescent="0.2">
      <c r="D10732" s="97"/>
      <c r="N10732" s="97"/>
    </row>
    <row r="10733" spans="4:14" x14ac:dyDescent="0.2">
      <c r="D10733" s="97"/>
      <c r="N10733" s="97"/>
    </row>
    <row r="10734" spans="4:14" x14ac:dyDescent="0.2">
      <c r="D10734" s="97"/>
      <c r="N10734" s="97"/>
    </row>
    <row r="10735" spans="4:14" x14ac:dyDescent="0.2">
      <c r="D10735" s="97"/>
      <c r="N10735" s="97"/>
    </row>
    <row r="10736" spans="4:14" x14ac:dyDescent="0.2">
      <c r="D10736" s="97"/>
      <c r="N10736" s="97"/>
    </row>
    <row r="10737" spans="4:14" x14ac:dyDescent="0.2">
      <c r="D10737" s="97"/>
      <c r="N10737" s="97"/>
    </row>
    <row r="10738" spans="4:14" x14ac:dyDescent="0.2">
      <c r="D10738" s="97"/>
      <c r="N10738" s="97"/>
    </row>
    <row r="10739" spans="4:14" x14ac:dyDescent="0.2">
      <c r="D10739" s="97"/>
      <c r="N10739" s="97"/>
    </row>
    <row r="10740" spans="4:14" x14ac:dyDescent="0.2">
      <c r="D10740" s="97"/>
      <c r="N10740" s="97"/>
    </row>
    <row r="10741" spans="4:14" x14ac:dyDescent="0.2">
      <c r="D10741" s="97"/>
      <c r="N10741" s="97"/>
    </row>
    <row r="10742" spans="4:14" x14ac:dyDescent="0.2">
      <c r="D10742" s="97"/>
      <c r="N10742" s="97"/>
    </row>
    <row r="10743" spans="4:14" x14ac:dyDescent="0.2">
      <c r="D10743" s="97"/>
      <c r="N10743" s="97"/>
    </row>
    <row r="10744" spans="4:14" x14ac:dyDescent="0.2">
      <c r="D10744" s="97"/>
      <c r="N10744" s="97"/>
    </row>
    <row r="10745" spans="4:14" x14ac:dyDescent="0.2">
      <c r="D10745" s="97"/>
      <c r="N10745" s="97"/>
    </row>
    <row r="10746" spans="4:14" x14ac:dyDescent="0.2">
      <c r="D10746" s="97"/>
      <c r="N10746" s="97"/>
    </row>
    <row r="10747" spans="4:14" x14ac:dyDescent="0.2">
      <c r="D10747" s="97"/>
      <c r="N10747" s="97"/>
    </row>
    <row r="10748" spans="4:14" x14ac:dyDescent="0.2">
      <c r="D10748" s="97"/>
      <c r="N10748" s="97"/>
    </row>
    <row r="10749" spans="4:14" x14ac:dyDescent="0.2">
      <c r="D10749" s="97"/>
      <c r="N10749" s="97"/>
    </row>
    <row r="10750" spans="4:14" x14ac:dyDescent="0.2">
      <c r="D10750" s="97"/>
      <c r="N10750" s="97"/>
    </row>
    <row r="10751" spans="4:14" x14ac:dyDescent="0.2">
      <c r="D10751" s="97"/>
      <c r="N10751" s="97"/>
    </row>
    <row r="10752" spans="4:14" x14ac:dyDescent="0.2">
      <c r="D10752" s="97"/>
      <c r="N10752" s="97"/>
    </row>
    <row r="10753" spans="4:14" x14ac:dyDescent="0.2">
      <c r="D10753" s="97"/>
      <c r="N10753" s="97"/>
    </row>
    <row r="10754" spans="4:14" x14ac:dyDescent="0.2">
      <c r="D10754" s="97"/>
      <c r="N10754" s="97"/>
    </row>
    <row r="10755" spans="4:14" x14ac:dyDescent="0.2">
      <c r="D10755" s="97"/>
      <c r="N10755" s="97"/>
    </row>
    <row r="10756" spans="4:14" x14ac:dyDescent="0.2">
      <c r="D10756" s="97"/>
      <c r="N10756" s="97"/>
    </row>
    <row r="10757" spans="4:14" x14ac:dyDescent="0.2">
      <c r="D10757" s="97"/>
      <c r="N10757" s="97"/>
    </row>
    <row r="10758" spans="4:14" x14ac:dyDescent="0.2">
      <c r="D10758" s="97"/>
      <c r="N10758" s="97"/>
    </row>
    <row r="10759" spans="4:14" x14ac:dyDescent="0.2">
      <c r="D10759" s="97"/>
      <c r="N10759" s="97"/>
    </row>
    <row r="10760" spans="4:14" x14ac:dyDescent="0.2">
      <c r="D10760" s="97"/>
      <c r="N10760" s="97"/>
    </row>
    <row r="10761" spans="4:14" x14ac:dyDescent="0.2">
      <c r="D10761" s="97"/>
      <c r="N10761" s="97"/>
    </row>
    <row r="10762" spans="4:14" x14ac:dyDescent="0.2">
      <c r="D10762" s="97"/>
      <c r="N10762" s="97"/>
    </row>
    <row r="10763" spans="4:14" x14ac:dyDescent="0.2">
      <c r="D10763" s="97"/>
      <c r="N10763" s="97"/>
    </row>
    <row r="10764" spans="4:14" x14ac:dyDescent="0.2">
      <c r="D10764" s="97"/>
      <c r="N10764" s="97"/>
    </row>
    <row r="10765" spans="4:14" x14ac:dyDescent="0.2">
      <c r="D10765" s="97"/>
      <c r="N10765" s="97"/>
    </row>
    <row r="10766" spans="4:14" x14ac:dyDescent="0.2">
      <c r="D10766" s="97"/>
      <c r="N10766" s="97"/>
    </row>
    <row r="10767" spans="4:14" x14ac:dyDescent="0.2">
      <c r="D10767" s="97"/>
      <c r="N10767" s="97"/>
    </row>
    <row r="10768" spans="4:14" x14ac:dyDescent="0.2">
      <c r="D10768" s="97"/>
      <c r="N10768" s="97"/>
    </row>
    <row r="10769" spans="4:14" x14ac:dyDescent="0.2">
      <c r="D10769" s="97"/>
      <c r="N10769" s="97"/>
    </row>
    <row r="10770" spans="4:14" x14ac:dyDescent="0.2">
      <c r="D10770" s="97"/>
      <c r="N10770" s="97"/>
    </row>
    <row r="10771" spans="4:14" x14ac:dyDescent="0.2">
      <c r="D10771" s="97"/>
      <c r="N10771" s="97"/>
    </row>
    <row r="10772" spans="4:14" x14ac:dyDescent="0.2">
      <c r="D10772" s="97"/>
      <c r="N10772" s="97"/>
    </row>
    <row r="10773" spans="4:14" x14ac:dyDescent="0.2">
      <c r="D10773" s="97"/>
      <c r="N10773" s="97"/>
    </row>
    <row r="10774" spans="4:14" x14ac:dyDescent="0.2">
      <c r="D10774" s="97"/>
      <c r="N10774" s="97"/>
    </row>
    <row r="10775" spans="4:14" x14ac:dyDescent="0.2">
      <c r="D10775" s="97"/>
      <c r="N10775" s="97"/>
    </row>
    <row r="10776" spans="4:14" x14ac:dyDescent="0.2">
      <c r="D10776" s="97"/>
      <c r="N10776" s="97"/>
    </row>
    <row r="10777" spans="4:14" x14ac:dyDescent="0.2">
      <c r="D10777" s="97"/>
      <c r="N10777" s="97"/>
    </row>
    <row r="10778" spans="4:14" x14ac:dyDescent="0.2">
      <c r="D10778" s="97"/>
      <c r="N10778" s="97"/>
    </row>
    <row r="10779" spans="4:14" x14ac:dyDescent="0.2">
      <c r="D10779" s="97"/>
      <c r="N10779" s="97"/>
    </row>
    <row r="10780" spans="4:14" x14ac:dyDescent="0.2">
      <c r="D10780" s="97"/>
      <c r="N10780" s="97"/>
    </row>
    <row r="10781" spans="4:14" x14ac:dyDescent="0.2">
      <c r="D10781" s="97"/>
      <c r="N10781" s="97"/>
    </row>
    <row r="10782" spans="4:14" x14ac:dyDescent="0.2">
      <c r="D10782" s="97"/>
      <c r="N10782" s="97"/>
    </row>
    <row r="10783" spans="4:14" x14ac:dyDescent="0.2">
      <c r="D10783" s="97"/>
      <c r="N10783" s="97"/>
    </row>
    <row r="10784" spans="4:14" x14ac:dyDescent="0.2">
      <c r="D10784" s="97"/>
      <c r="N10784" s="97"/>
    </row>
    <row r="10785" spans="4:14" x14ac:dyDescent="0.2">
      <c r="D10785" s="97"/>
      <c r="N10785" s="97"/>
    </row>
    <row r="10786" spans="4:14" x14ac:dyDescent="0.2">
      <c r="D10786" s="97"/>
      <c r="N10786" s="97"/>
    </row>
    <row r="10787" spans="4:14" x14ac:dyDescent="0.2">
      <c r="D10787" s="97"/>
      <c r="N10787" s="97"/>
    </row>
    <row r="10788" spans="4:14" x14ac:dyDescent="0.2">
      <c r="D10788" s="97"/>
      <c r="N10788" s="97"/>
    </row>
    <row r="10789" spans="4:14" x14ac:dyDescent="0.2">
      <c r="D10789" s="97"/>
      <c r="N10789" s="97"/>
    </row>
    <row r="10790" spans="4:14" x14ac:dyDescent="0.2">
      <c r="D10790" s="97"/>
      <c r="N10790" s="97"/>
    </row>
    <row r="10791" spans="4:14" x14ac:dyDescent="0.2">
      <c r="D10791" s="97"/>
      <c r="N10791" s="97"/>
    </row>
    <row r="10792" spans="4:14" x14ac:dyDescent="0.2">
      <c r="D10792" s="97"/>
      <c r="N10792" s="97"/>
    </row>
    <row r="10793" spans="4:14" x14ac:dyDescent="0.2">
      <c r="D10793" s="97"/>
      <c r="N10793" s="97"/>
    </row>
    <row r="10794" spans="4:14" x14ac:dyDescent="0.2">
      <c r="D10794" s="97"/>
      <c r="N10794" s="97"/>
    </row>
    <row r="10795" spans="4:14" x14ac:dyDescent="0.2">
      <c r="D10795" s="97"/>
      <c r="N10795" s="97"/>
    </row>
    <row r="10796" spans="4:14" x14ac:dyDescent="0.2">
      <c r="D10796" s="97"/>
      <c r="N10796" s="97"/>
    </row>
    <row r="10797" spans="4:14" x14ac:dyDescent="0.2">
      <c r="D10797" s="97"/>
      <c r="N10797" s="97"/>
    </row>
    <row r="10798" spans="4:14" x14ac:dyDescent="0.2">
      <c r="D10798" s="97"/>
      <c r="N10798" s="97"/>
    </row>
    <row r="10799" spans="4:14" x14ac:dyDescent="0.2">
      <c r="D10799" s="97"/>
      <c r="N10799" s="97"/>
    </row>
    <row r="10800" spans="4:14" x14ac:dyDescent="0.2">
      <c r="D10800" s="97"/>
      <c r="N10800" s="97"/>
    </row>
    <row r="10801" spans="4:14" x14ac:dyDescent="0.2">
      <c r="D10801" s="97"/>
      <c r="N10801" s="97"/>
    </row>
    <row r="10802" spans="4:14" x14ac:dyDescent="0.2">
      <c r="D10802" s="97"/>
      <c r="N10802" s="97"/>
    </row>
    <row r="10803" spans="4:14" x14ac:dyDescent="0.2">
      <c r="D10803" s="97"/>
      <c r="N10803" s="97"/>
    </row>
    <row r="10804" spans="4:14" x14ac:dyDescent="0.2">
      <c r="D10804" s="97"/>
      <c r="N10804" s="97"/>
    </row>
    <row r="10805" spans="4:14" x14ac:dyDescent="0.2">
      <c r="D10805" s="97"/>
      <c r="N10805" s="97"/>
    </row>
    <row r="10806" spans="4:14" x14ac:dyDescent="0.2">
      <c r="D10806" s="97"/>
      <c r="N10806" s="97"/>
    </row>
    <row r="10807" spans="4:14" x14ac:dyDescent="0.2">
      <c r="D10807" s="97"/>
      <c r="N10807" s="97"/>
    </row>
    <row r="10808" spans="4:14" x14ac:dyDescent="0.2">
      <c r="D10808" s="97"/>
      <c r="N10808" s="97"/>
    </row>
    <row r="10809" spans="4:14" x14ac:dyDescent="0.2">
      <c r="D10809" s="97"/>
      <c r="N10809" s="97"/>
    </row>
    <row r="10810" spans="4:14" x14ac:dyDescent="0.2">
      <c r="D10810" s="97"/>
      <c r="N10810" s="97"/>
    </row>
    <row r="10811" spans="4:14" x14ac:dyDescent="0.2">
      <c r="D10811" s="97"/>
      <c r="N10811" s="97"/>
    </row>
    <row r="10812" spans="4:14" x14ac:dyDescent="0.2">
      <c r="D10812" s="97"/>
      <c r="N10812" s="97"/>
    </row>
    <row r="10813" spans="4:14" x14ac:dyDescent="0.2">
      <c r="D10813" s="97"/>
      <c r="N10813" s="97"/>
    </row>
    <row r="10814" spans="4:14" x14ac:dyDescent="0.2">
      <c r="D10814" s="97"/>
      <c r="N10814" s="97"/>
    </row>
    <row r="10815" spans="4:14" x14ac:dyDescent="0.2">
      <c r="D10815" s="97"/>
      <c r="N10815" s="97"/>
    </row>
    <row r="10816" spans="4:14" x14ac:dyDescent="0.2">
      <c r="D10816" s="97"/>
      <c r="N10816" s="97"/>
    </row>
    <row r="10817" spans="4:14" x14ac:dyDescent="0.2">
      <c r="D10817" s="97"/>
      <c r="N10817" s="97"/>
    </row>
    <row r="10818" spans="4:14" x14ac:dyDescent="0.2">
      <c r="D10818" s="97"/>
      <c r="N10818" s="97"/>
    </row>
    <row r="10819" spans="4:14" x14ac:dyDescent="0.2">
      <c r="D10819" s="97"/>
      <c r="N10819" s="97"/>
    </row>
    <row r="10820" spans="4:14" x14ac:dyDescent="0.2">
      <c r="D10820" s="97"/>
      <c r="N10820" s="97"/>
    </row>
    <row r="10821" spans="4:14" x14ac:dyDescent="0.2">
      <c r="D10821" s="97"/>
      <c r="N10821" s="97"/>
    </row>
    <row r="10822" spans="4:14" x14ac:dyDescent="0.2">
      <c r="D10822" s="97"/>
      <c r="N10822" s="97"/>
    </row>
    <row r="10823" spans="4:14" x14ac:dyDescent="0.2">
      <c r="D10823" s="97"/>
      <c r="N10823" s="97"/>
    </row>
    <row r="10824" spans="4:14" x14ac:dyDescent="0.2">
      <c r="D10824" s="97"/>
      <c r="N10824" s="97"/>
    </row>
    <row r="10825" spans="4:14" x14ac:dyDescent="0.2">
      <c r="D10825" s="97"/>
      <c r="N10825" s="97"/>
    </row>
    <row r="10826" spans="4:14" x14ac:dyDescent="0.2">
      <c r="D10826" s="97"/>
      <c r="N10826" s="97"/>
    </row>
    <row r="10827" spans="4:14" x14ac:dyDescent="0.2">
      <c r="D10827" s="97"/>
      <c r="N10827" s="97"/>
    </row>
    <row r="10828" spans="4:14" x14ac:dyDescent="0.2">
      <c r="D10828" s="97"/>
      <c r="N10828" s="97"/>
    </row>
    <row r="10829" spans="4:14" x14ac:dyDescent="0.2">
      <c r="D10829" s="97"/>
      <c r="N10829" s="97"/>
    </row>
    <row r="10830" spans="4:14" x14ac:dyDescent="0.2">
      <c r="D10830" s="97"/>
      <c r="N10830" s="97"/>
    </row>
    <row r="10831" spans="4:14" x14ac:dyDescent="0.2">
      <c r="D10831" s="97"/>
      <c r="N10831" s="97"/>
    </row>
    <row r="10832" spans="4:14" x14ac:dyDescent="0.2">
      <c r="D10832" s="97"/>
      <c r="N10832" s="97"/>
    </row>
    <row r="10833" spans="4:14" x14ac:dyDescent="0.2">
      <c r="D10833" s="97"/>
      <c r="N10833" s="97"/>
    </row>
    <row r="10834" spans="4:14" x14ac:dyDescent="0.2">
      <c r="D10834" s="97"/>
      <c r="N10834" s="97"/>
    </row>
    <row r="10835" spans="4:14" x14ac:dyDescent="0.2">
      <c r="D10835" s="97"/>
      <c r="N10835" s="97"/>
    </row>
    <row r="10836" spans="4:14" x14ac:dyDescent="0.2">
      <c r="D10836" s="97"/>
      <c r="N10836" s="97"/>
    </row>
    <row r="10837" spans="4:14" x14ac:dyDescent="0.2">
      <c r="D10837" s="97"/>
      <c r="N10837" s="97"/>
    </row>
    <row r="10838" spans="4:14" x14ac:dyDescent="0.2">
      <c r="D10838" s="97"/>
      <c r="N10838" s="97"/>
    </row>
    <row r="10839" spans="4:14" x14ac:dyDescent="0.2">
      <c r="D10839" s="97"/>
      <c r="N10839" s="97"/>
    </row>
    <row r="10840" spans="4:14" x14ac:dyDescent="0.2">
      <c r="D10840" s="97"/>
      <c r="N10840" s="97"/>
    </row>
    <row r="10841" spans="4:14" x14ac:dyDescent="0.2">
      <c r="D10841" s="97"/>
      <c r="N10841" s="97"/>
    </row>
    <row r="10842" spans="4:14" x14ac:dyDescent="0.2">
      <c r="D10842" s="97"/>
      <c r="N10842" s="97"/>
    </row>
    <row r="10843" spans="4:14" x14ac:dyDescent="0.2">
      <c r="D10843" s="97"/>
      <c r="N10843" s="97"/>
    </row>
    <row r="10844" spans="4:14" x14ac:dyDescent="0.2">
      <c r="D10844" s="97"/>
      <c r="N10844" s="97"/>
    </row>
    <row r="10845" spans="4:14" x14ac:dyDescent="0.2">
      <c r="D10845" s="97"/>
      <c r="N10845" s="97"/>
    </row>
    <row r="10846" spans="4:14" x14ac:dyDescent="0.2">
      <c r="D10846" s="97"/>
      <c r="N10846" s="97"/>
    </row>
    <row r="10847" spans="4:14" x14ac:dyDescent="0.2">
      <c r="D10847" s="97"/>
      <c r="N10847" s="97"/>
    </row>
    <row r="10848" spans="4:14" x14ac:dyDescent="0.2">
      <c r="D10848" s="97"/>
      <c r="N10848" s="97"/>
    </row>
    <row r="10849" spans="4:14" x14ac:dyDescent="0.2">
      <c r="D10849" s="97"/>
      <c r="N10849" s="97"/>
    </row>
    <row r="10850" spans="4:14" x14ac:dyDescent="0.2">
      <c r="D10850" s="97"/>
      <c r="N10850" s="97"/>
    </row>
    <row r="10851" spans="4:14" x14ac:dyDescent="0.2">
      <c r="D10851" s="97"/>
      <c r="N10851" s="97"/>
    </row>
    <row r="10852" spans="4:14" x14ac:dyDescent="0.2">
      <c r="D10852" s="97"/>
      <c r="N10852" s="97"/>
    </row>
    <row r="10853" spans="4:14" x14ac:dyDescent="0.2">
      <c r="D10853" s="97"/>
      <c r="N10853" s="97"/>
    </row>
    <row r="10854" spans="4:14" x14ac:dyDescent="0.2">
      <c r="D10854" s="97"/>
      <c r="N10854" s="97"/>
    </row>
    <row r="10855" spans="4:14" x14ac:dyDescent="0.2">
      <c r="D10855" s="97"/>
      <c r="N10855" s="97"/>
    </row>
    <row r="10856" spans="4:14" x14ac:dyDescent="0.2">
      <c r="D10856" s="97"/>
      <c r="N10856" s="97"/>
    </row>
    <row r="10857" spans="4:14" x14ac:dyDescent="0.2">
      <c r="D10857" s="97"/>
      <c r="N10857" s="97"/>
    </row>
    <row r="10858" spans="4:14" x14ac:dyDescent="0.2">
      <c r="D10858" s="97"/>
      <c r="N10858" s="97"/>
    </row>
    <row r="10859" spans="4:14" x14ac:dyDescent="0.2">
      <c r="D10859" s="97"/>
      <c r="N10859" s="97"/>
    </row>
    <row r="10860" spans="4:14" x14ac:dyDescent="0.2">
      <c r="D10860" s="97"/>
      <c r="N10860" s="97"/>
    </row>
    <row r="10861" spans="4:14" x14ac:dyDescent="0.2">
      <c r="D10861" s="97"/>
      <c r="N10861" s="97"/>
    </row>
    <row r="10862" spans="4:14" x14ac:dyDescent="0.2">
      <c r="D10862" s="97"/>
      <c r="N10862" s="97"/>
    </row>
    <row r="10863" spans="4:14" x14ac:dyDescent="0.2">
      <c r="D10863" s="97"/>
      <c r="N10863" s="97"/>
    </row>
    <row r="10864" spans="4:14" x14ac:dyDescent="0.2">
      <c r="D10864" s="97"/>
      <c r="N10864" s="97"/>
    </row>
    <row r="10865" spans="4:14" x14ac:dyDescent="0.2">
      <c r="D10865" s="97"/>
      <c r="N10865" s="97"/>
    </row>
    <row r="10866" spans="4:14" x14ac:dyDescent="0.2">
      <c r="D10866" s="97"/>
      <c r="N10866" s="97"/>
    </row>
    <row r="10867" spans="4:14" x14ac:dyDescent="0.2">
      <c r="D10867" s="97"/>
      <c r="N10867" s="97"/>
    </row>
    <row r="10868" spans="4:14" x14ac:dyDescent="0.2">
      <c r="D10868" s="97"/>
      <c r="N10868" s="97"/>
    </row>
    <row r="10869" spans="4:14" x14ac:dyDescent="0.2">
      <c r="D10869" s="97"/>
      <c r="N10869" s="97"/>
    </row>
    <row r="10870" spans="4:14" x14ac:dyDescent="0.2">
      <c r="D10870" s="97"/>
      <c r="N10870" s="97"/>
    </row>
    <row r="10871" spans="4:14" x14ac:dyDescent="0.2">
      <c r="D10871" s="97"/>
      <c r="N10871" s="97"/>
    </row>
    <row r="10872" spans="4:14" x14ac:dyDescent="0.2">
      <c r="D10872" s="97"/>
      <c r="N10872" s="97"/>
    </row>
    <row r="10873" spans="4:14" x14ac:dyDescent="0.2">
      <c r="D10873" s="97"/>
      <c r="N10873" s="97"/>
    </row>
    <row r="10874" spans="4:14" x14ac:dyDescent="0.2">
      <c r="D10874" s="97"/>
      <c r="N10874" s="97"/>
    </row>
    <row r="10875" spans="4:14" x14ac:dyDescent="0.2">
      <c r="D10875" s="97"/>
      <c r="N10875" s="97"/>
    </row>
    <row r="10876" spans="4:14" x14ac:dyDescent="0.2">
      <c r="D10876" s="97"/>
      <c r="N10876" s="97"/>
    </row>
    <row r="10877" spans="4:14" x14ac:dyDescent="0.2">
      <c r="D10877" s="97"/>
      <c r="N10877" s="97"/>
    </row>
    <row r="10878" spans="4:14" x14ac:dyDescent="0.2">
      <c r="D10878" s="97"/>
      <c r="N10878" s="97"/>
    </row>
    <row r="10879" spans="4:14" x14ac:dyDescent="0.2">
      <c r="D10879" s="97"/>
      <c r="N10879" s="97"/>
    </row>
    <row r="10880" spans="4:14" x14ac:dyDescent="0.2">
      <c r="D10880" s="97"/>
      <c r="N10880" s="97"/>
    </row>
    <row r="10881" spans="4:14" x14ac:dyDescent="0.2">
      <c r="D10881" s="97"/>
      <c r="N10881" s="97"/>
    </row>
    <row r="10882" spans="4:14" x14ac:dyDescent="0.2">
      <c r="D10882" s="97"/>
      <c r="N10882" s="97"/>
    </row>
    <row r="10883" spans="4:14" x14ac:dyDescent="0.2">
      <c r="D10883" s="97"/>
      <c r="N10883" s="97"/>
    </row>
    <row r="10884" spans="4:14" x14ac:dyDescent="0.2">
      <c r="D10884" s="97"/>
      <c r="N10884" s="97"/>
    </row>
    <row r="10885" spans="4:14" x14ac:dyDescent="0.2">
      <c r="D10885" s="97"/>
      <c r="N10885" s="97"/>
    </row>
    <row r="10886" spans="4:14" x14ac:dyDescent="0.2">
      <c r="D10886" s="97"/>
      <c r="N10886" s="97"/>
    </row>
    <row r="10887" spans="4:14" x14ac:dyDescent="0.2">
      <c r="D10887" s="97"/>
      <c r="N10887" s="97"/>
    </row>
    <row r="10888" spans="4:14" x14ac:dyDescent="0.2">
      <c r="D10888" s="97"/>
      <c r="N10888" s="97"/>
    </row>
    <row r="10889" spans="4:14" x14ac:dyDescent="0.2">
      <c r="D10889" s="97"/>
      <c r="N10889" s="97"/>
    </row>
    <row r="10890" spans="4:14" x14ac:dyDescent="0.2">
      <c r="D10890" s="97"/>
      <c r="N10890" s="97"/>
    </row>
    <row r="10891" spans="4:14" x14ac:dyDescent="0.2">
      <c r="D10891" s="97"/>
      <c r="N10891" s="97"/>
    </row>
    <row r="10892" spans="4:14" x14ac:dyDescent="0.2">
      <c r="D10892" s="97"/>
      <c r="N10892" s="97"/>
    </row>
    <row r="10893" spans="4:14" x14ac:dyDescent="0.2">
      <c r="D10893" s="97"/>
      <c r="N10893" s="97"/>
    </row>
    <row r="10894" spans="4:14" x14ac:dyDescent="0.2">
      <c r="D10894" s="97"/>
      <c r="N10894" s="97"/>
    </row>
    <row r="10895" spans="4:14" x14ac:dyDescent="0.2">
      <c r="D10895" s="97"/>
      <c r="N10895" s="97"/>
    </row>
    <row r="10896" spans="4:14" x14ac:dyDescent="0.2">
      <c r="D10896" s="97"/>
      <c r="N10896" s="97"/>
    </row>
    <row r="10897" spans="4:14" x14ac:dyDescent="0.2">
      <c r="D10897" s="97"/>
      <c r="N10897" s="97"/>
    </row>
    <row r="10898" spans="4:14" x14ac:dyDescent="0.2">
      <c r="D10898" s="97"/>
      <c r="N10898" s="97"/>
    </row>
    <row r="10899" spans="4:14" x14ac:dyDescent="0.2">
      <c r="D10899" s="97"/>
      <c r="N10899" s="97"/>
    </row>
    <row r="10900" spans="4:14" x14ac:dyDescent="0.2">
      <c r="D10900" s="97"/>
      <c r="N10900" s="97"/>
    </row>
    <row r="10901" spans="4:14" x14ac:dyDescent="0.2">
      <c r="D10901" s="97"/>
      <c r="N10901" s="97"/>
    </row>
    <row r="10902" spans="4:14" x14ac:dyDescent="0.2">
      <c r="D10902" s="97"/>
      <c r="N10902" s="97"/>
    </row>
    <row r="10903" spans="4:14" x14ac:dyDescent="0.2">
      <c r="D10903" s="97"/>
      <c r="N10903" s="97"/>
    </row>
    <row r="10904" spans="4:14" x14ac:dyDescent="0.2">
      <c r="D10904" s="97"/>
      <c r="N10904" s="97"/>
    </row>
    <row r="10905" spans="4:14" x14ac:dyDescent="0.2">
      <c r="D10905" s="97"/>
      <c r="N10905" s="97"/>
    </row>
    <row r="10906" spans="4:14" x14ac:dyDescent="0.2">
      <c r="D10906" s="97"/>
      <c r="N10906" s="97"/>
    </row>
    <row r="10907" spans="4:14" x14ac:dyDescent="0.2">
      <c r="D10907" s="97"/>
      <c r="N10907" s="97"/>
    </row>
    <row r="10908" spans="4:14" x14ac:dyDescent="0.2">
      <c r="D10908" s="97"/>
      <c r="N10908" s="97"/>
    </row>
    <row r="10909" spans="4:14" x14ac:dyDescent="0.2">
      <c r="D10909" s="97"/>
      <c r="N10909" s="97"/>
    </row>
    <row r="10910" spans="4:14" x14ac:dyDescent="0.2">
      <c r="D10910" s="97"/>
      <c r="N10910" s="97"/>
    </row>
    <row r="10911" spans="4:14" x14ac:dyDescent="0.2">
      <c r="D10911" s="97"/>
      <c r="N10911" s="97"/>
    </row>
    <row r="10912" spans="4:14" x14ac:dyDescent="0.2">
      <c r="D10912" s="97"/>
      <c r="N10912" s="97"/>
    </row>
    <row r="10913" spans="4:14" x14ac:dyDescent="0.2">
      <c r="D10913" s="97"/>
      <c r="N10913" s="97"/>
    </row>
    <row r="10914" spans="4:14" x14ac:dyDescent="0.2">
      <c r="D10914" s="97"/>
      <c r="N10914" s="97"/>
    </row>
    <row r="10915" spans="4:14" x14ac:dyDescent="0.2">
      <c r="D10915" s="97"/>
      <c r="N10915" s="97"/>
    </row>
    <row r="10916" spans="4:14" x14ac:dyDescent="0.2">
      <c r="D10916" s="97"/>
      <c r="N10916" s="97"/>
    </row>
    <row r="10917" spans="4:14" x14ac:dyDescent="0.2">
      <c r="D10917" s="97"/>
      <c r="N10917" s="97"/>
    </row>
    <row r="10918" spans="4:14" x14ac:dyDescent="0.2">
      <c r="D10918" s="97"/>
      <c r="N10918" s="97"/>
    </row>
    <row r="10919" spans="4:14" x14ac:dyDescent="0.2">
      <c r="D10919" s="97"/>
      <c r="N10919" s="97"/>
    </row>
    <row r="10920" spans="4:14" x14ac:dyDescent="0.2">
      <c r="D10920" s="97"/>
      <c r="N10920" s="97"/>
    </row>
    <row r="10921" spans="4:14" x14ac:dyDescent="0.2">
      <c r="D10921" s="97"/>
      <c r="N10921" s="97"/>
    </row>
    <row r="10922" spans="4:14" x14ac:dyDescent="0.2">
      <c r="D10922" s="97"/>
      <c r="N10922" s="97"/>
    </row>
    <row r="10923" spans="4:14" x14ac:dyDescent="0.2">
      <c r="D10923" s="97"/>
      <c r="N10923" s="97"/>
    </row>
    <row r="10924" spans="4:14" x14ac:dyDescent="0.2">
      <c r="D10924" s="97"/>
      <c r="N10924" s="97"/>
    </row>
    <row r="10925" spans="4:14" x14ac:dyDescent="0.2">
      <c r="D10925" s="97"/>
      <c r="N10925" s="97"/>
    </row>
    <row r="10926" spans="4:14" x14ac:dyDescent="0.2">
      <c r="D10926" s="97"/>
      <c r="N10926" s="97"/>
    </row>
    <row r="10927" spans="4:14" x14ac:dyDescent="0.2">
      <c r="D10927" s="97"/>
      <c r="N10927" s="97"/>
    </row>
    <row r="10928" spans="4:14" x14ac:dyDescent="0.2">
      <c r="D10928" s="97"/>
      <c r="N10928" s="97"/>
    </row>
    <row r="10929" spans="4:14" x14ac:dyDescent="0.2">
      <c r="D10929" s="97"/>
      <c r="N10929" s="97"/>
    </row>
    <row r="10930" spans="4:14" x14ac:dyDescent="0.2">
      <c r="D10930" s="97"/>
      <c r="N10930" s="97"/>
    </row>
    <row r="10931" spans="4:14" x14ac:dyDescent="0.2">
      <c r="D10931" s="97"/>
      <c r="N10931" s="97"/>
    </row>
    <row r="10932" spans="4:14" x14ac:dyDescent="0.2">
      <c r="D10932" s="97"/>
      <c r="N10932" s="97"/>
    </row>
    <row r="10933" spans="4:14" x14ac:dyDescent="0.2">
      <c r="D10933" s="97"/>
      <c r="N10933" s="97"/>
    </row>
    <row r="10934" spans="4:14" x14ac:dyDescent="0.2">
      <c r="D10934" s="97"/>
      <c r="N10934" s="97"/>
    </row>
    <row r="10935" spans="4:14" x14ac:dyDescent="0.2">
      <c r="D10935" s="97"/>
      <c r="N10935" s="97"/>
    </row>
    <row r="10936" spans="4:14" x14ac:dyDescent="0.2">
      <c r="D10936" s="97"/>
      <c r="N10936" s="97"/>
    </row>
    <row r="10937" spans="4:14" x14ac:dyDescent="0.2">
      <c r="D10937" s="97"/>
      <c r="N10937" s="97"/>
    </row>
    <row r="10938" spans="4:14" x14ac:dyDescent="0.2">
      <c r="D10938" s="97"/>
      <c r="N10938" s="97"/>
    </row>
    <row r="10939" spans="4:14" x14ac:dyDescent="0.2">
      <c r="D10939" s="97"/>
      <c r="N10939" s="97"/>
    </row>
    <row r="10940" spans="4:14" x14ac:dyDescent="0.2">
      <c r="D10940" s="97"/>
      <c r="N10940" s="97"/>
    </row>
    <row r="10941" spans="4:14" x14ac:dyDescent="0.2">
      <c r="D10941" s="97"/>
      <c r="N10941" s="97"/>
    </row>
    <row r="10942" spans="4:14" x14ac:dyDescent="0.2">
      <c r="D10942" s="97"/>
      <c r="N10942" s="97"/>
    </row>
    <row r="10943" spans="4:14" x14ac:dyDescent="0.2">
      <c r="D10943" s="97"/>
      <c r="N10943" s="97"/>
    </row>
    <row r="10944" spans="4:14" x14ac:dyDescent="0.2">
      <c r="D10944" s="97"/>
      <c r="N10944" s="97"/>
    </row>
    <row r="10945" spans="4:14" x14ac:dyDescent="0.2">
      <c r="D10945" s="97"/>
      <c r="N10945" s="97"/>
    </row>
    <row r="10946" spans="4:14" x14ac:dyDescent="0.2">
      <c r="D10946" s="97"/>
      <c r="N10946" s="97"/>
    </row>
    <row r="10947" spans="4:14" x14ac:dyDescent="0.2">
      <c r="D10947" s="97"/>
      <c r="N10947" s="97"/>
    </row>
    <row r="10948" spans="4:14" x14ac:dyDescent="0.2">
      <c r="D10948" s="97"/>
      <c r="N10948" s="97"/>
    </row>
    <row r="10949" spans="4:14" x14ac:dyDescent="0.2">
      <c r="D10949" s="97"/>
      <c r="N10949" s="97"/>
    </row>
    <row r="10950" spans="4:14" x14ac:dyDescent="0.2">
      <c r="D10950" s="97"/>
      <c r="N10950" s="97"/>
    </row>
    <row r="10951" spans="4:14" x14ac:dyDescent="0.2">
      <c r="D10951" s="97"/>
      <c r="N10951" s="97"/>
    </row>
    <row r="10952" spans="4:14" x14ac:dyDescent="0.2">
      <c r="D10952" s="97"/>
      <c r="N10952" s="97"/>
    </row>
    <row r="10953" spans="4:14" x14ac:dyDescent="0.2">
      <c r="D10953" s="97"/>
      <c r="N10953" s="97"/>
    </row>
    <row r="10954" spans="4:14" x14ac:dyDescent="0.2">
      <c r="D10954" s="97"/>
      <c r="N10954" s="97"/>
    </row>
    <row r="10955" spans="4:14" x14ac:dyDescent="0.2">
      <c r="D10955" s="97"/>
      <c r="N10955" s="97"/>
    </row>
    <row r="10956" spans="4:14" x14ac:dyDescent="0.2">
      <c r="D10956" s="97"/>
      <c r="N10956" s="97"/>
    </row>
    <row r="10957" spans="4:14" x14ac:dyDescent="0.2">
      <c r="D10957" s="97"/>
      <c r="N10957" s="97"/>
    </row>
    <row r="10958" spans="4:14" x14ac:dyDescent="0.2">
      <c r="D10958" s="97"/>
      <c r="N10958" s="97"/>
    </row>
    <row r="10959" spans="4:14" x14ac:dyDescent="0.2">
      <c r="D10959" s="97"/>
      <c r="N10959" s="97"/>
    </row>
    <row r="10960" spans="4:14" x14ac:dyDescent="0.2">
      <c r="D10960" s="97"/>
      <c r="N10960" s="97"/>
    </row>
    <row r="10961" spans="4:14" x14ac:dyDescent="0.2">
      <c r="D10961" s="97"/>
      <c r="N10961" s="97"/>
    </row>
    <row r="10962" spans="4:14" x14ac:dyDescent="0.2">
      <c r="D10962" s="97"/>
      <c r="N10962" s="97"/>
    </row>
    <row r="10963" spans="4:14" x14ac:dyDescent="0.2">
      <c r="D10963" s="97"/>
      <c r="N10963" s="97"/>
    </row>
    <row r="10964" spans="4:14" x14ac:dyDescent="0.2">
      <c r="D10964" s="97"/>
      <c r="N10964" s="97"/>
    </row>
    <row r="10965" spans="4:14" x14ac:dyDescent="0.2">
      <c r="D10965" s="97"/>
      <c r="N10965" s="97"/>
    </row>
    <row r="10966" spans="4:14" x14ac:dyDescent="0.2">
      <c r="D10966" s="97"/>
      <c r="N10966" s="97"/>
    </row>
    <row r="10967" spans="4:14" x14ac:dyDescent="0.2">
      <c r="D10967" s="97"/>
      <c r="N10967" s="97"/>
    </row>
    <row r="10968" spans="4:14" x14ac:dyDescent="0.2">
      <c r="D10968" s="97"/>
      <c r="N10968" s="97"/>
    </row>
    <row r="10969" spans="4:14" x14ac:dyDescent="0.2">
      <c r="D10969" s="97"/>
      <c r="N10969" s="97"/>
    </row>
    <row r="10970" spans="4:14" x14ac:dyDescent="0.2">
      <c r="D10970" s="97"/>
      <c r="N10970" s="97"/>
    </row>
    <row r="10971" spans="4:14" x14ac:dyDescent="0.2">
      <c r="D10971" s="97"/>
      <c r="N10971" s="97"/>
    </row>
    <row r="10972" spans="4:14" x14ac:dyDescent="0.2">
      <c r="D10972" s="97"/>
      <c r="N10972" s="97"/>
    </row>
    <row r="10973" spans="4:14" x14ac:dyDescent="0.2">
      <c r="D10973" s="97"/>
      <c r="N10973" s="97"/>
    </row>
    <row r="10974" spans="4:14" x14ac:dyDescent="0.2">
      <c r="D10974" s="97"/>
      <c r="N10974" s="97"/>
    </row>
    <row r="10975" spans="4:14" x14ac:dyDescent="0.2">
      <c r="D10975" s="97"/>
      <c r="N10975" s="97"/>
    </row>
    <row r="10976" spans="4:14" x14ac:dyDescent="0.2">
      <c r="D10976" s="97"/>
      <c r="N10976" s="97"/>
    </row>
    <row r="10977" spans="4:14" x14ac:dyDescent="0.2">
      <c r="D10977" s="97"/>
      <c r="N10977" s="97"/>
    </row>
    <row r="10978" spans="4:14" x14ac:dyDescent="0.2">
      <c r="D10978" s="97"/>
      <c r="N10978" s="97"/>
    </row>
    <row r="10979" spans="4:14" x14ac:dyDescent="0.2">
      <c r="D10979" s="97"/>
      <c r="N10979" s="97"/>
    </row>
    <row r="10980" spans="4:14" x14ac:dyDescent="0.2">
      <c r="D10980" s="97"/>
      <c r="N10980" s="97"/>
    </row>
    <row r="10981" spans="4:14" x14ac:dyDescent="0.2">
      <c r="D10981" s="97"/>
      <c r="N10981" s="97"/>
    </row>
    <row r="10982" spans="4:14" x14ac:dyDescent="0.2">
      <c r="D10982" s="97"/>
      <c r="N10982" s="97"/>
    </row>
    <row r="10983" spans="4:14" x14ac:dyDescent="0.2">
      <c r="D10983" s="97"/>
      <c r="N10983" s="97"/>
    </row>
    <row r="10984" spans="4:14" x14ac:dyDescent="0.2">
      <c r="D10984" s="97"/>
      <c r="N10984" s="97"/>
    </row>
    <row r="10985" spans="4:14" x14ac:dyDescent="0.2">
      <c r="D10985" s="97"/>
      <c r="N10985" s="97"/>
    </row>
    <row r="10986" spans="4:14" x14ac:dyDescent="0.2">
      <c r="D10986" s="97"/>
      <c r="N10986" s="97"/>
    </row>
    <row r="10987" spans="4:14" x14ac:dyDescent="0.2">
      <c r="D10987" s="97"/>
      <c r="N10987" s="97"/>
    </row>
    <row r="10988" spans="4:14" x14ac:dyDescent="0.2">
      <c r="D10988" s="97"/>
      <c r="N10988" s="97"/>
    </row>
    <row r="10989" spans="4:14" x14ac:dyDescent="0.2">
      <c r="D10989" s="97"/>
      <c r="N10989" s="97"/>
    </row>
    <row r="10990" spans="4:14" x14ac:dyDescent="0.2">
      <c r="D10990" s="97"/>
      <c r="N10990" s="97"/>
    </row>
    <row r="10991" spans="4:14" x14ac:dyDescent="0.2">
      <c r="D10991" s="97"/>
      <c r="N10991" s="97"/>
    </row>
    <row r="10992" spans="4:14" x14ac:dyDescent="0.2">
      <c r="D10992" s="97"/>
      <c r="N10992" s="97"/>
    </row>
    <row r="10993" spans="4:14" x14ac:dyDescent="0.2">
      <c r="D10993" s="97"/>
      <c r="N10993" s="97"/>
    </row>
    <row r="10994" spans="4:14" x14ac:dyDescent="0.2">
      <c r="D10994" s="97"/>
      <c r="N10994" s="97"/>
    </row>
    <row r="10995" spans="4:14" x14ac:dyDescent="0.2">
      <c r="D10995" s="97"/>
      <c r="N10995" s="97"/>
    </row>
    <row r="10996" spans="4:14" x14ac:dyDescent="0.2">
      <c r="D10996" s="97"/>
      <c r="N10996" s="97"/>
    </row>
    <row r="10997" spans="4:14" x14ac:dyDescent="0.2">
      <c r="D10997" s="97"/>
      <c r="N10997" s="97"/>
    </row>
    <row r="10998" spans="4:14" x14ac:dyDescent="0.2">
      <c r="D10998" s="97"/>
      <c r="N10998" s="97"/>
    </row>
    <row r="10999" spans="4:14" x14ac:dyDescent="0.2">
      <c r="D10999" s="97"/>
      <c r="N10999" s="97"/>
    </row>
    <row r="11000" spans="4:14" x14ac:dyDescent="0.2">
      <c r="D11000" s="97"/>
      <c r="N11000" s="97"/>
    </row>
    <row r="11001" spans="4:14" x14ac:dyDescent="0.2">
      <c r="D11001" s="97"/>
      <c r="N11001" s="97"/>
    </row>
    <row r="11002" spans="4:14" x14ac:dyDescent="0.2">
      <c r="D11002" s="97"/>
      <c r="N11002" s="97"/>
    </row>
    <row r="11003" spans="4:14" x14ac:dyDescent="0.2">
      <c r="D11003" s="97"/>
      <c r="N11003" s="97"/>
    </row>
    <row r="11004" spans="4:14" x14ac:dyDescent="0.2">
      <c r="D11004" s="97"/>
      <c r="N11004" s="97"/>
    </row>
    <row r="11005" spans="4:14" x14ac:dyDescent="0.2">
      <c r="D11005" s="97"/>
      <c r="N11005" s="97"/>
    </row>
    <row r="11006" spans="4:14" x14ac:dyDescent="0.2">
      <c r="D11006" s="97"/>
      <c r="N11006" s="97"/>
    </row>
    <row r="11007" spans="4:14" x14ac:dyDescent="0.2">
      <c r="D11007" s="97"/>
      <c r="N11007" s="97"/>
    </row>
    <row r="11008" spans="4:14" x14ac:dyDescent="0.2">
      <c r="D11008" s="97"/>
      <c r="N11008" s="97"/>
    </row>
    <row r="11009" spans="4:14" x14ac:dyDescent="0.2">
      <c r="D11009" s="97"/>
      <c r="N11009" s="97"/>
    </row>
    <row r="11010" spans="4:14" x14ac:dyDescent="0.2">
      <c r="D11010" s="97"/>
      <c r="N11010" s="97"/>
    </row>
    <row r="11011" spans="4:14" x14ac:dyDescent="0.2">
      <c r="D11011" s="97"/>
      <c r="N11011" s="97"/>
    </row>
    <row r="11012" spans="4:14" x14ac:dyDescent="0.2">
      <c r="D11012" s="97"/>
      <c r="N11012" s="97"/>
    </row>
    <row r="11013" spans="4:14" x14ac:dyDescent="0.2">
      <c r="D11013" s="97"/>
      <c r="N11013" s="97"/>
    </row>
    <row r="11014" spans="4:14" x14ac:dyDescent="0.2">
      <c r="D11014" s="97"/>
      <c r="N11014" s="97"/>
    </row>
    <row r="11015" spans="4:14" x14ac:dyDescent="0.2">
      <c r="D11015" s="97"/>
      <c r="N11015" s="97"/>
    </row>
    <row r="11016" spans="4:14" x14ac:dyDescent="0.2">
      <c r="D11016" s="97"/>
      <c r="N11016" s="97"/>
    </row>
    <row r="11017" spans="4:14" x14ac:dyDescent="0.2">
      <c r="D11017" s="97"/>
      <c r="N11017" s="97"/>
    </row>
    <row r="11018" spans="4:14" x14ac:dyDescent="0.2">
      <c r="D11018" s="97"/>
      <c r="N11018" s="97"/>
    </row>
    <row r="11019" spans="4:14" x14ac:dyDescent="0.2">
      <c r="D11019" s="97"/>
      <c r="N11019" s="97"/>
    </row>
    <row r="11020" spans="4:14" x14ac:dyDescent="0.2">
      <c r="D11020" s="97"/>
      <c r="N11020" s="97"/>
    </row>
    <row r="11021" spans="4:14" x14ac:dyDescent="0.2">
      <c r="D11021" s="97"/>
      <c r="N11021" s="97"/>
    </row>
    <row r="11022" spans="4:14" x14ac:dyDescent="0.2">
      <c r="D11022" s="97"/>
      <c r="N11022" s="97"/>
    </row>
    <row r="11023" spans="4:14" x14ac:dyDescent="0.2">
      <c r="D11023" s="97"/>
      <c r="N11023" s="97"/>
    </row>
    <row r="11024" spans="4:14" x14ac:dyDescent="0.2">
      <c r="D11024" s="97"/>
      <c r="N11024" s="97"/>
    </row>
    <row r="11025" spans="4:14" x14ac:dyDescent="0.2">
      <c r="D11025" s="97"/>
      <c r="N11025" s="97"/>
    </row>
    <row r="11026" spans="4:14" x14ac:dyDescent="0.2">
      <c r="D11026" s="97"/>
      <c r="N11026" s="97"/>
    </row>
    <row r="11027" spans="4:14" x14ac:dyDescent="0.2">
      <c r="D11027" s="97"/>
      <c r="N11027" s="97"/>
    </row>
    <row r="11028" spans="4:14" x14ac:dyDescent="0.2">
      <c r="D11028" s="97"/>
      <c r="N11028" s="97"/>
    </row>
    <row r="11029" spans="4:14" x14ac:dyDescent="0.2">
      <c r="D11029" s="97"/>
      <c r="N11029" s="97"/>
    </row>
    <row r="11030" spans="4:14" x14ac:dyDescent="0.2">
      <c r="D11030" s="97"/>
      <c r="N11030" s="97"/>
    </row>
    <row r="11031" spans="4:14" x14ac:dyDescent="0.2">
      <c r="D11031" s="97"/>
      <c r="N11031" s="97"/>
    </row>
    <row r="11032" spans="4:14" x14ac:dyDescent="0.2">
      <c r="D11032" s="97"/>
      <c r="N11032" s="97"/>
    </row>
    <row r="11033" spans="4:14" x14ac:dyDescent="0.2">
      <c r="D11033" s="97"/>
      <c r="N11033" s="97"/>
    </row>
    <row r="11034" spans="4:14" x14ac:dyDescent="0.2">
      <c r="D11034" s="97"/>
      <c r="N11034" s="97"/>
    </row>
    <row r="11035" spans="4:14" x14ac:dyDescent="0.2">
      <c r="D11035" s="97"/>
      <c r="N11035" s="97"/>
    </row>
    <row r="11036" spans="4:14" x14ac:dyDescent="0.2">
      <c r="D11036" s="97"/>
      <c r="N11036" s="97"/>
    </row>
    <row r="11037" spans="4:14" x14ac:dyDescent="0.2">
      <c r="D11037" s="97"/>
      <c r="N11037" s="97"/>
    </row>
    <row r="11038" spans="4:14" x14ac:dyDescent="0.2">
      <c r="D11038" s="97"/>
      <c r="N11038" s="97"/>
    </row>
    <row r="11039" spans="4:14" x14ac:dyDescent="0.2">
      <c r="D11039" s="97"/>
      <c r="N11039" s="97"/>
    </row>
    <row r="11040" spans="4:14" x14ac:dyDescent="0.2">
      <c r="D11040" s="97"/>
      <c r="N11040" s="97"/>
    </row>
    <row r="11041" spans="4:14" x14ac:dyDescent="0.2">
      <c r="D11041" s="97"/>
      <c r="N11041" s="97"/>
    </row>
    <row r="11042" spans="4:14" x14ac:dyDescent="0.2">
      <c r="D11042" s="97"/>
      <c r="N11042" s="97"/>
    </row>
    <row r="11043" spans="4:14" x14ac:dyDescent="0.2">
      <c r="D11043" s="97"/>
      <c r="N11043" s="97"/>
    </row>
    <row r="11044" spans="4:14" x14ac:dyDescent="0.2">
      <c r="D11044" s="97"/>
      <c r="N11044" s="97"/>
    </row>
    <row r="11045" spans="4:14" x14ac:dyDescent="0.2">
      <c r="D11045" s="97"/>
      <c r="N11045" s="97"/>
    </row>
    <row r="11046" spans="4:14" x14ac:dyDescent="0.2">
      <c r="D11046" s="97"/>
      <c r="N11046" s="97"/>
    </row>
    <row r="11047" spans="4:14" x14ac:dyDescent="0.2">
      <c r="D11047" s="97"/>
      <c r="N11047" s="97"/>
    </row>
    <row r="11048" spans="4:14" x14ac:dyDescent="0.2">
      <c r="D11048" s="97"/>
      <c r="N11048" s="97"/>
    </row>
    <row r="11049" spans="4:14" x14ac:dyDescent="0.2">
      <c r="D11049" s="97"/>
      <c r="N11049" s="97"/>
    </row>
    <row r="11050" spans="4:14" x14ac:dyDescent="0.2">
      <c r="D11050" s="97"/>
      <c r="N11050" s="97"/>
    </row>
    <row r="11051" spans="4:14" x14ac:dyDescent="0.2">
      <c r="D11051" s="97"/>
      <c r="N11051" s="97"/>
    </row>
    <row r="11052" spans="4:14" x14ac:dyDescent="0.2">
      <c r="D11052" s="97"/>
      <c r="N11052" s="97"/>
    </row>
    <row r="11053" spans="4:14" x14ac:dyDescent="0.2">
      <c r="D11053" s="97"/>
      <c r="N11053" s="97"/>
    </row>
    <row r="11054" spans="4:14" x14ac:dyDescent="0.2">
      <c r="D11054" s="97"/>
      <c r="N11054" s="97"/>
    </row>
    <row r="11055" spans="4:14" x14ac:dyDescent="0.2">
      <c r="D11055" s="97"/>
      <c r="N11055" s="97"/>
    </row>
    <row r="11056" spans="4:14" x14ac:dyDescent="0.2">
      <c r="D11056" s="97"/>
      <c r="N11056" s="97"/>
    </row>
    <row r="11057" spans="4:14" x14ac:dyDescent="0.2">
      <c r="D11057" s="97"/>
      <c r="N11057" s="97"/>
    </row>
    <row r="11058" spans="4:14" x14ac:dyDescent="0.2">
      <c r="D11058" s="97"/>
      <c r="N11058" s="97"/>
    </row>
    <row r="11059" spans="4:14" x14ac:dyDescent="0.2">
      <c r="D11059" s="97"/>
      <c r="N11059" s="97"/>
    </row>
    <row r="11060" spans="4:14" x14ac:dyDescent="0.2">
      <c r="D11060" s="97"/>
      <c r="N11060" s="97"/>
    </row>
    <row r="11061" spans="4:14" x14ac:dyDescent="0.2">
      <c r="D11061" s="97"/>
      <c r="N11061" s="97"/>
    </row>
    <row r="11062" spans="4:14" x14ac:dyDescent="0.2">
      <c r="D11062" s="97"/>
      <c r="N11062" s="97"/>
    </row>
    <row r="11063" spans="4:14" x14ac:dyDescent="0.2">
      <c r="D11063" s="97"/>
      <c r="N11063" s="97"/>
    </row>
    <row r="11064" spans="4:14" x14ac:dyDescent="0.2">
      <c r="D11064" s="97"/>
      <c r="N11064" s="97"/>
    </row>
    <row r="11065" spans="4:14" x14ac:dyDescent="0.2">
      <c r="D11065" s="97"/>
      <c r="N11065" s="97"/>
    </row>
    <row r="11066" spans="4:14" x14ac:dyDescent="0.2">
      <c r="D11066" s="97"/>
      <c r="N11066" s="97"/>
    </row>
    <row r="11067" spans="4:14" x14ac:dyDescent="0.2">
      <c r="D11067" s="97"/>
      <c r="N11067" s="97"/>
    </row>
    <row r="11068" spans="4:14" x14ac:dyDescent="0.2">
      <c r="D11068" s="97"/>
      <c r="N11068" s="97"/>
    </row>
    <row r="11069" spans="4:14" x14ac:dyDescent="0.2">
      <c r="D11069" s="97"/>
      <c r="N11069" s="97"/>
    </row>
    <row r="11070" spans="4:14" x14ac:dyDescent="0.2">
      <c r="D11070" s="97"/>
      <c r="N11070" s="97"/>
    </row>
    <row r="11071" spans="4:14" x14ac:dyDescent="0.2">
      <c r="D11071" s="97"/>
      <c r="N11071" s="97"/>
    </row>
    <row r="11072" spans="4:14" x14ac:dyDescent="0.2">
      <c r="D11072" s="97"/>
      <c r="N11072" s="97"/>
    </row>
    <row r="11073" spans="4:14" x14ac:dyDescent="0.2">
      <c r="D11073" s="97"/>
      <c r="N11073" s="97"/>
    </row>
    <row r="11074" spans="4:14" x14ac:dyDescent="0.2">
      <c r="D11074" s="97"/>
      <c r="N11074" s="97"/>
    </row>
    <row r="11075" spans="4:14" x14ac:dyDescent="0.2">
      <c r="D11075" s="97"/>
      <c r="N11075" s="97"/>
    </row>
    <row r="11076" spans="4:14" x14ac:dyDescent="0.2">
      <c r="D11076" s="97"/>
      <c r="N11076" s="97"/>
    </row>
    <row r="11077" spans="4:14" x14ac:dyDescent="0.2">
      <c r="D11077" s="97"/>
      <c r="N11077" s="97"/>
    </row>
    <row r="11078" spans="4:14" x14ac:dyDescent="0.2">
      <c r="D11078" s="97"/>
      <c r="N11078" s="97"/>
    </row>
    <row r="11079" spans="4:14" x14ac:dyDescent="0.2">
      <c r="D11079" s="97"/>
      <c r="N11079" s="97"/>
    </row>
    <row r="11080" spans="4:14" x14ac:dyDescent="0.2">
      <c r="D11080" s="97"/>
      <c r="N11080" s="97"/>
    </row>
    <row r="11081" spans="4:14" x14ac:dyDescent="0.2">
      <c r="D11081" s="97"/>
      <c r="N11081" s="97"/>
    </row>
    <row r="11082" spans="4:14" x14ac:dyDescent="0.2">
      <c r="D11082" s="97"/>
      <c r="N11082" s="97"/>
    </row>
    <row r="11083" spans="4:14" x14ac:dyDescent="0.2">
      <c r="D11083" s="97"/>
      <c r="N11083" s="97"/>
    </row>
    <row r="11084" spans="4:14" x14ac:dyDescent="0.2">
      <c r="D11084" s="97"/>
      <c r="N11084" s="97"/>
    </row>
    <row r="11085" spans="4:14" x14ac:dyDescent="0.2">
      <c r="D11085" s="97"/>
      <c r="N11085" s="97"/>
    </row>
    <row r="11086" spans="4:14" x14ac:dyDescent="0.2">
      <c r="D11086" s="97"/>
      <c r="N11086" s="97"/>
    </row>
    <row r="11087" spans="4:14" x14ac:dyDescent="0.2">
      <c r="D11087" s="97"/>
      <c r="N11087" s="97"/>
    </row>
    <row r="11088" spans="4:14" x14ac:dyDescent="0.2">
      <c r="D11088" s="97"/>
      <c r="N11088" s="97"/>
    </row>
    <row r="11089" spans="4:14" x14ac:dyDescent="0.2">
      <c r="D11089" s="97"/>
      <c r="N11089" s="97"/>
    </row>
    <row r="11090" spans="4:14" x14ac:dyDescent="0.2">
      <c r="D11090" s="97"/>
      <c r="N11090" s="97"/>
    </row>
    <row r="11091" spans="4:14" x14ac:dyDescent="0.2">
      <c r="D11091" s="97"/>
      <c r="N11091" s="97"/>
    </row>
    <row r="11092" spans="4:14" x14ac:dyDescent="0.2">
      <c r="D11092" s="97"/>
      <c r="N11092" s="97"/>
    </row>
    <row r="11093" spans="4:14" x14ac:dyDescent="0.2">
      <c r="D11093" s="97"/>
      <c r="N11093" s="97"/>
    </row>
    <row r="11094" spans="4:14" x14ac:dyDescent="0.2">
      <c r="D11094" s="97"/>
      <c r="N11094" s="97"/>
    </row>
    <row r="11095" spans="4:14" x14ac:dyDescent="0.2">
      <c r="D11095" s="97"/>
      <c r="N11095" s="97"/>
    </row>
    <row r="11096" spans="4:14" x14ac:dyDescent="0.2">
      <c r="D11096" s="97"/>
      <c r="N11096" s="97"/>
    </row>
    <row r="11097" spans="4:14" x14ac:dyDescent="0.2">
      <c r="D11097" s="97"/>
      <c r="N11097" s="97"/>
    </row>
    <row r="11098" spans="4:14" x14ac:dyDescent="0.2">
      <c r="D11098" s="97"/>
      <c r="N11098" s="97"/>
    </row>
    <row r="11099" spans="4:14" x14ac:dyDescent="0.2">
      <c r="D11099" s="97"/>
      <c r="N11099" s="97"/>
    </row>
    <row r="11100" spans="4:14" x14ac:dyDescent="0.2">
      <c r="D11100" s="97"/>
      <c r="N11100" s="97"/>
    </row>
    <row r="11101" spans="4:14" x14ac:dyDescent="0.2">
      <c r="D11101" s="97"/>
      <c r="N11101" s="97"/>
    </row>
    <row r="11102" spans="4:14" x14ac:dyDescent="0.2">
      <c r="D11102" s="97"/>
      <c r="N11102" s="97"/>
    </row>
    <row r="11103" spans="4:14" x14ac:dyDescent="0.2">
      <c r="D11103" s="97"/>
      <c r="N11103" s="97"/>
    </row>
    <row r="11104" spans="4:14" x14ac:dyDescent="0.2">
      <c r="D11104" s="97"/>
      <c r="N11104" s="97"/>
    </row>
    <row r="11105" spans="4:14" x14ac:dyDescent="0.2">
      <c r="D11105" s="97"/>
      <c r="N11105" s="97"/>
    </row>
    <row r="11106" spans="4:14" x14ac:dyDescent="0.2">
      <c r="D11106" s="97"/>
      <c r="N11106" s="97"/>
    </row>
    <row r="11107" spans="4:14" x14ac:dyDescent="0.2">
      <c r="D11107" s="97"/>
      <c r="N11107" s="97"/>
    </row>
    <row r="11108" spans="4:14" x14ac:dyDescent="0.2">
      <c r="D11108" s="97"/>
      <c r="N11108" s="97"/>
    </row>
    <row r="11109" spans="4:14" x14ac:dyDescent="0.2">
      <c r="D11109" s="97"/>
      <c r="N11109" s="97"/>
    </row>
    <row r="11110" spans="4:14" x14ac:dyDescent="0.2">
      <c r="D11110" s="97"/>
      <c r="N11110" s="97"/>
    </row>
    <row r="11111" spans="4:14" x14ac:dyDescent="0.2">
      <c r="D11111" s="97"/>
      <c r="N11111" s="97"/>
    </row>
    <row r="11112" spans="4:14" x14ac:dyDescent="0.2">
      <c r="D11112" s="97"/>
      <c r="N11112" s="97"/>
    </row>
    <row r="11113" spans="4:14" x14ac:dyDescent="0.2">
      <c r="D11113" s="97"/>
      <c r="N11113" s="97"/>
    </row>
    <row r="11114" spans="4:14" x14ac:dyDescent="0.2">
      <c r="D11114" s="97"/>
      <c r="N11114" s="97"/>
    </row>
    <row r="11115" spans="4:14" x14ac:dyDescent="0.2">
      <c r="D11115" s="97"/>
      <c r="N11115" s="97"/>
    </row>
    <row r="11116" spans="4:14" x14ac:dyDescent="0.2">
      <c r="D11116" s="97"/>
      <c r="N11116" s="97"/>
    </row>
    <row r="11117" spans="4:14" x14ac:dyDescent="0.2">
      <c r="D11117" s="97"/>
      <c r="N11117" s="97"/>
    </row>
    <row r="11118" spans="4:14" x14ac:dyDescent="0.2">
      <c r="D11118" s="97"/>
      <c r="N11118" s="97"/>
    </row>
    <row r="11119" spans="4:14" x14ac:dyDescent="0.2">
      <c r="D11119" s="97"/>
      <c r="N11119" s="97"/>
    </row>
    <row r="11120" spans="4:14" x14ac:dyDescent="0.2">
      <c r="D11120" s="97"/>
      <c r="N11120" s="97"/>
    </row>
    <row r="11121" spans="4:14" x14ac:dyDescent="0.2">
      <c r="D11121" s="97"/>
      <c r="N11121" s="97"/>
    </row>
    <row r="11122" spans="4:14" x14ac:dyDescent="0.2">
      <c r="D11122" s="97"/>
      <c r="N11122" s="97"/>
    </row>
    <row r="11123" spans="4:14" x14ac:dyDescent="0.2">
      <c r="D11123" s="97"/>
      <c r="N11123" s="97"/>
    </row>
    <row r="11124" spans="4:14" x14ac:dyDescent="0.2">
      <c r="D11124" s="97"/>
      <c r="N11124" s="97"/>
    </row>
    <row r="11125" spans="4:14" x14ac:dyDescent="0.2">
      <c r="D11125" s="97"/>
      <c r="N11125" s="97"/>
    </row>
    <row r="11126" spans="4:14" x14ac:dyDescent="0.2">
      <c r="D11126" s="97"/>
      <c r="N11126" s="97"/>
    </row>
    <row r="11127" spans="4:14" x14ac:dyDescent="0.2">
      <c r="D11127" s="97"/>
      <c r="N11127" s="97"/>
    </row>
    <row r="11128" spans="4:14" x14ac:dyDescent="0.2">
      <c r="D11128" s="97"/>
      <c r="N11128" s="97"/>
    </row>
    <row r="11129" spans="4:14" x14ac:dyDescent="0.2">
      <c r="D11129" s="97"/>
      <c r="N11129" s="97"/>
    </row>
    <row r="11130" spans="4:14" x14ac:dyDescent="0.2">
      <c r="D11130" s="97"/>
      <c r="N11130" s="97"/>
    </row>
    <row r="11131" spans="4:14" x14ac:dyDescent="0.2">
      <c r="D11131" s="97"/>
      <c r="N11131" s="97"/>
    </row>
    <row r="11132" spans="4:14" x14ac:dyDescent="0.2">
      <c r="D11132" s="97"/>
      <c r="N11132" s="97"/>
    </row>
    <row r="11133" spans="4:14" x14ac:dyDescent="0.2">
      <c r="D11133" s="97"/>
      <c r="N11133" s="97"/>
    </row>
    <row r="11134" spans="4:14" x14ac:dyDescent="0.2">
      <c r="D11134" s="97"/>
      <c r="N11134" s="97"/>
    </row>
    <row r="11135" spans="4:14" x14ac:dyDescent="0.2">
      <c r="D11135" s="97"/>
      <c r="N11135" s="97"/>
    </row>
    <row r="11136" spans="4:14" x14ac:dyDescent="0.2">
      <c r="D11136" s="97"/>
      <c r="N11136" s="97"/>
    </row>
    <row r="11137" spans="4:14" x14ac:dyDescent="0.2">
      <c r="D11137" s="97"/>
      <c r="N11137" s="97"/>
    </row>
    <row r="11138" spans="4:14" x14ac:dyDescent="0.2">
      <c r="D11138" s="97"/>
      <c r="N11138" s="97"/>
    </row>
    <row r="11139" spans="4:14" x14ac:dyDescent="0.2">
      <c r="D11139" s="97"/>
      <c r="N11139" s="97"/>
    </row>
    <row r="11140" spans="4:14" x14ac:dyDescent="0.2">
      <c r="D11140" s="97"/>
      <c r="N11140" s="97"/>
    </row>
    <row r="11141" spans="4:14" x14ac:dyDescent="0.2">
      <c r="D11141" s="97"/>
      <c r="N11141" s="97"/>
    </row>
    <row r="11142" spans="4:14" x14ac:dyDescent="0.2">
      <c r="D11142" s="97"/>
      <c r="N11142" s="97"/>
    </row>
    <row r="11143" spans="4:14" x14ac:dyDescent="0.2">
      <c r="D11143" s="97"/>
      <c r="N11143" s="97"/>
    </row>
    <row r="11144" spans="4:14" x14ac:dyDescent="0.2">
      <c r="D11144" s="97"/>
      <c r="N11144" s="97"/>
    </row>
    <row r="11145" spans="4:14" x14ac:dyDescent="0.2">
      <c r="D11145" s="97"/>
      <c r="N11145" s="97"/>
    </row>
    <row r="11146" spans="4:14" x14ac:dyDescent="0.2">
      <c r="D11146" s="97"/>
      <c r="N11146" s="97"/>
    </row>
    <row r="11147" spans="4:14" x14ac:dyDescent="0.2">
      <c r="D11147" s="97"/>
      <c r="N11147" s="97"/>
    </row>
    <row r="11148" spans="4:14" x14ac:dyDescent="0.2">
      <c r="D11148" s="97"/>
      <c r="N11148" s="97"/>
    </row>
    <row r="11149" spans="4:14" x14ac:dyDescent="0.2">
      <c r="D11149" s="97"/>
      <c r="N11149" s="97"/>
    </row>
    <row r="11150" spans="4:14" x14ac:dyDescent="0.2">
      <c r="D11150" s="97"/>
      <c r="N11150" s="97"/>
    </row>
    <row r="11151" spans="4:14" x14ac:dyDescent="0.2">
      <c r="D11151" s="97"/>
      <c r="N11151" s="97"/>
    </row>
    <row r="11152" spans="4:14" x14ac:dyDescent="0.2">
      <c r="D11152" s="97"/>
      <c r="N11152" s="97"/>
    </row>
    <row r="11153" spans="4:14" x14ac:dyDescent="0.2">
      <c r="D11153" s="97"/>
      <c r="N11153" s="97"/>
    </row>
    <row r="11154" spans="4:14" x14ac:dyDescent="0.2">
      <c r="D11154" s="97"/>
      <c r="N11154" s="97"/>
    </row>
    <row r="11155" spans="4:14" x14ac:dyDescent="0.2">
      <c r="D11155" s="97"/>
      <c r="N11155" s="97"/>
    </row>
    <row r="11156" spans="4:14" x14ac:dyDescent="0.2">
      <c r="D11156" s="97"/>
      <c r="N11156" s="97"/>
    </row>
    <row r="11157" spans="4:14" x14ac:dyDescent="0.2">
      <c r="D11157" s="97"/>
      <c r="N11157" s="97"/>
    </row>
    <row r="11158" spans="4:14" x14ac:dyDescent="0.2">
      <c r="D11158" s="97"/>
      <c r="N11158" s="97"/>
    </row>
    <row r="11159" spans="4:14" x14ac:dyDescent="0.2">
      <c r="D11159" s="97"/>
      <c r="N11159" s="97"/>
    </row>
    <row r="11160" spans="4:14" x14ac:dyDescent="0.2">
      <c r="D11160" s="97"/>
      <c r="N11160" s="97"/>
    </row>
    <row r="11161" spans="4:14" x14ac:dyDescent="0.2">
      <c r="D11161" s="97"/>
      <c r="N11161" s="97"/>
    </row>
    <row r="11162" spans="4:14" x14ac:dyDescent="0.2">
      <c r="D11162" s="97"/>
      <c r="N11162" s="97"/>
    </row>
    <row r="11163" spans="4:14" x14ac:dyDescent="0.2">
      <c r="D11163" s="97"/>
      <c r="N11163" s="97"/>
    </row>
    <row r="11164" spans="4:14" x14ac:dyDescent="0.2">
      <c r="D11164" s="97"/>
      <c r="N11164" s="97"/>
    </row>
    <row r="11165" spans="4:14" x14ac:dyDescent="0.2">
      <c r="D11165" s="97"/>
      <c r="N11165" s="97"/>
    </row>
    <row r="11166" spans="4:14" x14ac:dyDescent="0.2">
      <c r="D11166" s="97"/>
      <c r="N11166" s="97"/>
    </row>
    <row r="11167" spans="4:14" x14ac:dyDescent="0.2">
      <c r="D11167" s="97"/>
      <c r="N11167" s="97"/>
    </row>
    <row r="11168" spans="4:14" x14ac:dyDescent="0.2">
      <c r="D11168" s="97"/>
      <c r="N11168" s="97"/>
    </row>
    <row r="11169" spans="4:14" x14ac:dyDescent="0.2">
      <c r="D11169" s="97"/>
      <c r="N11169" s="97"/>
    </row>
    <row r="11170" spans="4:14" x14ac:dyDescent="0.2">
      <c r="D11170" s="97"/>
      <c r="N11170" s="97"/>
    </row>
    <row r="11171" spans="4:14" x14ac:dyDescent="0.2">
      <c r="D11171" s="97"/>
      <c r="N11171" s="97"/>
    </row>
    <row r="11172" spans="4:14" x14ac:dyDescent="0.2">
      <c r="D11172" s="97"/>
      <c r="N11172" s="97"/>
    </row>
    <row r="11173" spans="4:14" x14ac:dyDescent="0.2">
      <c r="D11173" s="97"/>
      <c r="N11173" s="97"/>
    </row>
    <row r="11174" spans="4:14" x14ac:dyDescent="0.2">
      <c r="D11174" s="97"/>
      <c r="N11174" s="97"/>
    </row>
    <row r="11175" spans="4:14" x14ac:dyDescent="0.2">
      <c r="D11175" s="97"/>
      <c r="N11175" s="97"/>
    </row>
    <row r="11176" spans="4:14" x14ac:dyDescent="0.2">
      <c r="D11176" s="97"/>
      <c r="N11176" s="97"/>
    </row>
    <row r="11177" spans="4:14" x14ac:dyDescent="0.2">
      <c r="D11177" s="97"/>
      <c r="N11177" s="97"/>
    </row>
    <row r="11178" spans="4:14" x14ac:dyDescent="0.2">
      <c r="D11178" s="97"/>
      <c r="N11178" s="97"/>
    </row>
    <row r="11179" spans="4:14" x14ac:dyDescent="0.2">
      <c r="D11179" s="97"/>
      <c r="N11179" s="97"/>
    </row>
    <row r="11180" spans="4:14" x14ac:dyDescent="0.2">
      <c r="D11180" s="97"/>
      <c r="N11180" s="97"/>
    </row>
    <row r="11181" spans="4:14" x14ac:dyDescent="0.2">
      <c r="D11181" s="97"/>
      <c r="N11181" s="97"/>
    </row>
    <row r="11182" spans="4:14" x14ac:dyDescent="0.2">
      <c r="D11182" s="97"/>
      <c r="N11182" s="97"/>
    </row>
    <row r="11183" spans="4:14" x14ac:dyDescent="0.2">
      <c r="D11183" s="97"/>
      <c r="N11183" s="97"/>
    </row>
    <row r="11184" spans="4:14" x14ac:dyDescent="0.2">
      <c r="D11184" s="97"/>
      <c r="N11184" s="97"/>
    </row>
    <row r="11185" spans="4:14" x14ac:dyDescent="0.2">
      <c r="D11185" s="97"/>
      <c r="N11185" s="97"/>
    </row>
    <row r="11186" spans="4:14" x14ac:dyDescent="0.2">
      <c r="D11186" s="97"/>
      <c r="N11186" s="97"/>
    </row>
    <row r="11187" spans="4:14" x14ac:dyDescent="0.2">
      <c r="D11187" s="97"/>
      <c r="N11187" s="97"/>
    </row>
    <row r="11188" spans="4:14" x14ac:dyDescent="0.2">
      <c r="D11188" s="97"/>
      <c r="N11188" s="97"/>
    </row>
    <row r="11189" spans="4:14" x14ac:dyDescent="0.2">
      <c r="D11189" s="97"/>
      <c r="N11189" s="97"/>
    </row>
    <row r="11190" spans="4:14" x14ac:dyDescent="0.2">
      <c r="D11190" s="97"/>
      <c r="N11190" s="97"/>
    </row>
    <row r="11191" spans="4:14" x14ac:dyDescent="0.2">
      <c r="D11191" s="97"/>
      <c r="N11191" s="97"/>
    </row>
    <row r="11192" spans="4:14" x14ac:dyDescent="0.2">
      <c r="D11192" s="97"/>
      <c r="N11192" s="97"/>
    </row>
    <row r="11193" spans="4:14" x14ac:dyDescent="0.2">
      <c r="D11193" s="97"/>
      <c r="N11193" s="97"/>
    </row>
    <row r="11194" spans="4:14" x14ac:dyDescent="0.2">
      <c r="D11194" s="97"/>
      <c r="N11194" s="97"/>
    </row>
    <row r="11195" spans="4:14" x14ac:dyDescent="0.2">
      <c r="D11195" s="97"/>
      <c r="N11195" s="97"/>
    </row>
    <row r="11196" spans="4:14" x14ac:dyDescent="0.2">
      <c r="D11196" s="97"/>
      <c r="N11196" s="97"/>
    </row>
    <row r="11197" spans="4:14" x14ac:dyDescent="0.2">
      <c r="D11197" s="97"/>
      <c r="N11197" s="97"/>
    </row>
    <row r="11198" spans="4:14" x14ac:dyDescent="0.2">
      <c r="D11198" s="97"/>
      <c r="N11198" s="97"/>
    </row>
    <row r="11199" spans="4:14" x14ac:dyDescent="0.2">
      <c r="D11199" s="97"/>
      <c r="N11199" s="97"/>
    </row>
    <row r="11200" spans="4:14" x14ac:dyDescent="0.2">
      <c r="D11200" s="97"/>
      <c r="N11200" s="97"/>
    </row>
    <row r="11201" spans="4:14" x14ac:dyDescent="0.2">
      <c r="D11201" s="97"/>
      <c r="N11201" s="97"/>
    </row>
    <row r="11202" spans="4:14" x14ac:dyDescent="0.2">
      <c r="D11202" s="97"/>
      <c r="N11202" s="97"/>
    </row>
    <row r="11203" spans="4:14" x14ac:dyDescent="0.2">
      <c r="D11203" s="97"/>
      <c r="N11203" s="97"/>
    </row>
    <row r="11204" spans="4:14" x14ac:dyDescent="0.2">
      <c r="D11204" s="97"/>
      <c r="N11204" s="97"/>
    </row>
    <row r="11205" spans="4:14" x14ac:dyDescent="0.2">
      <c r="D11205" s="97"/>
      <c r="N11205" s="97"/>
    </row>
    <row r="11206" spans="4:14" x14ac:dyDescent="0.2">
      <c r="D11206" s="97"/>
      <c r="N11206" s="97"/>
    </row>
    <row r="11207" spans="4:14" x14ac:dyDescent="0.2">
      <c r="D11207" s="97"/>
      <c r="N11207" s="97"/>
    </row>
    <row r="11208" spans="4:14" x14ac:dyDescent="0.2">
      <c r="D11208" s="97"/>
      <c r="N11208" s="97"/>
    </row>
    <row r="11209" spans="4:14" x14ac:dyDescent="0.2">
      <c r="D11209" s="97"/>
      <c r="N11209" s="97"/>
    </row>
    <row r="11210" spans="4:14" x14ac:dyDescent="0.2">
      <c r="D11210" s="97"/>
      <c r="N11210" s="97"/>
    </row>
    <row r="11211" spans="4:14" x14ac:dyDescent="0.2">
      <c r="D11211" s="97"/>
      <c r="N11211" s="97"/>
    </row>
    <row r="11212" spans="4:14" x14ac:dyDescent="0.2">
      <c r="D11212" s="97"/>
      <c r="N11212" s="97"/>
    </row>
    <row r="11213" spans="4:14" x14ac:dyDescent="0.2">
      <c r="D11213" s="97"/>
      <c r="N11213" s="97"/>
    </row>
    <row r="11214" spans="4:14" x14ac:dyDescent="0.2">
      <c r="D11214" s="97"/>
      <c r="N11214" s="97"/>
    </row>
    <row r="11215" spans="4:14" x14ac:dyDescent="0.2">
      <c r="D11215" s="97"/>
      <c r="N11215" s="97"/>
    </row>
    <row r="11216" spans="4:14" x14ac:dyDescent="0.2">
      <c r="D11216" s="97"/>
      <c r="N11216" s="97"/>
    </row>
    <row r="11217" spans="4:14" x14ac:dyDescent="0.2">
      <c r="D11217" s="97"/>
      <c r="N11217" s="97"/>
    </row>
    <row r="11218" spans="4:14" x14ac:dyDescent="0.2">
      <c r="D11218" s="97"/>
      <c r="N11218" s="97"/>
    </row>
    <row r="11219" spans="4:14" x14ac:dyDescent="0.2">
      <c r="D11219" s="97"/>
      <c r="N11219" s="97"/>
    </row>
    <row r="11220" spans="4:14" x14ac:dyDescent="0.2">
      <c r="D11220" s="97"/>
      <c r="N11220" s="97"/>
    </row>
    <row r="11221" spans="4:14" x14ac:dyDescent="0.2">
      <c r="D11221" s="97"/>
      <c r="N11221" s="97"/>
    </row>
    <row r="11222" spans="4:14" x14ac:dyDescent="0.2">
      <c r="D11222" s="97"/>
      <c r="N11222" s="97"/>
    </row>
    <row r="11223" spans="4:14" x14ac:dyDescent="0.2">
      <c r="D11223" s="97"/>
      <c r="N11223" s="97"/>
    </row>
    <row r="11224" spans="4:14" x14ac:dyDescent="0.2">
      <c r="D11224" s="97"/>
      <c r="N11224" s="97"/>
    </row>
    <row r="11225" spans="4:14" x14ac:dyDescent="0.2">
      <c r="D11225" s="97"/>
      <c r="N11225" s="97"/>
    </row>
    <row r="11226" spans="4:14" x14ac:dyDescent="0.2">
      <c r="D11226" s="97"/>
      <c r="N11226" s="97"/>
    </row>
    <row r="11227" spans="4:14" x14ac:dyDescent="0.2">
      <c r="D11227" s="97"/>
      <c r="N11227" s="97"/>
    </row>
    <row r="11228" spans="4:14" x14ac:dyDescent="0.2">
      <c r="D11228" s="97"/>
      <c r="N11228" s="97"/>
    </row>
    <row r="11229" spans="4:14" x14ac:dyDescent="0.2">
      <c r="D11229" s="97"/>
      <c r="N11229" s="97"/>
    </row>
    <row r="11230" spans="4:14" x14ac:dyDescent="0.2">
      <c r="D11230" s="97"/>
      <c r="N11230" s="97"/>
    </row>
    <row r="11231" spans="4:14" x14ac:dyDescent="0.2">
      <c r="D11231" s="97"/>
      <c r="N11231" s="97"/>
    </row>
    <row r="11232" spans="4:14" x14ac:dyDescent="0.2">
      <c r="D11232" s="97"/>
      <c r="N11232" s="97"/>
    </row>
    <row r="11233" spans="4:14" x14ac:dyDescent="0.2">
      <c r="D11233" s="97"/>
      <c r="N11233" s="97"/>
    </row>
    <row r="11234" spans="4:14" x14ac:dyDescent="0.2">
      <c r="D11234" s="97"/>
      <c r="N11234" s="97"/>
    </row>
    <row r="11235" spans="4:14" x14ac:dyDescent="0.2">
      <c r="D11235" s="97"/>
      <c r="N11235" s="97"/>
    </row>
    <row r="11236" spans="4:14" x14ac:dyDescent="0.2">
      <c r="D11236" s="97"/>
      <c r="N11236" s="97"/>
    </row>
    <row r="11237" spans="4:14" x14ac:dyDescent="0.2">
      <c r="D11237" s="97"/>
      <c r="N11237" s="97"/>
    </row>
    <row r="11238" spans="4:14" x14ac:dyDescent="0.2">
      <c r="D11238" s="97"/>
      <c r="N11238" s="97"/>
    </row>
    <row r="11239" spans="4:14" x14ac:dyDescent="0.2">
      <c r="D11239" s="97"/>
      <c r="N11239" s="97"/>
    </row>
    <row r="11240" spans="4:14" x14ac:dyDescent="0.2">
      <c r="D11240" s="97"/>
      <c r="N11240" s="97"/>
    </row>
    <row r="11241" spans="4:14" x14ac:dyDescent="0.2">
      <c r="D11241" s="97"/>
      <c r="N11241" s="97"/>
    </row>
    <row r="11242" spans="4:14" x14ac:dyDescent="0.2">
      <c r="D11242" s="97"/>
      <c r="N11242" s="97"/>
    </row>
    <row r="11243" spans="4:14" x14ac:dyDescent="0.2">
      <c r="D11243" s="97"/>
      <c r="N11243" s="97"/>
    </row>
    <row r="11244" spans="4:14" x14ac:dyDescent="0.2">
      <c r="D11244" s="97"/>
      <c r="N11244" s="97"/>
    </row>
    <row r="11245" spans="4:14" x14ac:dyDescent="0.2">
      <c r="D11245" s="97"/>
      <c r="N11245" s="97"/>
    </row>
    <row r="11246" spans="4:14" x14ac:dyDescent="0.2">
      <c r="D11246" s="97"/>
      <c r="N11246" s="97"/>
    </row>
    <row r="11247" spans="4:14" x14ac:dyDescent="0.2">
      <c r="D11247" s="97"/>
      <c r="N11247" s="97"/>
    </row>
    <row r="11248" spans="4:14" x14ac:dyDescent="0.2">
      <c r="D11248" s="97"/>
      <c r="N11248" s="97"/>
    </row>
    <row r="11249" spans="4:14" x14ac:dyDescent="0.2">
      <c r="D11249" s="97"/>
      <c r="N11249" s="97"/>
    </row>
    <row r="11250" spans="4:14" x14ac:dyDescent="0.2">
      <c r="D11250" s="97"/>
      <c r="N11250" s="97"/>
    </row>
    <row r="11251" spans="4:14" x14ac:dyDescent="0.2">
      <c r="D11251" s="97"/>
      <c r="N11251" s="97"/>
    </row>
    <row r="11252" spans="4:14" x14ac:dyDescent="0.2">
      <c r="D11252" s="97"/>
      <c r="N11252" s="97"/>
    </row>
    <row r="11253" spans="4:14" x14ac:dyDescent="0.2">
      <c r="D11253" s="97"/>
      <c r="N11253" s="97"/>
    </row>
    <row r="11254" spans="4:14" x14ac:dyDescent="0.2">
      <c r="D11254" s="97"/>
      <c r="N11254" s="97"/>
    </row>
    <row r="11255" spans="4:14" x14ac:dyDescent="0.2">
      <c r="D11255" s="97"/>
      <c r="N11255" s="97"/>
    </row>
    <row r="11256" spans="4:14" x14ac:dyDescent="0.2">
      <c r="D11256" s="97"/>
      <c r="N11256" s="97"/>
    </row>
    <row r="11257" spans="4:14" x14ac:dyDescent="0.2">
      <c r="D11257" s="97"/>
      <c r="N11257" s="97"/>
    </row>
    <row r="11258" spans="4:14" x14ac:dyDescent="0.2">
      <c r="D11258" s="97"/>
      <c r="N11258" s="97"/>
    </row>
    <row r="11259" spans="4:14" x14ac:dyDescent="0.2">
      <c r="D11259" s="97"/>
      <c r="N11259" s="97"/>
    </row>
    <row r="11260" spans="4:14" x14ac:dyDescent="0.2">
      <c r="D11260" s="97"/>
      <c r="N11260" s="97"/>
    </row>
    <row r="11261" spans="4:14" x14ac:dyDescent="0.2">
      <c r="D11261" s="97"/>
      <c r="N11261" s="97"/>
    </row>
    <row r="11262" spans="4:14" x14ac:dyDescent="0.2">
      <c r="D11262" s="97"/>
      <c r="N11262" s="97"/>
    </row>
    <row r="11263" spans="4:14" x14ac:dyDescent="0.2">
      <c r="D11263" s="97"/>
      <c r="N11263" s="97"/>
    </row>
    <row r="11264" spans="4:14" x14ac:dyDescent="0.2">
      <c r="D11264" s="97"/>
      <c r="N11264" s="97"/>
    </row>
    <row r="11265" spans="4:14" x14ac:dyDescent="0.2">
      <c r="D11265" s="97"/>
      <c r="N11265" s="97"/>
    </row>
    <row r="11266" spans="4:14" x14ac:dyDescent="0.2">
      <c r="D11266" s="97"/>
      <c r="N11266" s="97"/>
    </row>
    <row r="11267" spans="4:14" x14ac:dyDescent="0.2">
      <c r="D11267" s="97"/>
      <c r="N11267" s="97"/>
    </row>
    <row r="11268" spans="4:14" x14ac:dyDescent="0.2">
      <c r="D11268" s="97"/>
      <c r="N11268" s="97"/>
    </row>
    <row r="11269" spans="4:14" x14ac:dyDescent="0.2">
      <c r="D11269" s="97"/>
      <c r="N11269" s="97"/>
    </row>
    <row r="11270" spans="4:14" x14ac:dyDescent="0.2">
      <c r="D11270" s="97"/>
      <c r="N11270" s="97"/>
    </row>
    <row r="11271" spans="4:14" x14ac:dyDescent="0.2">
      <c r="D11271" s="97"/>
      <c r="N11271" s="97"/>
    </row>
    <row r="11272" spans="4:14" x14ac:dyDescent="0.2">
      <c r="D11272" s="97"/>
      <c r="N11272" s="97"/>
    </row>
    <row r="11273" spans="4:14" x14ac:dyDescent="0.2">
      <c r="D11273" s="97"/>
      <c r="N11273" s="97"/>
    </row>
    <row r="11274" spans="4:14" x14ac:dyDescent="0.2">
      <c r="D11274" s="97"/>
      <c r="N11274" s="97"/>
    </row>
    <row r="11275" spans="4:14" x14ac:dyDescent="0.2">
      <c r="D11275" s="97"/>
      <c r="N11275" s="97"/>
    </row>
    <row r="11276" spans="4:14" x14ac:dyDescent="0.2">
      <c r="D11276" s="97"/>
      <c r="N11276" s="97"/>
    </row>
    <row r="11277" spans="4:14" x14ac:dyDescent="0.2">
      <c r="D11277" s="97"/>
      <c r="N11277" s="97"/>
    </row>
    <row r="11278" spans="4:14" x14ac:dyDescent="0.2">
      <c r="D11278" s="97"/>
      <c r="N11278" s="97"/>
    </row>
    <row r="11279" spans="4:14" x14ac:dyDescent="0.2">
      <c r="D11279" s="97"/>
      <c r="N11279" s="97"/>
    </row>
    <row r="11280" spans="4:14" x14ac:dyDescent="0.2">
      <c r="D11280" s="97"/>
      <c r="N11280" s="97"/>
    </row>
    <row r="11281" spans="4:14" x14ac:dyDescent="0.2">
      <c r="D11281" s="97"/>
      <c r="N11281" s="97"/>
    </row>
    <row r="11282" spans="4:14" x14ac:dyDescent="0.2">
      <c r="D11282" s="97"/>
      <c r="N11282" s="97"/>
    </row>
    <row r="11283" spans="4:14" x14ac:dyDescent="0.2">
      <c r="D11283" s="97"/>
      <c r="N11283" s="97"/>
    </row>
    <row r="11284" spans="4:14" x14ac:dyDescent="0.2">
      <c r="D11284" s="97"/>
      <c r="N11284" s="97"/>
    </row>
    <row r="11285" spans="4:14" x14ac:dyDescent="0.2">
      <c r="D11285" s="97"/>
      <c r="N11285" s="97"/>
    </row>
    <row r="11286" spans="4:14" x14ac:dyDescent="0.2">
      <c r="D11286" s="97"/>
      <c r="N11286" s="97"/>
    </row>
    <row r="11287" spans="4:14" x14ac:dyDescent="0.2">
      <c r="D11287" s="97"/>
      <c r="N11287" s="97"/>
    </row>
    <row r="11288" spans="4:14" x14ac:dyDescent="0.2">
      <c r="D11288" s="97"/>
      <c r="N11288" s="97"/>
    </row>
    <row r="11289" spans="4:14" x14ac:dyDescent="0.2">
      <c r="D11289" s="97"/>
      <c r="N11289" s="97"/>
    </row>
    <row r="11290" spans="4:14" x14ac:dyDescent="0.2">
      <c r="D11290" s="97"/>
      <c r="N11290" s="97"/>
    </row>
    <row r="11291" spans="4:14" x14ac:dyDescent="0.2">
      <c r="D11291" s="97"/>
      <c r="N11291" s="97"/>
    </row>
    <row r="11292" spans="4:14" x14ac:dyDescent="0.2">
      <c r="D11292" s="97"/>
      <c r="N11292" s="97"/>
    </row>
    <row r="11293" spans="4:14" x14ac:dyDescent="0.2">
      <c r="D11293" s="97"/>
      <c r="N11293" s="97"/>
    </row>
    <row r="11294" spans="4:14" x14ac:dyDescent="0.2">
      <c r="D11294" s="97"/>
      <c r="N11294" s="97"/>
    </row>
    <row r="11295" spans="4:14" x14ac:dyDescent="0.2">
      <c r="D11295" s="97"/>
      <c r="N11295" s="97"/>
    </row>
    <row r="11296" spans="4:14" x14ac:dyDescent="0.2">
      <c r="D11296" s="97"/>
      <c r="N11296" s="97"/>
    </row>
    <row r="11297" spans="4:14" x14ac:dyDescent="0.2">
      <c r="D11297" s="97"/>
      <c r="N11297" s="97"/>
    </row>
    <row r="11298" spans="4:14" x14ac:dyDescent="0.2">
      <c r="D11298" s="97"/>
      <c r="N11298" s="97"/>
    </row>
    <row r="11299" spans="4:14" x14ac:dyDescent="0.2">
      <c r="D11299" s="97"/>
      <c r="N11299" s="97"/>
    </row>
    <row r="11300" spans="4:14" x14ac:dyDescent="0.2">
      <c r="D11300" s="97"/>
      <c r="N11300" s="97"/>
    </row>
    <row r="11301" spans="4:14" x14ac:dyDescent="0.2">
      <c r="D11301" s="97"/>
      <c r="N11301" s="97"/>
    </row>
    <row r="11302" spans="4:14" x14ac:dyDescent="0.2">
      <c r="D11302" s="97"/>
      <c r="N11302" s="97"/>
    </row>
    <row r="11303" spans="4:14" x14ac:dyDescent="0.2">
      <c r="D11303" s="97"/>
      <c r="N11303" s="97"/>
    </row>
    <row r="11304" spans="4:14" x14ac:dyDescent="0.2">
      <c r="D11304" s="97"/>
      <c r="N11304" s="97"/>
    </row>
    <row r="11305" spans="4:14" x14ac:dyDescent="0.2">
      <c r="D11305" s="97"/>
      <c r="N11305" s="97"/>
    </row>
    <row r="11306" spans="4:14" x14ac:dyDescent="0.2">
      <c r="D11306" s="97"/>
      <c r="N11306" s="97"/>
    </row>
    <row r="11307" spans="4:14" x14ac:dyDescent="0.2">
      <c r="D11307" s="97"/>
      <c r="N11307" s="97"/>
    </row>
    <row r="11308" spans="4:14" x14ac:dyDescent="0.2">
      <c r="D11308" s="97"/>
      <c r="N11308" s="97"/>
    </row>
    <row r="11309" spans="4:14" x14ac:dyDescent="0.2">
      <c r="D11309" s="97"/>
      <c r="N11309" s="97"/>
    </row>
    <row r="11310" spans="4:14" x14ac:dyDescent="0.2">
      <c r="D11310" s="97"/>
      <c r="N11310" s="97"/>
    </row>
    <row r="11311" spans="4:14" x14ac:dyDescent="0.2">
      <c r="D11311" s="97"/>
      <c r="N11311" s="97"/>
    </row>
    <row r="11312" spans="4:14" x14ac:dyDescent="0.2">
      <c r="D11312" s="97"/>
      <c r="N11312" s="97"/>
    </row>
    <row r="11313" spans="4:14" x14ac:dyDescent="0.2">
      <c r="D11313" s="97"/>
      <c r="N11313" s="97"/>
    </row>
    <row r="11314" spans="4:14" x14ac:dyDescent="0.2">
      <c r="D11314" s="97"/>
      <c r="N11314" s="97"/>
    </row>
    <row r="11315" spans="4:14" x14ac:dyDescent="0.2">
      <c r="D11315" s="97"/>
      <c r="N11315" s="97"/>
    </row>
    <row r="11316" spans="4:14" x14ac:dyDescent="0.2">
      <c r="D11316" s="97"/>
      <c r="N11316" s="97"/>
    </row>
    <row r="11317" spans="4:14" x14ac:dyDescent="0.2">
      <c r="D11317" s="97"/>
      <c r="N11317" s="97"/>
    </row>
    <row r="11318" spans="4:14" x14ac:dyDescent="0.2">
      <c r="D11318" s="97"/>
      <c r="N11318" s="97"/>
    </row>
    <row r="11319" spans="4:14" x14ac:dyDescent="0.2">
      <c r="D11319" s="97"/>
      <c r="N11319" s="97"/>
    </row>
    <row r="11320" spans="4:14" x14ac:dyDescent="0.2">
      <c r="D11320" s="97"/>
      <c r="N11320" s="97"/>
    </row>
    <row r="11321" spans="4:14" x14ac:dyDescent="0.2">
      <c r="D11321" s="97"/>
      <c r="N11321" s="97"/>
    </row>
    <row r="11322" spans="4:14" x14ac:dyDescent="0.2">
      <c r="D11322" s="97"/>
      <c r="N11322" s="97"/>
    </row>
    <row r="11323" spans="4:14" x14ac:dyDescent="0.2">
      <c r="D11323" s="97"/>
      <c r="N11323" s="97"/>
    </row>
    <row r="11324" spans="4:14" x14ac:dyDescent="0.2">
      <c r="D11324" s="97"/>
      <c r="N11324" s="97"/>
    </row>
    <row r="11325" spans="4:14" x14ac:dyDescent="0.2">
      <c r="D11325" s="97"/>
      <c r="N11325" s="97"/>
    </row>
    <row r="11326" spans="4:14" x14ac:dyDescent="0.2">
      <c r="D11326" s="97"/>
      <c r="N11326" s="97"/>
    </row>
    <row r="11327" spans="4:14" x14ac:dyDescent="0.2">
      <c r="D11327" s="97"/>
      <c r="N11327" s="97"/>
    </row>
    <row r="11328" spans="4:14" x14ac:dyDescent="0.2">
      <c r="D11328" s="97"/>
      <c r="N11328" s="97"/>
    </row>
    <row r="11329" spans="4:14" x14ac:dyDescent="0.2">
      <c r="D11329" s="97"/>
      <c r="N11329" s="97"/>
    </row>
    <row r="11330" spans="4:14" x14ac:dyDescent="0.2">
      <c r="D11330" s="97"/>
      <c r="N11330" s="97"/>
    </row>
    <row r="11331" spans="4:14" x14ac:dyDescent="0.2">
      <c r="D11331" s="97"/>
      <c r="N11331" s="97"/>
    </row>
    <row r="11332" spans="4:14" x14ac:dyDescent="0.2">
      <c r="D11332" s="97"/>
      <c r="N11332" s="97"/>
    </row>
    <row r="11333" spans="4:14" x14ac:dyDescent="0.2">
      <c r="D11333" s="97"/>
      <c r="N11333" s="97"/>
    </row>
    <row r="11334" spans="4:14" x14ac:dyDescent="0.2">
      <c r="D11334" s="97"/>
      <c r="N11334" s="97"/>
    </row>
    <row r="11335" spans="4:14" x14ac:dyDescent="0.2">
      <c r="D11335" s="97"/>
      <c r="N11335" s="97"/>
    </row>
    <row r="11336" spans="4:14" x14ac:dyDescent="0.2">
      <c r="D11336" s="97"/>
      <c r="N11336" s="97"/>
    </row>
    <row r="11337" spans="4:14" x14ac:dyDescent="0.2">
      <c r="D11337" s="97"/>
      <c r="N11337" s="97"/>
    </row>
    <row r="11338" spans="4:14" x14ac:dyDescent="0.2">
      <c r="D11338" s="97"/>
      <c r="N11338" s="97"/>
    </row>
    <row r="11339" spans="4:14" x14ac:dyDescent="0.2">
      <c r="D11339" s="97"/>
      <c r="N11339" s="97"/>
    </row>
    <row r="11340" spans="4:14" x14ac:dyDescent="0.2">
      <c r="D11340" s="97"/>
      <c r="N11340" s="97"/>
    </row>
    <row r="11341" spans="4:14" x14ac:dyDescent="0.2">
      <c r="D11341" s="97"/>
      <c r="N11341" s="97"/>
    </row>
    <row r="11342" spans="4:14" x14ac:dyDescent="0.2">
      <c r="D11342" s="97"/>
      <c r="N11342" s="97"/>
    </row>
    <row r="11343" spans="4:14" x14ac:dyDescent="0.2">
      <c r="D11343" s="97"/>
      <c r="N11343" s="97"/>
    </row>
    <row r="11344" spans="4:14" x14ac:dyDescent="0.2">
      <c r="D11344" s="97"/>
      <c r="N11344" s="97"/>
    </row>
    <row r="11345" spans="4:14" x14ac:dyDescent="0.2">
      <c r="D11345" s="97"/>
      <c r="N11345" s="97"/>
    </row>
    <row r="11346" spans="4:14" x14ac:dyDescent="0.2">
      <c r="D11346" s="97"/>
      <c r="N11346" s="97"/>
    </row>
    <row r="11347" spans="4:14" x14ac:dyDescent="0.2">
      <c r="D11347" s="97"/>
      <c r="N11347" s="97"/>
    </row>
    <row r="11348" spans="4:14" x14ac:dyDescent="0.2">
      <c r="D11348" s="97"/>
      <c r="N11348" s="97"/>
    </row>
    <row r="11349" spans="4:14" x14ac:dyDescent="0.2">
      <c r="D11349" s="97"/>
      <c r="N11349" s="97"/>
    </row>
    <row r="11350" spans="4:14" x14ac:dyDescent="0.2">
      <c r="D11350" s="97"/>
      <c r="N11350" s="97"/>
    </row>
    <row r="11351" spans="4:14" x14ac:dyDescent="0.2">
      <c r="D11351" s="97"/>
      <c r="N11351" s="97"/>
    </row>
    <row r="11352" spans="4:14" x14ac:dyDescent="0.2">
      <c r="D11352" s="97"/>
      <c r="N11352" s="97"/>
    </row>
    <row r="11353" spans="4:14" x14ac:dyDescent="0.2">
      <c r="D11353" s="97"/>
      <c r="N11353" s="97"/>
    </row>
    <row r="11354" spans="4:14" x14ac:dyDescent="0.2">
      <c r="D11354" s="97"/>
      <c r="N11354" s="97"/>
    </row>
    <row r="11355" spans="4:14" x14ac:dyDescent="0.2">
      <c r="D11355" s="97"/>
      <c r="N11355" s="97"/>
    </row>
    <row r="11356" spans="4:14" x14ac:dyDescent="0.2">
      <c r="D11356" s="97"/>
      <c r="N11356" s="97"/>
    </row>
    <row r="11357" spans="4:14" x14ac:dyDescent="0.2">
      <c r="D11357" s="97"/>
      <c r="N11357" s="97"/>
    </row>
    <row r="11358" spans="4:14" x14ac:dyDescent="0.2">
      <c r="D11358" s="97"/>
      <c r="N11358" s="97"/>
    </row>
    <row r="11359" spans="4:14" x14ac:dyDescent="0.2">
      <c r="D11359" s="97"/>
      <c r="N11359" s="97"/>
    </row>
    <row r="11360" spans="4:14" x14ac:dyDescent="0.2">
      <c r="D11360" s="97"/>
      <c r="N11360" s="97"/>
    </row>
    <row r="11361" spans="4:14" x14ac:dyDescent="0.2">
      <c r="D11361" s="97"/>
      <c r="N11361" s="97"/>
    </row>
    <row r="11362" spans="4:14" x14ac:dyDescent="0.2">
      <c r="D11362" s="97"/>
      <c r="N11362" s="97"/>
    </row>
    <row r="11363" spans="4:14" x14ac:dyDescent="0.2">
      <c r="D11363" s="97"/>
      <c r="N11363" s="97"/>
    </row>
    <row r="11364" spans="4:14" x14ac:dyDescent="0.2">
      <c r="D11364" s="97"/>
      <c r="N11364" s="97"/>
    </row>
    <row r="11365" spans="4:14" x14ac:dyDescent="0.2">
      <c r="D11365" s="97"/>
      <c r="N11365" s="97"/>
    </row>
    <row r="11366" spans="4:14" x14ac:dyDescent="0.2">
      <c r="D11366" s="97"/>
      <c r="N11366" s="97"/>
    </row>
    <row r="11367" spans="4:14" x14ac:dyDescent="0.2">
      <c r="D11367" s="97"/>
      <c r="N11367" s="97"/>
    </row>
    <row r="11368" spans="4:14" x14ac:dyDescent="0.2">
      <c r="D11368" s="97"/>
      <c r="N11368" s="97"/>
    </row>
    <row r="11369" spans="4:14" x14ac:dyDescent="0.2">
      <c r="D11369" s="97"/>
      <c r="N11369" s="97"/>
    </row>
    <row r="11370" spans="4:14" x14ac:dyDescent="0.2">
      <c r="D11370" s="97"/>
      <c r="N11370" s="97"/>
    </row>
    <row r="11371" spans="4:14" x14ac:dyDescent="0.2">
      <c r="D11371" s="97"/>
      <c r="N11371" s="97"/>
    </row>
    <row r="11372" spans="4:14" x14ac:dyDescent="0.2">
      <c r="D11372" s="97"/>
      <c r="N11372" s="97"/>
    </row>
    <row r="11373" spans="4:14" x14ac:dyDescent="0.2">
      <c r="D11373" s="97"/>
      <c r="N11373" s="97"/>
    </row>
    <row r="11374" spans="4:14" x14ac:dyDescent="0.2">
      <c r="D11374" s="97"/>
      <c r="N11374" s="97"/>
    </row>
    <row r="11375" spans="4:14" x14ac:dyDescent="0.2">
      <c r="D11375" s="97"/>
      <c r="N11375" s="97"/>
    </row>
    <row r="11376" spans="4:14" x14ac:dyDescent="0.2">
      <c r="D11376" s="97"/>
      <c r="N11376" s="97"/>
    </row>
    <row r="11377" spans="4:14" x14ac:dyDescent="0.2">
      <c r="D11377" s="97"/>
      <c r="N11377" s="97"/>
    </row>
    <row r="11378" spans="4:14" x14ac:dyDescent="0.2">
      <c r="D11378" s="97"/>
      <c r="N11378" s="97"/>
    </row>
    <row r="11379" spans="4:14" x14ac:dyDescent="0.2">
      <c r="D11379" s="97"/>
      <c r="N11379" s="97"/>
    </row>
    <row r="11380" spans="4:14" x14ac:dyDescent="0.2">
      <c r="D11380" s="97"/>
      <c r="N11380" s="97"/>
    </row>
    <row r="11381" spans="4:14" x14ac:dyDescent="0.2">
      <c r="D11381" s="97"/>
      <c r="N11381" s="97"/>
    </row>
    <row r="11382" spans="4:14" x14ac:dyDescent="0.2">
      <c r="D11382" s="97"/>
      <c r="N11382" s="97"/>
    </row>
    <row r="11383" spans="4:14" x14ac:dyDescent="0.2">
      <c r="D11383" s="97"/>
      <c r="N11383" s="97"/>
    </row>
    <row r="11384" spans="4:14" x14ac:dyDescent="0.2">
      <c r="D11384" s="97"/>
      <c r="N11384" s="97"/>
    </row>
    <row r="11385" spans="4:14" x14ac:dyDescent="0.2">
      <c r="D11385" s="97"/>
      <c r="N11385" s="97"/>
    </row>
    <row r="11386" spans="4:14" x14ac:dyDescent="0.2">
      <c r="D11386" s="97"/>
      <c r="N11386" s="97"/>
    </row>
    <row r="11387" spans="4:14" x14ac:dyDescent="0.2">
      <c r="D11387" s="97"/>
      <c r="N11387" s="97"/>
    </row>
    <row r="11388" spans="4:14" x14ac:dyDescent="0.2">
      <c r="D11388" s="97"/>
      <c r="N11388" s="97"/>
    </row>
    <row r="11389" spans="4:14" x14ac:dyDescent="0.2">
      <c r="D11389" s="97"/>
      <c r="N11389" s="97"/>
    </row>
    <row r="11390" spans="4:14" x14ac:dyDescent="0.2">
      <c r="D11390" s="97"/>
      <c r="N11390" s="97"/>
    </row>
    <row r="11391" spans="4:14" x14ac:dyDescent="0.2">
      <c r="D11391" s="97"/>
      <c r="N11391" s="97"/>
    </row>
    <row r="11392" spans="4:14" x14ac:dyDescent="0.2">
      <c r="D11392" s="97"/>
      <c r="N11392" s="97"/>
    </row>
    <row r="11393" spans="4:14" x14ac:dyDescent="0.2">
      <c r="D11393" s="97"/>
      <c r="N11393" s="97"/>
    </row>
    <row r="11394" spans="4:14" x14ac:dyDescent="0.2">
      <c r="D11394" s="97"/>
      <c r="N11394" s="97"/>
    </row>
    <row r="11395" spans="4:14" x14ac:dyDescent="0.2">
      <c r="D11395" s="97"/>
      <c r="N11395" s="97"/>
    </row>
    <row r="11396" spans="4:14" x14ac:dyDescent="0.2">
      <c r="D11396" s="97"/>
      <c r="N11396" s="97"/>
    </row>
    <row r="11397" spans="4:14" x14ac:dyDescent="0.2">
      <c r="D11397" s="97"/>
      <c r="N11397" s="97"/>
    </row>
    <row r="11398" spans="4:14" x14ac:dyDescent="0.2">
      <c r="D11398" s="97"/>
      <c r="N11398" s="97"/>
    </row>
    <row r="11399" spans="4:14" x14ac:dyDescent="0.2">
      <c r="D11399" s="97"/>
      <c r="N11399" s="97"/>
    </row>
    <row r="11400" spans="4:14" x14ac:dyDescent="0.2">
      <c r="D11400" s="97"/>
      <c r="N11400" s="97"/>
    </row>
    <row r="11401" spans="4:14" x14ac:dyDescent="0.2">
      <c r="D11401" s="97"/>
      <c r="N11401" s="97"/>
    </row>
    <row r="11402" spans="4:14" x14ac:dyDescent="0.2">
      <c r="D11402" s="97"/>
      <c r="N11402" s="97"/>
    </row>
    <row r="11403" spans="4:14" x14ac:dyDescent="0.2">
      <c r="D11403" s="97"/>
      <c r="N11403" s="97"/>
    </row>
    <row r="11404" spans="4:14" x14ac:dyDescent="0.2">
      <c r="D11404" s="97"/>
      <c r="N11404" s="97"/>
    </row>
    <row r="11405" spans="4:14" x14ac:dyDescent="0.2">
      <c r="D11405" s="97"/>
      <c r="N11405" s="97"/>
    </row>
    <row r="11406" spans="4:14" x14ac:dyDescent="0.2">
      <c r="D11406" s="97"/>
      <c r="N11406" s="97"/>
    </row>
    <row r="11407" spans="4:14" x14ac:dyDescent="0.2">
      <c r="D11407" s="97"/>
      <c r="N11407" s="97"/>
    </row>
    <row r="11408" spans="4:14" x14ac:dyDescent="0.2">
      <c r="D11408" s="97"/>
      <c r="N11408" s="97"/>
    </row>
    <row r="11409" spans="4:14" x14ac:dyDescent="0.2">
      <c r="D11409" s="97"/>
      <c r="N11409" s="97"/>
    </row>
    <row r="11410" spans="4:14" x14ac:dyDescent="0.2">
      <c r="D11410" s="97"/>
      <c r="N11410" s="97"/>
    </row>
    <row r="11411" spans="4:14" x14ac:dyDescent="0.2">
      <c r="D11411" s="97"/>
      <c r="N11411" s="97"/>
    </row>
    <row r="11412" spans="4:14" x14ac:dyDescent="0.2">
      <c r="D11412" s="97"/>
      <c r="N11412" s="97"/>
    </row>
    <row r="11413" spans="4:14" x14ac:dyDescent="0.2">
      <c r="D11413" s="97"/>
      <c r="N11413" s="97"/>
    </row>
    <row r="11414" spans="4:14" x14ac:dyDescent="0.2">
      <c r="D11414" s="97"/>
      <c r="N11414" s="97"/>
    </row>
    <row r="11415" spans="4:14" x14ac:dyDescent="0.2">
      <c r="D11415" s="97"/>
      <c r="N11415" s="97"/>
    </row>
    <row r="11416" spans="4:14" x14ac:dyDescent="0.2">
      <c r="D11416" s="97"/>
      <c r="N11416" s="97"/>
    </row>
    <row r="11417" spans="4:14" x14ac:dyDescent="0.2">
      <c r="D11417" s="97"/>
      <c r="N11417" s="97"/>
    </row>
    <row r="11418" spans="4:14" x14ac:dyDescent="0.2">
      <c r="D11418" s="97"/>
      <c r="N11418" s="97"/>
    </row>
    <row r="11419" spans="4:14" x14ac:dyDescent="0.2">
      <c r="D11419" s="97"/>
      <c r="N11419" s="97"/>
    </row>
    <row r="11420" spans="4:14" x14ac:dyDescent="0.2">
      <c r="D11420" s="97"/>
      <c r="N11420" s="97"/>
    </row>
    <row r="11421" spans="4:14" x14ac:dyDescent="0.2">
      <c r="D11421" s="97"/>
      <c r="N11421" s="97"/>
    </row>
    <row r="11422" spans="4:14" x14ac:dyDescent="0.2">
      <c r="D11422" s="97"/>
      <c r="N11422" s="97"/>
    </row>
    <row r="11423" spans="4:14" x14ac:dyDescent="0.2">
      <c r="D11423" s="97"/>
      <c r="N11423" s="97"/>
    </row>
    <row r="11424" spans="4:14" x14ac:dyDescent="0.2">
      <c r="D11424" s="97"/>
      <c r="N11424" s="97"/>
    </row>
    <row r="11425" spans="4:14" x14ac:dyDescent="0.2">
      <c r="D11425" s="97"/>
      <c r="N11425" s="97"/>
    </row>
    <row r="11426" spans="4:14" x14ac:dyDescent="0.2">
      <c r="D11426" s="97"/>
      <c r="N11426" s="97"/>
    </row>
    <row r="11427" spans="4:14" x14ac:dyDescent="0.2">
      <c r="D11427" s="97"/>
      <c r="N11427" s="97"/>
    </row>
    <row r="11428" spans="4:14" x14ac:dyDescent="0.2">
      <c r="D11428" s="97"/>
      <c r="N11428" s="97"/>
    </row>
    <row r="11429" spans="4:14" x14ac:dyDescent="0.2">
      <c r="D11429" s="97"/>
      <c r="N11429" s="97"/>
    </row>
    <row r="11430" spans="4:14" x14ac:dyDescent="0.2">
      <c r="D11430" s="97"/>
      <c r="N11430" s="97"/>
    </row>
    <row r="11431" spans="4:14" x14ac:dyDescent="0.2">
      <c r="D11431" s="97"/>
      <c r="N11431" s="97"/>
    </row>
    <row r="11432" spans="4:14" x14ac:dyDescent="0.2">
      <c r="D11432" s="97"/>
      <c r="N11432" s="97"/>
    </row>
    <row r="11433" spans="4:14" x14ac:dyDescent="0.2">
      <c r="D11433" s="97"/>
      <c r="N11433" s="97"/>
    </row>
    <row r="11434" spans="4:14" x14ac:dyDescent="0.2">
      <c r="D11434" s="97"/>
      <c r="N11434" s="97"/>
    </row>
    <row r="11435" spans="4:14" x14ac:dyDescent="0.2">
      <c r="D11435" s="97"/>
      <c r="N11435" s="97"/>
    </row>
    <row r="11436" spans="4:14" x14ac:dyDescent="0.2">
      <c r="D11436" s="97"/>
      <c r="N11436" s="97"/>
    </row>
    <row r="11437" spans="4:14" x14ac:dyDescent="0.2">
      <c r="D11437" s="97"/>
      <c r="N11437" s="97"/>
    </row>
    <row r="11438" spans="4:14" x14ac:dyDescent="0.2">
      <c r="D11438" s="97"/>
      <c r="N11438" s="97"/>
    </row>
    <row r="11439" spans="4:14" x14ac:dyDescent="0.2">
      <c r="D11439" s="97"/>
      <c r="N11439" s="97"/>
    </row>
    <row r="11440" spans="4:14" x14ac:dyDescent="0.2">
      <c r="D11440" s="97"/>
      <c r="N11440" s="97"/>
    </row>
    <row r="11441" spans="4:14" x14ac:dyDescent="0.2">
      <c r="D11441" s="97"/>
      <c r="N11441" s="97"/>
    </row>
    <row r="11442" spans="4:14" x14ac:dyDescent="0.2">
      <c r="D11442" s="97"/>
      <c r="N11442" s="97"/>
    </row>
    <row r="11443" spans="4:14" x14ac:dyDescent="0.2">
      <c r="D11443" s="97"/>
      <c r="N11443" s="97"/>
    </row>
    <row r="11444" spans="4:14" x14ac:dyDescent="0.2">
      <c r="D11444" s="97"/>
      <c r="N11444" s="97"/>
    </row>
    <row r="11445" spans="4:14" x14ac:dyDescent="0.2">
      <c r="D11445" s="97"/>
      <c r="N11445" s="97"/>
    </row>
    <row r="11446" spans="4:14" x14ac:dyDescent="0.2">
      <c r="D11446" s="97"/>
      <c r="N11446" s="97"/>
    </row>
    <row r="11447" spans="4:14" x14ac:dyDescent="0.2">
      <c r="D11447" s="97"/>
      <c r="N11447" s="97"/>
    </row>
    <row r="11448" spans="4:14" x14ac:dyDescent="0.2">
      <c r="D11448" s="97"/>
      <c r="N11448" s="97"/>
    </row>
    <row r="11449" spans="4:14" x14ac:dyDescent="0.2">
      <c r="D11449" s="97"/>
      <c r="N11449" s="97"/>
    </row>
    <row r="11450" spans="4:14" x14ac:dyDescent="0.2">
      <c r="D11450" s="97"/>
      <c r="N11450" s="97"/>
    </row>
    <row r="11451" spans="4:14" x14ac:dyDescent="0.2">
      <c r="D11451" s="97"/>
      <c r="N11451" s="97"/>
    </row>
    <row r="11452" spans="4:14" x14ac:dyDescent="0.2">
      <c r="D11452" s="97"/>
      <c r="N11452" s="97"/>
    </row>
    <row r="11453" spans="4:14" x14ac:dyDescent="0.2">
      <c r="D11453" s="97"/>
      <c r="N11453" s="97"/>
    </row>
    <row r="11454" spans="4:14" x14ac:dyDescent="0.2">
      <c r="D11454" s="97"/>
      <c r="N11454" s="97"/>
    </row>
    <row r="11455" spans="4:14" x14ac:dyDescent="0.2">
      <c r="D11455" s="97"/>
      <c r="N11455" s="97"/>
    </row>
    <row r="11456" spans="4:14" x14ac:dyDescent="0.2">
      <c r="D11456" s="97"/>
      <c r="N11456" s="97"/>
    </row>
    <row r="11457" spans="4:14" x14ac:dyDescent="0.2">
      <c r="D11457" s="97"/>
      <c r="N11457" s="97"/>
    </row>
    <row r="11458" spans="4:14" x14ac:dyDescent="0.2">
      <c r="D11458" s="97"/>
      <c r="N11458" s="97"/>
    </row>
    <row r="11459" spans="4:14" x14ac:dyDescent="0.2">
      <c r="D11459" s="97"/>
      <c r="N11459" s="97"/>
    </row>
    <row r="11460" spans="4:14" x14ac:dyDescent="0.2">
      <c r="D11460" s="97"/>
      <c r="N11460" s="97"/>
    </row>
    <row r="11461" spans="4:14" x14ac:dyDescent="0.2">
      <c r="D11461" s="97"/>
      <c r="N11461" s="97"/>
    </row>
    <row r="11462" spans="4:14" x14ac:dyDescent="0.2">
      <c r="D11462" s="97"/>
      <c r="N11462" s="97"/>
    </row>
    <row r="11463" spans="4:14" x14ac:dyDescent="0.2">
      <c r="D11463" s="97"/>
      <c r="N11463" s="97"/>
    </row>
    <row r="11464" spans="4:14" x14ac:dyDescent="0.2">
      <c r="D11464" s="97"/>
      <c r="N11464" s="97"/>
    </row>
    <row r="11465" spans="4:14" x14ac:dyDescent="0.2">
      <c r="D11465" s="97"/>
      <c r="N11465" s="97"/>
    </row>
    <row r="11466" spans="4:14" x14ac:dyDescent="0.2">
      <c r="D11466" s="97"/>
      <c r="N11466" s="97"/>
    </row>
    <row r="11467" spans="4:14" x14ac:dyDescent="0.2">
      <c r="D11467" s="97"/>
      <c r="N11467" s="97"/>
    </row>
    <row r="11468" spans="4:14" x14ac:dyDescent="0.2">
      <c r="D11468" s="97"/>
      <c r="N11468" s="97"/>
    </row>
    <row r="11469" spans="4:14" x14ac:dyDescent="0.2">
      <c r="D11469" s="97"/>
      <c r="N11469" s="97"/>
    </row>
    <row r="11470" spans="4:14" x14ac:dyDescent="0.2">
      <c r="D11470" s="97"/>
      <c r="N11470" s="97"/>
    </row>
    <row r="11471" spans="4:14" x14ac:dyDescent="0.2">
      <c r="D11471" s="97"/>
      <c r="N11471" s="97"/>
    </row>
    <row r="11472" spans="4:14" x14ac:dyDescent="0.2">
      <c r="D11472" s="97"/>
      <c r="N11472" s="97"/>
    </row>
    <row r="11473" spans="4:14" x14ac:dyDescent="0.2">
      <c r="D11473" s="97"/>
      <c r="N11473" s="97"/>
    </row>
    <row r="11474" spans="4:14" x14ac:dyDescent="0.2">
      <c r="D11474" s="97"/>
      <c r="N11474" s="97"/>
    </row>
    <row r="11475" spans="4:14" x14ac:dyDescent="0.2">
      <c r="D11475" s="97"/>
      <c r="N11475" s="97"/>
    </row>
    <row r="11476" spans="4:14" x14ac:dyDescent="0.2">
      <c r="D11476" s="97"/>
      <c r="N11476" s="97"/>
    </row>
    <row r="11477" spans="4:14" x14ac:dyDescent="0.2">
      <c r="D11477" s="97"/>
      <c r="N11477" s="97"/>
    </row>
    <row r="11478" spans="4:14" x14ac:dyDescent="0.2">
      <c r="D11478" s="97"/>
      <c r="N11478" s="97"/>
    </row>
    <row r="11479" spans="4:14" x14ac:dyDescent="0.2">
      <c r="D11479" s="97"/>
      <c r="N11479" s="97"/>
    </row>
    <row r="11480" spans="4:14" x14ac:dyDescent="0.2">
      <c r="D11480" s="97"/>
      <c r="N11480" s="97"/>
    </row>
    <row r="11481" spans="4:14" x14ac:dyDescent="0.2">
      <c r="D11481" s="97"/>
      <c r="N11481" s="97"/>
    </row>
    <row r="11482" spans="4:14" x14ac:dyDescent="0.2">
      <c r="D11482" s="97"/>
      <c r="N11482" s="97"/>
    </row>
    <row r="11483" spans="4:14" x14ac:dyDescent="0.2">
      <c r="D11483" s="97"/>
      <c r="N11483" s="97"/>
    </row>
    <row r="11484" spans="4:14" x14ac:dyDescent="0.2">
      <c r="D11484" s="97"/>
      <c r="N11484" s="97"/>
    </row>
    <row r="11485" spans="4:14" x14ac:dyDescent="0.2">
      <c r="D11485" s="97"/>
      <c r="N11485" s="97"/>
    </row>
    <row r="11486" spans="4:14" x14ac:dyDescent="0.2">
      <c r="D11486" s="97"/>
      <c r="N11486" s="97"/>
    </row>
    <row r="11487" spans="4:14" x14ac:dyDescent="0.2">
      <c r="D11487" s="97"/>
      <c r="N11487" s="97"/>
    </row>
    <row r="11488" spans="4:14" x14ac:dyDescent="0.2">
      <c r="D11488" s="97"/>
      <c r="N11488" s="97"/>
    </row>
    <row r="11489" spans="4:14" x14ac:dyDescent="0.2">
      <c r="D11489" s="97"/>
      <c r="N11489" s="97"/>
    </row>
    <row r="11490" spans="4:14" x14ac:dyDescent="0.2">
      <c r="D11490" s="97"/>
      <c r="N11490" s="97"/>
    </row>
    <row r="11491" spans="4:14" x14ac:dyDescent="0.2">
      <c r="D11491" s="97"/>
      <c r="N11491" s="97"/>
    </row>
    <row r="11492" spans="4:14" x14ac:dyDescent="0.2">
      <c r="D11492" s="97"/>
      <c r="N11492" s="97"/>
    </row>
    <row r="11493" spans="4:14" x14ac:dyDescent="0.2">
      <c r="D11493" s="97"/>
      <c r="N11493" s="97"/>
    </row>
    <row r="11494" spans="4:14" x14ac:dyDescent="0.2">
      <c r="D11494" s="97"/>
      <c r="N11494" s="97"/>
    </row>
    <row r="11495" spans="4:14" x14ac:dyDescent="0.2">
      <c r="D11495" s="97"/>
      <c r="N11495" s="97"/>
    </row>
    <row r="11496" spans="4:14" x14ac:dyDescent="0.2">
      <c r="D11496" s="97"/>
      <c r="N11496" s="97"/>
    </row>
    <row r="11497" spans="4:14" x14ac:dyDescent="0.2">
      <c r="D11497" s="97"/>
      <c r="N11497" s="97"/>
    </row>
    <row r="11498" spans="4:14" x14ac:dyDescent="0.2">
      <c r="D11498" s="97"/>
      <c r="N11498" s="97"/>
    </row>
    <row r="11499" spans="4:14" x14ac:dyDescent="0.2">
      <c r="D11499" s="97"/>
      <c r="N11499" s="97"/>
    </row>
    <row r="11500" spans="4:14" x14ac:dyDescent="0.2">
      <c r="D11500" s="97"/>
      <c r="N11500" s="97"/>
    </row>
    <row r="11501" spans="4:14" x14ac:dyDescent="0.2">
      <c r="D11501" s="97"/>
      <c r="N11501" s="97"/>
    </row>
    <row r="11502" spans="4:14" x14ac:dyDescent="0.2">
      <c r="D11502" s="97"/>
      <c r="N11502" s="97"/>
    </row>
    <row r="11503" spans="4:14" x14ac:dyDescent="0.2">
      <c r="D11503" s="97"/>
      <c r="N11503" s="97"/>
    </row>
    <row r="11504" spans="4:14" x14ac:dyDescent="0.2">
      <c r="D11504" s="97"/>
      <c r="N11504" s="97"/>
    </row>
    <row r="11505" spans="4:14" x14ac:dyDescent="0.2">
      <c r="D11505" s="97"/>
      <c r="N11505" s="97"/>
    </row>
    <row r="11506" spans="4:14" x14ac:dyDescent="0.2">
      <c r="D11506" s="97"/>
      <c r="N11506" s="97"/>
    </row>
    <row r="11507" spans="4:14" x14ac:dyDescent="0.2">
      <c r="D11507" s="97"/>
      <c r="N11507" s="97"/>
    </row>
    <row r="11508" spans="4:14" x14ac:dyDescent="0.2">
      <c r="D11508" s="97"/>
      <c r="N11508" s="97"/>
    </row>
    <row r="11509" spans="4:14" x14ac:dyDescent="0.2">
      <c r="D11509" s="97"/>
      <c r="N11509" s="97"/>
    </row>
    <row r="11510" spans="4:14" x14ac:dyDescent="0.2">
      <c r="D11510" s="97"/>
      <c r="N11510" s="97"/>
    </row>
    <row r="11511" spans="4:14" x14ac:dyDescent="0.2">
      <c r="D11511" s="97"/>
      <c r="N11511" s="97"/>
    </row>
    <row r="11512" spans="4:14" x14ac:dyDescent="0.2">
      <c r="D11512" s="97"/>
      <c r="N11512" s="97"/>
    </row>
    <row r="11513" spans="4:14" x14ac:dyDescent="0.2">
      <c r="D11513" s="97"/>
      <c r="N11513" s="97"/>
    </row>
    <row r="11514" spans="4:14" x14ac:dyDescent="0.2">
      <c r="D11514" s="97"/>
      <c r="N11514" s="97"/>
    </row>
    <row r="11515" spans="4:14" x14ac:dyDescent="0.2">
      <c r="D11515" s="97"/>
      <c r="N11515" s="97"/>
    </row>
    <row r="11516" spans="4:14" x14ac:dyDescent="0.2">
      <c r="D11516" s="97"/>
      <c r="N11516" s="97"/>
    </row>
    <row r="11517" spans="4:14" x14ac:dyDescent="0.2">
      <c r="D11517" s="97"/>
      <c r="N11517" s="97"/>
    </row>
    <row r="11518" spans="4:14" x14ac:dyDescent="0.2">
      <c r="D11518" s="97"/>
      <c r="N11518" s="97"/>
    </row>
    <row r="11519" spans="4:14" x14ac:dyDescent="0.2">
      <c r="D11519" s="97"/>
      <c r="N11519" s="97"/>
    </row>
    <row r="11520" spans="4:14" x14ac:dyDescent="0.2">
      <c r="D11520" s="97"/>
      <c r="N11520" s="97"/>
    </row>
    <row r="11521" spans="4:14" x14ac:dyDescent="0.2">
      <c r="D11521" s="97"/>
      <c r="N11521" s="97"/>
    </row>
    <row r="11522" spans="4:14" x14ac:dyDescent="0.2">
      <c r="D11522" s="97"/>
      <c r="N11522" s="97"/>
    </row>
    <row r="11523" spans="4:14" x14ac:dyDescent="0.2">
      <c r="D11523" s="97"/>
      <c r="N11523" s="97"/>
    </row>
    <row r="11524" spans="4:14" x14ac:dyDescent="0.2">
      <c r="D11524" s="97"/>
      <c r="N11524" s="97"/>
    </row>
    <row r="11525" spans="4:14" x14ac:dyDescent="0.2">
      <c r="D11525" s="97"/>
      <c r="N11525" s="97"/>
    </row>
    <row r="11526" spans="4:14" x14ac:dyDescent="0.2">
      <c r="D11526" s="97"/>
      <c r="N11526" s="97"/>
    </row>
    <row r="11527" spans="4:14" x14ac:dyDescent="0.2">
      <c r="D11527" s="97"/>
      <c r="N11527" s="97"/>
    </row>
    <row r="11528" spans="4:14" x14ac:dyDescent="0.2">
      <c r="D11528" s="97"/>
      <c r="N11528" s="97"/>
    </row>
    <row r="11529" spans="4:14" x14ac:dyDescent="0.2">
      <c r="D11529" s="97"/>
      <c r="N11529" s="97"/>
    </row>
    <row r="11530" spans="4:14" x14ac:dyDescent="0.2">
      <c r="D11530" s="97"/>
      <c r="N11530" s="97"/>
    </row>
    <row r="11531" spans="4:14" x14ac:dyDescent="0.2">
      <c r="D11531" s="97"/>
      <c r="N11531" s="97"/>
    </row>
    <row r="11532" spans="4:14" x14ac:dyDescent="0.2">
      <c r="D11532" s="97"/>
      <c r="N11532" s="97"/>
    </row>
    <row r="11533" spans="4:14" x14ac:dyDescent="0.2">
      <c r="D11533" s="97"/>
      <c r="N11533" s="97"/>
    </row>
    <row r="11534" spans="4:14" x14ac:dyDescent="0.2">
      <c r="D11534" s="97"/>
      <c r="N11534" s="97"/>
    </row>
    <row r="11535" spans="4:14" x14ac:dyDescent="0.2">
      <c r="D11535" s="97"/>
      <c r="N11535" s="97"/>
    </row>
    <row r="11536" spans="4:14" x14ac:dyDescent="0.2">
      <c r="D11536" s="97"/>
      <c r="N11536" s="97"/>
    </row>
    <row r="11537" spans="4:14" x14ac:dyDescent="0.2">
      <c r="D11537" s="97"/>
      <c r="N11537" s="97"/>
    </row>
    <row r="11538" spans="4:14" x14ac:dyDescent="0.2">
      <c r="D11538" s="97"/>
      <c r="N11538" s="97"/>
    </row>
    <row r="11539" spans="4:14" x14ac:dyDescent="0.2">
      <c r="D11539" s="97"/>
      <c r="N11539" s="97"/>
    </row>
    <row r="11540" spans="4:14" x14ac:dyDescent="0.2">
      <c r="D11540" s="97"/>
      <c r="N11540" s="97"/>
    </row>
    <row r="11541" spans="4:14" x14ac:dyDescent="0.2">
      <c r="D11541" s="97"/>
      <c r="N11541" s="97"/>
    </row>
    <row r="11542" spans="4:14" x14ac:dyDescent="0.2">
      <c r="D11542" s="97"/>
      <c r="N11542" s="97"/>
    </row>
    <row r="11543" spans="4:14" x14ac:dyDescent="0.2">
      <c r="D11543" s="97"/>
      <c r="N11543" s="97"/>
    </row>
    <row r="11544" spans="4:14" x14ac:dyDescent="0.2">
      <c r="D11544" s="97"/>
      <c r="N11544" s="97"/>
    </row>
    <row r="11545" spans="4:14" x14ac:dyDescent="0.2">
      <c r="D11545" s="97"/>
      <c r="N11545" s="97"/>
    </row>
    <row r="11546" spans="4:14" x14ac:dyDescent="0.2">
      <c r="D11546" s="97"/>
      <c r="N11546" s="97"/>
    </row>
    <row r="11547" spans="4:14" x14ac:dyDescent="0.2">
      <c r="D11547" s="97"/>
      <c r="N11547" s="97"/>
    </row>
    <row r="11548" spans="4:14" x14ac:dyDescent="0.2">
      <c r="D11548" s="97"/>
      <c r="N11548" s="97"/>
    </row>
    <row r="11549" spans="4:14" x14ac:dyDescent="0.2">
      <c r="D11549" s="97"/>
      <c r="N11549" s="97"/>
    </row>
    <row r="11550" spans="4:14" x14ac:dyDescent="0.2">
      <c r="D11550" s="97"/>
      <c r="N11550" s="97"/>
    </row>
    <row r="11551" spans="4:14" x14ac:dyDescent="0.2">
      <c r="D11551" s="97"/>
      <c r="N11551" s="97"/>
    </row>
    <row r="11552" spans="4:14" x14ac:dyDescent="0.2">
      <c r="D11552" s="97"/>
      <c r="N11552" s="97"/>
    </row>
    <row r="11553" spans="4:14" x14ac:dyDescent="0.2">
      <c r="D11553" s="97"/>
      <c r="N11553" s="97"/>
    </row>
    <row r="11554" spans="4:14" x14ac:dyDescent="0.2">
      <c r="D11554" s="97"/>
      <c r="N11554" s="97"/>
    </row>
    <row r="11555" spans="4:14" x14ac:dyDescent="0.2">
      <c r="D11555" s="97"/>
      <c r="N11555" s="97"/>
    </row>
    <row r="11556" spans="4:14" x14ac:dyDescent="0.2">
      <c r="D11556" s="97"/>
      <c r="N11556" s="97"/>
    </row>
    <row r="11557" spans="4:14" x14ac:dyDescent="0.2">
      <c r="D11557" s="97"/>
      <c r="N11557" s="97"/>
    </row>
    <row r="11558" spans="4:14" x14ac:dyDescent="0.2">
      <c r="D11558" s="97"/>
      <c r="N11558" s="97"/>
    </row>
    <row r="11559" spans="4:14" x14ac:dyDescent="0.2">
      <c r="D11559" s="97"/>
      <c r="N11559" s="97"/>
    </row>
    <row r="11560" spans="4:14" x14ac:dyDescent="0.2">
      <c r="D11560" s="97"/>
      <c r="N11560" s="97"/>
    </row>
    <row r="11561" spans="4:14" x14ac:dyDescent="0.2">
      <c r="D11561" s="97"/>
      <c r="N11561" s="97"/>
    </row>
    <row r="11562" spans="4:14" x14ac:dyDescent="0.2">
      <c r="D11562" s="97"/>
      <c r="N11562" s="97"/>
    </row>
    <row r="11563" spans="4:14" x14ac:dyDescent="0.2">
      <c r="D11563" s="97"/>
      <c r="N11563" s="97"/>
    </row>
    <row r="11564" spans="4:14" x14ac:dyDescent="0.2">
      <c r="D11564" s="97"/>
      <c r="N11564" s="97"/>
    </row>
    <row r="11565" spans="4:14" x14ac:dyDescent="0.2">
      <c r="D11565" s="97"/>
      <c r="N11565" s="97"/>
    </row>
    <row r="11566" spans="4:14" x14ac:dyDescent="0.2">
      <c r="D11566" s="97"/>
      <c r="N11566" s="97"/>
    </row>
    <row r="11567" spans="4:14" x14ac:dyDescent="0.2">
      <c r="D11567" s="97"/>
      <c r="N11567" s="97"/>
    </row>
    <row r="11568" spans="4:14" x14ac:dyDescent="0.2">
      <c r="D11568" s="97"/>
      <c r="N11568" s="97"/>
    </row>
    <row r="11569" spans="4:14" x14ac:dyDescent="0.2">
      <c r="D11569" s="97"/>
      <c r="N11569" s="97"/>
    </row>
    <row r="11570" spans="4:14" x14ac:dyDescent="0.2">
      <c r="D11570" s="97"/>
      <c r="N11570" s="97"/>
    </row>
    <row r="11571" spans="4:14" x14ac:dyDescent="0.2">
      <c r="D11571" s="97"/>
      <c r="N11571" s="97"/>
    </row>
    <row r="11572" spans="4:14" x14ac:dyDescent="0.2">
      <c r="D11572" s="97"/>
      <c r="N11572" s="97"/>
    </row>
    <row r="11573" spans="4:14" x14ac:dyDescent="0.2">
      <c r="D11573" s="97"/>
      <c r="N11573" s="97"/>
    </row>
    <row r="11574" spans="4:14" x14ac:dyDescent="0.2">
      <c r="D11574" s="97"/>
      <c r="N11574" s="97"/>
    </row>
    <row r="11575" spans="4:14" x14ac:dyDescent="0.2">
      <c r="D11575" s="97"/>
      <c r="N11575" s="97"/>
    </row>
    <row r="11576" spans="4:14" x14ac:dyDescent="0.2">
      <c r="D11576" s="97"/>
      <c r="N11576" s="97"/>
    </row>
    <row r="11577" spans="4:14" x14ac:dyDescent="0.2">
      <c r="D11577" s="97"/>
      <c r="N11577" s="97"/>
    </row>
    <row r="11578" spans="4:14" x14ac:dyDescent="0.2">
      <c r="D11578" s="97"/>
      <c r="N11578" s="97"/>
    </row>
    <row r="11579" spans="4:14" x14ac:dyDescent="0.2">
      <c r="D11579" s="97"/>
      <c r="N11579" s="97"/>
    </row>
    <row r="11580" spans="4:14" x14ac:dyDescent="0.2">
      <c r="D11580" s="97"/>
      <c r="N11580" s="97"/>
    </row>
    <row r="11581" spans="4:14" x14ac:dyDescent="0.2">
      <c r="D11581" s="97"/>
      <c r="N11581" s="97"/>
    </row>
    <row r="11582" spans="4:14" x14ac:dyDescent="0.2">
      <c r="D11582" s="97"/>
      <c r="N11582" s="97"/>
    </row>
    <row r="11583" spans="4:14" x14ac:dyDescent="0.2">
      <c r="D11583" s="97"/>
      <c r="N11583" s="97"/>
    </row>
    <row r="11584" spans="4:14" x14ac:dyDescent="0.2">
      <c r="D11584" s="97"/>
      <c r="N11584" s="97"/>
    </row>
    <row r="11585" spans="4:14" x14ac:dyDescent="0.2">
      <c r="D11585" s="97"/>
      <c r="N11585" s="97"/>
    </row>
    <row r="11586" spans="4:14" x14ac:dyDescent="0.2">
      <c r="D11586" s="97"/>
      <c r="N11586" s="97"/>
    </row>
    <row r="11587" spans="4:14" x14ac:dyDescent="0.2">
      <c r="D11587" s="97"/>
      <c r="N11587" s="97"/>
    </row>
    <row r="11588" spans="4:14" x14ac:dyDescent="0.2">
      <c r="D11588" s="97"/>
      <c r="N11588" s="97"/>
    </row>
    <row r="11589" spans="4:14" x14ac:dyDescent="0.2">
      <c r="D11589" s="97"/>
      <c r="N11589" s="97"/>
    </row>
    <row r="11590" spans="4:14" x14ac:dyDescent="0.2">
      <c r="D11590" s="97"/>
      <c r="N11590" s="97"/>
    </row>
    <row r="11591" spans="4:14" x14ac:dyDescent="0.2">
      <c r="D11591" s="97"/>
      <c r="N11591" s="97"/>
    </row>
    <row r="11592" spans="4:14" x14ac:dyDescent="0.2">
      <c r="D11592" s="97"/>
      <c r="N11592" s="97"/>
    </row>
    <row r="11593" spans="4:14" x14ac:dyDescent="0.2">
      <c r="D11593" s="97"/>
      <c r="N11593" s="97"/>
    </row>
    <row r="11594" spans="4:14" x14ac:dyDescent="0.2">
      <c r="D11594" s="97"/>
      <c r="N11594" s="97"/>
    </row>
    <row r="11595" spans="4:14" x14ac:dyDescent="0.2">
      <c r="D11595" s="97"/>
      <c r="N11595" s="97"/>
    </row>
    <row r="11596" spans="4:14" x14ac:dyDescent="0.2">
      <c r="D11596" s="97"/>
      <c r="N11596" s="97"/>
    </row>
    <row r="11597" spans="4:14" x14ac:dyDescent="0.2">
      <c r="D11597" s="97"/>
      <c r="N11597" s="97"/>
    </row>
    <row r="11598" spans="4:14" x14ac:dyDescent="0.2">
      <c r="D11598" s="97"/>
      <c r="N11598" s="97"/>
    </row>
    <row r="11599" spans="4:14" x14ac:dyDescent="0.2">
      <c r="D11599" s="97"/>
      <c r="N11599" s="97"/>
    </row>
    <row r="11600" spans="4:14" x14ac:dyDescent="0.2">
      <c r="D11600" s="97"/>
      <c r="N11600" s="97"/>
    </row>
    <row r="11601" spans="4:14" x14ac:dyDescent="0.2">
      <c r="D11601" s="97"/>
      <c r="N11601" s="97"/>
    </row>
    <row r="11602" spans="4:14" x14ac:dyDescent="0.2">
      <c r="D11602" s="97"/>
      <c r="N11602" s="97"/>
    </row>
    <row r="11603" spans="4:14" x14ac:dyDescent="0.2">
      <c r="D11603" s="97"/>
      <c r="N11603" s="97"/>
    </row>
    <row r="11604" spans="4:14" x14ac:dyDescent="0.2">
      <c r="D11604" s="97"/>
      <c r="N11604" s="97"/>
    </row>
    <row r="11605" spans="4:14" x14ac:dyDescent="0.2">
      <c r="D11605" s="97"/>
      <c r="N11605" s="97"/>
    </row>
    <row r="11606" spans="4:14" x14ac:dyDescent="0.2">
      <c r="D11606" s="97"/>
      <c r="N11606" s="97"/>
    </row>
    <row r="11607" spans="4:14" x14ac:dyDescent="0.2">
      <c r="D11607" s="97"/>
      <c r="N11607" s="97"/>
    </row>
    <row r="11608" spans="4:14" x14ac:dyDescent="0.2">
      <c r="D11608" s="97"/>
      <c r="N11608" s="97"/>
    </row>
    <row r="11609" spans="4:14" x14ac:dyDescent="0.2">
      <c r="D11609" s="97"/>
      <c r="N11609" s="97"/>
    </row>
    <row r="11610" spans="4:14" x14ac:dyDescent="0.2">
      <c r="D11610" s="97"/>
      <c r="N11610" s="97"/>
    </row>
    <row r="11611" spans="4:14" x14ac:dyDescent="0.2">
      <c r="D11611" s="97"/>
      <c r="N11611" s="97"/>
    </row>
    <row r="11612" spans="4:14" x14ac:dyDescent="0.2">
      <c r="D11612" s="97"/>
      <c r="N11612" s="97"/>
    </row>
    <row r="11613" spans="4:14" x14ac:dyDescent="0.2">
      <c r="D11613" s="97"/>
      <c r="N11613" s="97"/>
    </row>
    <row r="11614" spans="4:14" x14ac:dyDescent="0.2">
      <c r="D11614" s="97"/>
      <c r="N11614" s="97"/>
    </row>
    <row r="11615" spans="4:14" x14ac:dyDescent="0.2">
      <c r="D11615" s="97"/>
      <c r="N11615" s="97"/>
    </row>
    <row r="11616" spans="4:14" x14ac:dyDescent="0.2">
      <c r="D11616" s="97"/>
      <c r="N11616" s="97"/>
    </row>
    <row r="11617" spans="4:14" x14ac:dyDescent="0.2">
      <c r="D11617" s="97"/>
      <c r="N11617" s="97"/>
    </row>
    <row r="11618" spans="4:14" x14ac:dyDescent="0.2">
      <c r="D11618" s="97"/>
      <c r="N11618" s="97"/>
    </row>
    <row r="11619" spans="4:14" x14ac:dyDescent="0.2">
      <c r="D11619" s="97"/>
      <c r="N11619" s="97"/>
    </row>
    <row r="11620" spans="4:14" x14ac:dyDescent="0.2">
      <c r="D11620" s="97"/>
      <c r="N11620" s="97"/>
    </row>
    <row r="11621" spans="4:14" x14ac:dyDescent="0.2">
      <c r="D11621" s="97"/>
      <c r="N11621" s="97"/>
    </row>
    <row r="11622" spans="4:14" x14ac:dyDescent="0.2">
      <c r="D11622" s="97"/>
      <c r="N11622" s="97"/>
    </row>
    <row r="11623" spans="4:14" x14ac:dyDescent="0.2">
      <c r="D11623" s="97"/>
      <c r="N11623" s="97"/>
    </row>
    <row r="11624" spans="4:14" x14ac:dyDescent="0.2">
      <c r="D11624" s="97"/>
      <c r="N11624" s="97"/>
    </row>
    <row r="11625" spans="4:14" x14ac:dyDescent="0.2">
      <c r="D11625" s="97"/>
      <c r="N11625" s="97"/>
    </row>
    <row r="11626" spans="4:14" x14ac:dyDescent="0.2">
      <c r="D11626" s="97"/>
      <c r="N11626" s="97"/>
    </row>
    <row r="11627" spans="4:14" x14ac:dyDescent="0.2">
      <c r="D11627" s="97"/>
      <c r="N11627" s="97"/>
    </row>
    <row r="11628" spans="4:14" x14ac:dyDescent="0.2">
      <c r="D11628" s="97"/>
      <c r="N11628" s="97"/>
    </row>
    <row r="11629" spans="4:14" x14ac:dyDescent="0.2">
      <c r="D11629" s="97"/>
      <c r="N11629" s="97"/>
    </row>
    <row r="11630" spans="4:14" x14ac:dyDescent="0.2">
      <c r="D11630" s="97"/>
      <c r="N11630" s="97"/>
    </row>
    <row r="11631" spans="4:14" x14ac:dyDescent="0.2">
      <c r="D11631" s="97"/>
      <c r="N11631" s="97"/>
    </row>
    <row r="11632" spans="4:14" x14ac:dyDescent="0.2">
      <c r="D11632" s="97"/>
      <c r="N11632" s="97"/>
    </row>
    <row r="11633" spans="4:14" x14ac:dyDescent="0.2">
      <c r="D11633" s="97"/>
      <c r="N11633" s="97"/>
    </row>
    <row r="11634" spans="4:14" x14ac:dyDescent="0.2">
      <c r="D11634" s="97"/>
      <c r="N11634" s="97"/>
    </row>
    <row r="11635" spans="4:14" x14ac:dyDescent="0.2">
      <c r="D11635" s="97"/>
      <c r="N11635" s="97"/>
    </row>
    <row r="11636" spans="4:14" x14ac:dyDescent="0.2">
      <c r="D11636" s="97"/>
      <c r="N11636" s="97"/>
    </row>
    <row r="11637" spans="4:14" x14ac:dyDescent="0.2">
      <c r="D11637" s="97"/>
      <c r="N11637" s="97"/>
    </row>
    <row r="11638" spans="4:14" x14ac:dyDescent="0.2">
      <c r="D11638" s="97"/>
      <c r="N11638" s="97"/>
    </row>
    <row r="11639" spans="4:14" x14ac:dyDescent="0.2">
      <c r="D11639" s="97"/>
      <c r="N11639" s="97"/>
    </row>
    <row r="11640" spans="4:14" x14ac:dyDescent="0.2">
      <c r="D11640" s="97"/>
      <c r="N11640" s="97"/>
    </row>
    <row r="11641" spans="4:14" x14ac:dyDescent="0.2">
      <c r="D11641" s="97"/>
      <c r="N11641" s="97"/>
    </row>
    <row r="11642" spans="4:14" x14ac:dyDescent="0.2">
      <c r="D11642" s="97"/>
      <c r="N11642" s="97"/>
    </row>
    <row r="11643" spans="4:14" x14ac:dyDescent="0.2">
      <c r="D11643" s="97"/>
      <c r="N11643" s="97"/>
    </row>
    <row r="11644" spans="4:14" x14ac:dyDescent="0.2">
      <c r="D11644" s="97"/>
      <c r="N11644" s="97"/>
    </row>
    <row r="11645" spans="4:14" x14ac:dyDescent="0.2">
      <c r="D11645" s="97"/>
      <c r="N11645" s="97"/>
    </row>
    <row r="11646" spans="4:14" x14ac:dyDescent="0.2">
      <c r="D11646" s="97"/>
      <c r="N11646" s="97"/>
    </row>
    <row r="11647" spans="4:14" x14ac:dyDescent="0.2">
      <c r="D11647" s="97"/>
      <c r="N11647" s="97"/>
    </row>
    <row r="11648" spans="4:14" x14ac:dyDescent="0.2">
      <c r="D11648" s="97"/>
      <c r="N11648" s="97"/>
    </row>
    <row r="11649" spans="4:14" x14ac:dyDescent="0.2">
      <c r="D11649" s="97"/>
      <c r="N11649" s="97"/>
    </row>
    <row r="11650" spans="4:14" x14ac:dyDescent="0.2">
      <c r="D11650" s="97"/>
      <c r="N11650" s="97"/>
    </row>
    <row r="11651" spans="4:14" x14ac:dyDescent="0.2">
      <c r="D11651" s="97"/>
      <c r="N11651" s="97"/>
    </row>
    <row r="11652" spans="4:14" x14ac:dyDescent="0.2">
      <c r="D11652" s="97"/>
      <c r="N11652" s="97"/>
    </row>
    <row r="11653" spans="4:14" x14ac:dyDescent="0.2">
      <c r="D11653" s="97"/>
      <c r="N11653" s="97"/>
    </row>
    <row r="11654" spans="4:14" x14ac:dyDescent="0.2">
      <c r="D11654" s="97"/>
      <c r="N11654" s="97"/>
    </row>
    <row r="11655" spans="4:14" x14ac:dyDescent="0.2">
      <c r="D11655" s="97"/>
      <c r="N11655" s="97"/>
    </row>
    <row r="11656" spans="4:14" x14ac:dyDescent="0.2">
      <c r="D11656" s="97"/>
      <c r="N11656" s="97"/>
    </row>
    <row r="11657" spans="4:14" x14ac:dyDescent="0.2">
      <c r="D11657" s="97"/>
      <c r="N11657" s="97"/>
    </row>
    <row r="11658" spans="4:14" x14ac:dyDescent="0.2">
      <c r="D11658" s="97"/>
      <c r="N11658" s="97"/>
    </row>
    <row r="11659" spans="4:14" x14ac:dyDescent="0.2">
      <c r="D11659" s="97"/>
      <c r="N11659" s="97"/>
    </row>
    <row r="11660" spans="4:14" x14ac:dyDescent="0.2">
      <c r="D11660" s="97"/>
      <c r="N11660" s="97"/>
    </row>
    <row r="11661" spans="4:14" x14ac:dyDescent="0.2">
      <c r="D11661" s="97"/>
      <c r="N11661" s="97"/>
    </row>
    <row r="11662" spans="4:14" x14ac:dyDescent="0.2">
      <c r="D11662" s="97"/>
      <c r="N11662" s="97"/>
    </row>
    <row r="11663" spans="4:14" x14ac:dyDescent="0.2">
      <c r="D11663" s="97"/>
      <c r="N11663" s="97"/>
    </row>
    <row r="11664" spans="4:14" x14ac:dyDescent="0.2">
      <c r="D11664" s="97"/>
      <c r="N11664" s="97"/>
    </row>
    <row r="11665" spans="4:14" x14ac:dyDescent="0.2">
      <c r="D11665" s="97"/>
      <c r="N11665" s="97"/>
    </row>
    <row r="11666" spans="4:14" x14ac:dyDescent="0.2">
      <c r="D11666" s="97"/>
      <c r="N11666" s="97"/>
    </row>
    <row r="11667" spans="4:14" x14ac:dyDescent="0.2">
      <c r="D11667" s="97"/>
      <c r="N11667" s="97"/>
    </row>
    <row r="11668" spans="4:14" x14ac:dyDescent="0.2">
      <c r="D11668" s="97"/>
      <c r="N11668" s="97"/>
    </row>
    <row r="11669" spans="4:14" x14ac:dyDescent="0.2">
      <c r="D11669" s="97"/>
      <c r="N11669" s="97"/>
    </row>
    <row r="11670" spans="4:14" x14ac:dyDescent="0.2">
      <c r="D11670" s="97"/>
      <c r="N11670" s="97"/>
    </row>
    <row r="11671" spans="4:14" x14ac:dyDescent="0.2">
      <c r="D11671" s="97"/>
      <c r="N11671" s="97"/>
    </row>
    <row r="11672" spans="4:14" x14ac:dyDescent="0.2">
      <c r="D11672" s="97"/>
      <c r="N11672" s="97"/>
    </row>
    <row r="11673" spans="4:14" x14ac:dyDescent="0.2">
      <c r="D11673" s="97"/>
      <c r="N11673" s="97"/>
    </row>
    <row r="11674" spans="4:14" x14ac:dyDescent="0.2">
      <c r="D11674" s="97"/>
      <c r="N11674" s="97"/>
    </row>
    <row r="11675" spans="4:14" x14ac:dyDescent="0.2">
      <c r="D11675" s="97"/>
      <c r="N11675" s="97"/>
    </row>
    <row r="11676" spans="4:14" x14ac:dyDescent="0.2">
      <c r="D11676" s="97"/>
      <c r="N11676" s="97"/>
    </row>
    <row r="11677" spans="4:14" x14ac:dyDescent="0.2">
      <c r="D11677" s="97"/>
      <c r="N11677" s="97"/>
    </row>
    <row r="11678" spans="4:14" x14ac:dyDescent="0.2">
      <c r="D11678" s="97"/>
      <c r="N11678" s="97"/>
    </row>
    <row r="11679" spans="4:14" x14ac:dyDescent="0.2">
      <c r="D11679" s="97"/>
      <c r="N11679" s="97"/>
    </row>
    <row r="11680" spans="4:14" x14ac:dyDescent="0.2">
      <c r="D11680" s="97"/>
      <c r="N11680" s="97"/>
    </row>
    <row r="11681" spans="4:14" x14ac:dyDescent="0.2">
      <c r="D11681" s="97"/>
      <c r="N11681" s="97"/>
    </row>
    <row r="11682" spans="4:14" x14ac:dyDescent="0.2">
      <c r="D11682" s="97"/>
      <c r="N11682" s="97"/>
    </row>
    <row r="11683" spans="4:14" x14ac:dyDescent="0.2">
      <c r="D11683" s="97"/>
      <c r="N11683" s="97"/>
    </row>
    <row r="11684" spans="4:14" x14ac:dyDescent="0.2">
      <c r="D11684" s="97"/>
      <c r="N11684" s="97"/>
    </row>
    <row r="11685" spans="4:14" x14ac:dyDescent="0.2">
      <c r="D11685" s="97"/>
      <c r="N11685" s="97"/>
    </row>
    <row r="11686" spans="4:14" x14ac:dyDescent="0.2">
      <c r="D11686" s="97"/>
      <c r="N11686" s="97"/>
    </row>
    <row r="11687" spans="4:14" x14ac:dyDescent="0.2">
      <c r="D11687" s="97"/>
      <c r="N11687" s="97"/>
    </row>
    <row r="11688" spans="4:14" x14ac:dyDescent="0.2">
      <c r="D11688" s="97"/>
      <c r="N11688" s="97"/>
    </row>
    <row r="11689" spans="4:14" x14ac:dyDescent="0.2">
      <c r="D11689" s="97"/>
      <c r="N11689" s="97"/>
    </row>
    <row r="11690" spans="4:14" x14ac:dyDescent="0.2">
      <c r="D11690" s="97"/>
      <c r="N11690" s="97"/>
    </row>
    <row r="11691" spans="4:14" x14ac:dyDescent="0.2">
      <c r="D11691" s="97"/>
      <c r="N11691" s="97"/>
    </row>
    <row r="11692" spans="4:14" x14ac:dyDescent="0.2">
      <c r="D11692" s="97"/>
      <c r="N11692" s="97"/>
    </row>
    <row r="11693" spans="4:14" x14ac:dyDescent="0.2">
      <c r="D11693" s="97"/>
      <c r="N11693" s="97"/>
    </row>
    <row r="11694" spans="4:14" x14ac:dyDescent="0.2">
      <c r="D11694" s="97"/>
      <c r="N11694" s="97"/>
    </row>
    <row r="11695" spans="4:14" x14ac:dyDescent="0.2">
      <c r="D11695" s="97"/>
      <c r="N11695" s="97"/>
    </row>
    <row r="11696" spans="4:14" x14ac:dyDescent="0.2">
      <c r="D11696" s="97"/>
      <c r="N11696" s="97"/>
    </row>
    <row r="11697" spans="4:14" x14ac:dyDescent="0.2">
      <c r="D11697" s="97"/>
      <c r="N11697" s="97"/>
    </row>
    <row r="11698" spans="4:14" x14ac:dyDescent="0.2">
      <c r="D11698" s="97"/>
      <c r="N11698" s="97"/>
    </row>
    <row r="11699" spans="4:14" x14ac:dyDescent="0.2">
      <c r="D11699" s="97"/>
      <c r="N11699" s="97"/>
    </row>
    <row r="11700" spans="4:14" x14ac:dyDescent="0.2">
      <c r="D11700" s="97"/>
      <c r="N11700" s="97"/>
    </row>
    <row r="11701" spans="4:14" x14ac:dyDescent="0.2">
      <c r="D11701" s="97"/>
      <c r="N11701" s="97"/>
    </row>
    <row r="11702" spans="4:14" x14ac:dyDescent="0.2">
      <c r="D11702" s="97"/>
      <c r="N11702" s="97"/>
    </row>
    <row r="11703" spans="4:14" x14ac:dyDescent="0.2">
      <c r="D11703" s="97"/>
      <c r="N11703" s="97"/>
    </row>
    <row r="11704" spans="4:14" x14ac:dyDescent="0.2">
      <c r="D11704" s="97"/>
      <c r="N11704" s="97"/>
    </row>
    <row r="11705" spans="4:14" x14ac:dyDescent="0.2">
      <c r="D11705" s="97"/>
      <c r="N11705" s="97"/>
    </row>
    <row r="11706" spans="4:14" x14ac:dyDescent="0.2">
      <c r="D11706" s="97"/>
      <c r="N11706" s="97"/>
    </row>
    <row r="11707" spans="4:14" x14ac:dyDescent="0.2">
      <c r="D11707" s="97"/>
      <c r="N11707" s="97"/>
    </row>
    <row r="11708" spans="4:14" x14ac:dyDescent="0.2">
      <c r="D11708" s="97"/>
      <c r="N11708" s="97"/>
    </row>
    <row r="11709" spans="4:14" x14ac:dyDescent="0.2">
      <c r="D11709" s="97"/>
      <c r="N11709" s="97"/>
    </row>
    <row r="11710" spans="4:14" x14ac:dyDescent="0.2">
      <c r="D11710" s="97"/>
      <c r="N11710" s="97"/>
    </row>
    <row r="11711" spans="4:14" x14ac:dyDescent="0.2">
      <c r="D11711" s="97"/>
      <c r="N11711" s="97"/>
    </row>
    <row r="11712" spans="4:14" x14ac:dyDescent="0.2">
      <c r="D11712" s="97"/>
      <c r="N11712" s="97"/>
    </row>
    <row r="11713" spans="4:14" x14ac:dyDescent="0.2">
      <c r="D11713" s="97"/>
      <c r="N11713" s="97"/>
    </row>
    <row r="11714" spans="4:14" x14ac:dyDescent="0.2">
      <c r="D11714" s="97"/>
      <c r="N11714" s="97"/>
    </row>
    <row r="11715" spans="4:14" x14ac:dyDescent="0.2">
      <c r="D11715" s="97"/>
      <c r="N11715" s="97"/>
    </row>
    <row r="11716" spans="4:14" x14ac:dyDescent="0.2">
      <c r="D11716" s="97"/>
      <c r="N11716" s="97"/>
    </row>
    <row r="11717" spans="4:14" x14ac:dyDescent="0.2">
      <c r="D11717" s="97"/>
      <c r="N11717" s="97"/>
    </row>
    <row r="11718" spans="4:14" x14ac:dyDescent="0.2">
      <c r="D11718" s="97"/>
      <c r="N11718" s="97"/>
    </row>
    <row r="11719" spans="4:14" x14ac:dyDescent="0.2">
      <c r="D11719" s="97"/>
      <c r="N11719" s="97"/>
    </row>
    <row r="11720" spans="4:14" x14ac:dyDescent="0.2">
      <c r="D11720" s="97"/>
      <c r="N11720" s="97"/>
    </row>
    <row r="11721" spans="4:14" x14ac:dyDescent="0.2">
      <c r="D11721" s="97"/>
      <c r="N11721" s="97"/>
    </row>
    <row r="11722" spans="4:14" x14ac:dyDescent="0.2">
      <c r="D11722" s="97"/>
      <c r="N11722" s="97"/>
    </row>
    <row r="11723" spans="4:14" x14ac:dyDescent="0.2">
      <c r="D11723" s="97"/>
      <c r="N11723" s="97"/>
    </row>
    <row r="11724" spans="4:14" x14ac:dyDescent="0.2">
      <c r="D11724" s="97"/>
      <c r="N11724" s="97"/>
    </row>
    <row r="11725" spans="4:14" x14ac:dyDescent="0.2">
      <c r="D11725" s="97"/>
      <c r="N11725" s="97"/>
    </row>
    <row r="11726" spans="4:14" x14ac:dyDescent="0.2">
      <c r="D11726" s="97"/>
      <c r="N11726" s="97"/>
    </row>
    <row r="11727" spans="4:14" x14ac:dyDescent="0.2">
      <c r="D11727" s="97"/>
      <c r="N11727" s="97"/>
    </row>
    <row r="11728" spans="4:14" x14ac:dyDescent="0.2">
      <c r="D11728" s="97"/>
      <c r="N11728" s="97"/>
    </row>
    <row r="11729" spans="4:14" x14ac:dyDescent="0.2">
      <c r="D11729" s="97"/>
      <c r="N11729" s="97"/>
    </row>
    <row r="11730" spans="4:14" x14ac:dyDescent="0.2">
      <c r="D11730" s="97"/>
      <c r="N11730" s="97"/>
    </row>
    <row r="11731" spans="4:14" x14ac:dyDescent="0.2">
      <c r="D11731" s="97"/>
      <c r="N11731" s="97"/>
    </row>
    <row r="11732" spans="4:14" x14ac:dyDescent="0.2">
      <c r="D11732" s="97"/>
      <c r="N11732" s="97"/>
    </row>
    <row r="11733" spans="4:14" x14ac:dyDescent="0.2">
      <c r="D11733" s="97"/>
      <c r="N11733" s="97"/>
    </row>
    <row r="11734" spans="4:14" x14ac:dyDescent="0.2">
      <c r="D11734" s="97"/>
      <c r="N11734" s="97"/>
    </row>
    <row r="11735" spans="4:14" x14ac:dyDescent="0.2">
      <c r="D11735" s="97"/>
      <c r="N11735" s="97"/>
    </row>
    <row r="11736" spans="4:14" x14ac:dyDescent="0.2">
      <c r="D11736" s="97"/>
      <c r="N11736" s="97"/>
    </row>
    <row r="11737" spans="4:14" x14ac:dyDescent="0.2">
      <c r="D11737" s="97"/>
      <c r="N11737" s="97"/>
    </row>
    <row r="11738" spans="4:14" x14ac:dyDescent="0.2">
      <c r="D11738" s="97"/>
      <c r="N11738" s="97"/>
    </row>
    <row r="11739" spans="4:14" x14ac:dyDescent="0.2">
      <c r="D11739" s="97"/>
      <c r="N11739" s="97"/>
    </row>
    <row r="11740" spans="4:14" x14ac:dyDescent="0.2">
      <c r="D11740" s="97"/>
      <c r="N11740" s="97"/>
    </row>
    <row r="11741" spans="4:14" x14ac:dyDescent="0.2">
      <c r="D11741" s="97"/>
      <c r="N11741" s="97"/>
    </row>
    <row r="11742" spans="4:14" x14ac:dyDescent="0.2">
      <c r="D11742" s="97"/>
      <c r="N11742" s="97"/>
    </row>
    <row r="11743" spans="4:14" x14ac:dyDescent="0.2">
      <c r="D11743" s="97"/>
      <c r="N11743" s="97"/>
    </row>
    <row r="11744" spans="4:14" x14ac:dyDescent="0.2">
      <c r="D11744" s="97"/>
      <c r="N11744" s="97"/>
    </row>
    <row r="11745" spans="4:14" x14ac:dyDescent="0.2">
      <c r="D11745" s="97"/>
      <c r="N11745" s="97"/>
    </row>
    <row r="11746" spans="4:14" x14ac:dyDescent="0.2">
      <c r="D11746" s="97"/>
      <c r="N11746" s="97"/>
    </row>
    <row r="11747" spans="4:14" x14ac:dyDescent="0.2">
      <c r="D11747" s="97"/>
      <c r="N11747" s="97"/>
    </row>
    <row r="11748" spans="4:14" x14ac:dyDescent="0.2">
      <c r="D11748" s="97"/>
      <c r="N11748" s="97"/>
    </row>
    <row r="11749" spans="4:14" x14ac:dyDescent="0.2">
      <c r="D11749" s="97"/>
      <c r="N11749" s="97"/>
    </row>
    <row r="11750" spans="4:14" x14ac:dyDescent="0.2">
      <c r="D11750" s="97"/>
      <c r="N11750" s="97"/>
    </row>
    <row r="11751" spans="4:14" x14ac:dyDescent="0.2">
      <c r="D11751" s="97"/>
      <c r="N11751" s="97"/>
    </row>
    <row r="11752" spans="4:14" x14ac:dyDescent="0.2">
      <c r="D11752" s="97"/>
      <c r="N11752" s="97"/>
    </row>
    <row r="11753" spans="4:14" x14ac:dyDescent="0.2">
      <c r="D11753" s="97"/>
      <c r="N11753" s="97"/>
    </row>
    <row r="11754" spans="4:14" x14ac:dyDescent="0.2">
      <c r="D11754" s="97"/>
      <c r="N11754" s="97"/>
    </row>
    <row r="11755" spans="4:14" x14ac:dyDescent="0.2">
      <c r="D11755" s="97"/>
      <c r="N11755" s="97"/>
    </row>
    <row r="11756" spans="4:14" x14ac:dyDescent="0.2">
      <c r="D11756" s="97"/>
      <c r="N11756" s="97"/>
    </row>
    <row r="11757" spans="4:14" x14ac:dyDescent="0.2">
      <c r="D11757" s="97"/>
      <c r="N11757" s="97"/>
    </row>
    <row r="11758" spans="4:14" x14ac:dyDescent="0.2">
      <c r="D11758" s="97"/>
      <c r="N11758" s="97"/>
    </row>
    <row r="11759" spans="4:14" x14ac:dyDescent="0.2">
      <c r="D11759" s="97"/>
      <c r="N11759" s="97"/>
    </row>
    <row r="11760" spans="4:14" x14ac:dyDescent="0.2">
      <c r="D11760" s="97"/>
      <c r="N11760" s="97"/>
    </row>
    <row r="11761" spans="4:14" x14ac:dyDescent="0.2">
      <c r="D11761" s="97"/>
      <c r="N11761" s="97"/>
    </row>
    <row r="11762" spans="4:14" x14ac:dyDescent="0.2">
      <c r="D11762" s="97"/>
      <c r="N11762" s="97"/>
    </row>
    <row r="11763" spans="4:14" x14ac:dyDescent="0.2">
      <c r="D11763" s="97"/>
      <c r="N11763" s="97"/>
    </row>
    <row r="11764" spans="4:14" x14ac:dyDescent="0.2">
      <c r="D11764" s="97"/>
      <c r="N11764" s="97"/>
    </row>
    <row r="11765" spans="4:14" x14ac:dyDescent="0.2">
      <c r="D11765" s="97"/>
      <c r="N11765" s="97"/>
    </row>
    <row r="11766" spans="4:14" x14ac:dyDescent="0.2">
      <c r="D11766" s="97"/>
      <c r="N11766" s="97"/>
    </row>
    <row r="11767" spans="4:14" x14ac:dyDescent="0.2">
      <c r="D11767" s="97"/>
      <c r="N11767" s="97"/>
    </row>
    <row r="11768" spans="4:14" x14ac:dyDescent="0.2">
      <c r="D11768" s="97"/>
      <c r="N11768" s="97"/>
    </row>
    <row r="11769" spans="4:14" x14ac:dyDescent="0.2">
      <c r="D11769" s="97"/>
      <c r="N11769" s="97"/>
    </row>
    <row r="11770" spans="4:14" x14ac:dyDescent="0.2">
      <c r="D11770" s="97"/>
      <c r="N11770" s="97"/>
    </row>
    <row r="11771" spans="4:14" x14ac:dyDescent="0.2">
      <c r="D11771" s="97"/>
      <c r="N11771" s="97"/>
    </row>
    <row r="11772" spans="4:14" x14ac:dyDescent="0.2">
      <c r="D11772" s="97"/>
      <c r="N11772" s="97"/>
    </row>
    <row r="11773" spans="4:14" x14ac:dyDescent="0.2">
      <c r="D11773" s="97"/>
      <c r="N11773" s="97"/>
    </row>
    <row r="11774" spans="4:14" x14ac:dyDescent="0.2">
      <c r="D11774" s="97"/>
      <c r="N11774" s="97"/>
    </row>
    <row r="11775" spans="4:14" x14ac:dyDescent="0.2">
      <c r="D11775" s="97"/>
      <c r="N11775" s="97"/>
    </row>
    <row r="11776" spans="4:14" x14ac:dyDescent="0.2">
      <c r="D11776" s="97"/>
      <c r="N11776" s="97"/>
    </row>
    <row r="11777" spans="4:14" x14ac:dyDescent="0.2">
      <c r="D11777" s="97"/>
      <c r="N11777" s="97"/>
    </row>
    <row r="11778" spans="4:14" x14ac:dyDescent="0.2">
      <c r="D11778" s="97"/>
      <c r="N11778" s="97"/>
    </row>
    <row r="11779" spans="4:14" x14ac:dyDescent="0.2">
      <c r="D11779" s="97"/>
      <c r="N11779" s="97"/>
    </row>
    <row r="11780" spans="4:14" x14ac:dyDescent="0.2">
      <c r="D11780" s="97"/>
      <c r="N11780" s="97"/>
    </row>
    <row r="11781" spans="4:14" x14ac:dyDescent="0.2">
      <c r="D11781" s="97"/>
      <c r="N11781" s="97"/>
    </row>
    <row r="11782" spans="4:14" x14ac:dyDescent="0.2">
      <c r="D11782" s="97"/>
      <c r="N11782" s="97"/>
    </row>
    <row r="11783" spans="4:14" x14ac:dyDescent="0.2">
      <c r="D11783" s="97"/>
      <c r="N11783" s="97"/>
    </row>
    <row r="11784" spans="4:14" x14ac:dyDescent="0.2">
      <c r="D11784" s="97"/>
      <c r="N11784" s="97"/>
    </row>
    <row r="11785" spans="4:14" x14ac:dyDescent="0.2">
      <c r="D11785" s="97"/>
      <c r="N11785" s="97"/>
    </row>
    <row r="11786" spans="4:14" x14ac:dyDescent="0.2">
      <c r="D11786" s="97"/>
      <c r="N11786" s="97"/>
    </row>
    <row r="11787" spans="4:14" x14ac:dyDescent="0.2">
      <c r="D11787" s="97"/>
      <c r="N11787" s="97"/>
    </row>
    <row r="11788" spans="4:14" x14ac:dyDescent="0.2">
      <c r="D11788" s="97"/>
      <c r="N11788" s="97"/>
    </row>
    <row r="11789" spans="4:14" x14ac:dyDescent="0.2">
      <c r="D11789" s="97"/>
      <c r="N11789" s="97"/>
    </row>
    <row r="11790" spans="4:14" x14ac:dyDescent="0.2">
      <c r="D11790" s="97"/>
      <c r="N11790" s="97"/>
    </row>
    <row r="11791" spans="4:14" x14ac:dyDescent="0.2">
      <c r="D11791" s="97"/>
      <c r="N11791" s="97"/>
    </row>
    <row r="11792" spans="4:14" x14ac:dyDescent="0.2">
      <c r="D11792" s="97"/>
      <c r="N11792" s="97"/>
    </row>
    <row r="11793" spans="4:14" x14ac:dyDescent="0.2">
      <c r="D11793" s="97"/>
      <c r="N11793" s="97"/>
    </row>
    <row r="11794" spans="4:14" x14ac:dyDescent="0.2">
      <c r="D11794" s="97"/>
      <c r="N11794" s="97"/>
    </row>
    <row r="11795" spans="4:14" x14ac:dyDescent="0.2">
      <c r="D11795" s="97"/>
      <c r="N11795" s="97"/>
    </row>
    <row r="11796" spans="4:14" x14ac:dyDescent="0.2">
      <c r="D11796" s="97"/>
      <c r="N11796" s="97"/>
    </row>
    <row r="11797" spans="4:14" x14ac:dyDescent="0.2">
      <c r="D11797" s="97"/>
      <c r="N11797" s="97"/>
    </row>
    <row r="11798" spans="4:14" x14ac:dyDescent="0.2">
      <c r="D11798" s="97"/>
      <c r="N11798" s="97"/>
    </row>
    <row r="11799" spans="4:14" x14ac:dyDescent="0.2">
      <c r="D11799" s="97"/>
      <c r="N11799" s="97"/>
    </row>
    <row r="11800" spans="4:14" x14ac:dyDescent="0.2">
      <c r="D11800" s="97"/>
      <c r="N11800" s="97"/>
    </row>
    <row r="11801" spans="4:14" x14ac:dyDescent="0.2">
      <c r="D11801" s="97"/>
      <c r="N11801" s="97"/>
    </row>
    <row r="11802" spans="4:14" x14ac:dyDescent="0.2">
      <c r="D11802" s="97"/>
      <c r="N11802" s="97"/>
    </row>
    <row r="11803" spans="4:14" x14ac:dyDescent="0.2">
      <c r="D11803" s="97"/>
      <c r="N11803" s="97"/>
    </row>
    <row r="11804" spans="4:14" x14ac:dyDescent="0.2">
      <c r="D11804" s="97"/>
      <c r="N11804" s="97"/>
    </row>
    <row r="11805" spans="4:14" x14ac:dyDescent="0.2">
      <c r="D11805" s="97"/>
      <c r="N11805" s="97"/>
    </row>
    <row r="11806" spans="4:14" x14ac:dyDescent="0.2">
      <c r="D11806" s="97"/>
      <c r="N11806" s="97"/>
    </row>
    <row r="11807" spans="4:14" x14ac:dyDescent="0.2">
      <c r="D11807" s="97"/>
      <c r="N11807" s="97"/>
    </row>
    <row r="11808" spans="4:14" x14ac:dyDescent="0.2">
      <c r="D11808" s="97"/>
      <c r="N11808" s="97"/>
    </row>
    <row r="11809" spans="4:14" x14ac:dyDescent="0.2">
      <c r="D11809" s="97"/>
      <c r="N11809" s="97"/>
    </row>
    <row r="11810" spans="4:14" x14ac:dyDescent="0.2">
      <c r="D11810" s="97"/>
      <c r="N11810" s="97"/>
    </row>
    <row r="11811" spans="4:14" x14ac:dyDescent="0.2">
      <c r="D11811" s="97"/>
      <c r="N11811" s="97"/>
    </row>
    <row r="11812" spans="4:14" x14ac:dyDescent="0.2">
      <c r="D11812" s="97"/>
      <c r="N11812" s="97"/>
    </row>
    <row r="11813" spans="4:14" x14ac:dyDescent="0.2">
      <c r="D11813" s="97"/>
      <c r="N11813" s="97"/>
    </row>
    <row r="11814" spans="4:14" x14ac:dyDescent="0.2">
      <c r="D11814" s="97"/>
      <c r="N11814" s="97"/>
    </row>
    <row r="11815" spans="4:14" x14ac:dyDescent="0.2">
      <c r="D11815" s="97"/>
      <c r="N11815" s="97"/>
    </row>
    <row r="11816" spans="4:14" x14ac:dyDescent="0.2">
      <c r="D11816" s="97"/>
      <c r="N11816" s="97"/>
    </row>
    <row r="11817" spans="4:14" x14ac:dyDescent="0.2">
      <c r="D11817" s="97"/>
      <c r="N11817" s="97"/>
    </row>
    <row r="11818" spans="4:14" x14ac:dyDescent="0.2">
      <c r="D11818" s="97"/>
      <c r="N11818" s="97"/>
    </row>
    <row r="11819" spans="4:14" x14ac:dyDescent="0.2">
      <c r="D11819" s="97"/>
      <c r="N11819" s="97"/>
    </row>
    <row r="11820" spans="4:14" x14ac:dyDescent="0.2">
      <c r="D11820" s="97"/>
      <c r="N11820" s="97"/>
    </row>
    <row r="11821" spans="4:14" x14ac:dyDescent="0.2">
      <c r="D11821" s="97"/>
      <c r="N11821" s="97"/>
    </row>
    <row r="11822" spans="4:14" x14ac:dyDescent="0.2">
      <c r="D11822" s="97"/>
      <c r="N11822" s="97"/>
    </row>
    <row r="11823" spans="4:14" x14ac:dyDescent="0.2">
      <c r="D11823" s="97"/>
      <c r="N11823" s="97"/>
    </row>
    <row r="11824" spans="4:14" x14ac:dyDescent="0.2">
      <c r="D11824" s="97"/>
      <c r="N11824" s="97"/>
    </row>
    <row r="11825" spans="4:14" x14ac:dyDescent="0.2">
      <c r="D11825" s="97"/>
      <c r="N11825" s="97"/>
    </row>
    <row r="11826" spans="4:14" x14ac:dyDescent="0.2">
      <c r="D11826" s="97"/>
      <c r="N11826" s="97"/>
    </row>
    <row r="11827" spans="4:14" x14ac:dyDescent="0.2">
      <c r="D11827" s="97"/>
      <c r="N11827" s="97"/>
    </row>
    <row r="11828" spans="4:14" x14ac:dyDescent="0.2">
      <c r="D11828" s="97"/>
      <c r="N11828" s="97"/>
    </row>
    <row r="11829" spans="4:14" x14ac:dyDescent="0.2">
      <c r="D11829" s="97"/>
      <c r="N11829" s="97"/>
    </row>
    <row r="11830" spans="4:14" x14ac:dyDescent="0.2">
      <c r="D11830" s="97"/>
      <c r="N11830" s="97"/>
    </row>
    <row r="11831" spans="4:14" x14ac:dyDescent="0.2">
      <c r="D11831" s="97"/>
      <c r="N11831" s="97"/>
    </row>
    <row r="11832" spans="4:14" x14ac:dyDescent="0.2">
      <c r="D11832" s="97"/>
      <c r="N11832" s="97"/>
    </row>
    <row r="11833" spans="4:14" x14ac:dyDescent="0.2">
      <c r="D11833" s="97"/>
      <c r="N11833" s="97"/>
    </row>
    <row r="11834" spans="4:14" x14ac:dyDescent="0.2">
      <c r="D11834" s="97"/>
      <c r="N11834" s="97"/>
    </row>
    <row r="11835" spans="4:14" x14ac:dyDescent="0.2">
      <c r="D11835" s="97"/>
      <c r="N11835" s="97"/>
    </row>
    <row r="11836" spans="4:14" x14ac:dyDescent="0.2">
      <c r="D11836" s="97"/>
      <c r="N11836" s="97"/>
    </row>
    <row r="11837" spans="4:14" x14ac:dyDescent="0.2">
      <c r="D11837" s="97"/>
      <c r="N11837" s="97"/>
    </row>
    <row r="11838" spans="4:14" x14ac:dyDescent="0.2">
      <c r="D11838" s="97"/>
      <c r="N11838" s="97"/>
    </row>
    <row r="11839" spans="4:14" x14ac:dyDescent="0.2">
      <c r="D11839" s="97"/>
      <c r="N11839" s="97"/>
    </row>
    <row r="11840" spans="4:14" x14ac:dyDescent="0.2">
      <c r="D11840" s="97"/>
      <c r="N11840" s="97"/>
    </row>
    <row r="11841" spans="4:14" x14ac:dyDescent="0.2">
      <c r="D11841" s="97"/>
      <c r="N11841" s="97"/>
    </row>
    <row r="11842" spans="4:14" x14ac:dyDescent="0.2">
      <c r="D11842" s="97"/>
      <c r="N11842" s="97"/>
    </row>
    <row r="11843" spans="4:14" x14ac:dyDescent="0.2">
      <c r="D11843" s="97"/>
      <c r="N11843" s="97"/>
    </row>
    <row r="11844" spans="4:14" x14ac:dyDescent="0.2">
      <c r="D11844" s="97"/>
      <c r="N11844" s="97"/>
    </row>
    <row r="11845" spans="4:14" x14ac:dyDescent="0.2">
      <c r="D11845" s="97"/>
      <c r="N11845" s="97"/>
    </row>
    <row r="11846" spans="4:14" x14ac:dyDescent="0.2">
      <c r="D11846" s="97"/>
      <c r="N11846" s="97"/>
    </row>
    <row r="11847" spans="4:14" x14ac:dyDescent="0.2">
      <c r="D11847" s="97"/>
      <c r="N11847" s="97"/>
    </row>
    <row r="11848" spans="4:14" x14ac:dyDescent="0.2">
      <c r="D11848" s="97"/>
      <c r="N11848" s="97"/>
    </row>
    <row r="11849" spans="4:14" x14ac:dyDescent="0.2">
      <c r="D11849" s="97"/>
      <c r="N11849" s="97"/>
    </row>
    <row r="11850" spans="4:14" x14ac:dyDescent="0.2">
      <c r="D11850" s="97"/>
      <c r="N11850" s="97"/>
    </row>
    <row r="11851" spans="4:14" x14ac:dyDescent="0.2">
      <c r="D11851" s="97"/>
      <c r="N11851" s="97"/>
    </row>
    <row r="11852" spans="4:14" x14ac:dyDescent="0.2">
      <c r="D11852" s="97"/>
      <c r="N11852" s="97"/>
    </row>
    <row r="11853" spans="4:14" x14ac:dyDescent="0.2">
      <c r="D11853" s="97"/>
      <c r="N11853" s="97"/>
    </row>
    <row r="11854" spans="4:14" x14ac:dyDescent="0.2">
      <c r="D11854" s="97"/>
      <c r="N11854" s="97"/>
    </row>
    <row r="11855" spans="4:14" x14ac:dyDescent="0.2">
      <c r="D11855" s="97"/>
      <c r="N11855" s="97"/>
    </row>
    <row r="11856" spans="4:14" x14ac:dyDescent="0.2">
      <c r="D11856" s="97"/>
      <c r="N11856" s="97"/>
    </row>
    <row r="11857" spans="4:14" x14ac:dyDescent="0.2">
      <c r="D11857" s="97"/>
      <c r="N11857" s="97"/>
    </row>
    <row r="11858" spans="4:14" x14ac:dyDescent="0.2">
      <c r="D11858" s="97"/>
      <c r="N11858" s="97"/>
    </row>
    <row r="11859" spans="4:14" x14ac:dyDescent="0.2">
      <c r="D11859" s="97"/>
      <c r="N11859" s="97"/>
    </row>
    <row r="11860" spans="4:14" x14ac:dyDescent="0.2">
      <c r="D11860" s="97"/>
      <c r="N11860" s="97"/>
    </row>
    <row r="11861" spans="4:14" x14ac:dyDescent="0.2">
      <c r="D11861" s="97"/>
      <c r="N11861" s="97"/>
    </row>
    <row r="11862" spans="4:14" x14ac:dyDescent="0.2">
      <c r="D11862" s="97"/>
      <c r="N11862" s="97"/>
    </row>
    <row r="11863" spans="4:14" x14ac:dyDescent="0.2">
      <c r="D11863" s="97"/>
      <c r="N11863" s="97"/>
    </row>
    <row r="11864" spans="4:14" x14ac:dyDescent="0.2">
      <c r="D11864" s="97"/>
      <c r="N11864" s="97"/>
    </row>
    <row r="11865" spans="4:14" x14ac:dyDescent="0.2">
      <c r="D11865" s="97"/>
      <c r="N11865" s="97"/>
    </row>
    <row r="11866" spans="4:14" x14ac:dyDescent="0.2">
      <c r="D11866" s="97"/>
      <c r="N11866" s="97"/>
    </row>
    <row r="11867" spans="4:14" x14ac:dyDescent="0.2">
      <c r="D11867" s="97"/>
      <c r="N11867" s="97"/>
    </row>
    <row r="11868" spans="4:14" x14ac:dyDescent="0.2">
      <c r="D11868" s="97"/>
      <c r="N11868" s="97"/>
    </row>
    <row r="11869" spans="4:14" x14ac:dyDescent="0.2">
      <c r="D11869" s="97"/>
      <c r="N11869" s="97"/>
    </row>
    <row r="11870" spans="4:14" x14ac:dyDescent="0.2">
      <c r="D11870" s="97"/>
      <c r="N11870" s="97"/>
    </row>
    <row r="11871" spans="4:14" x14ac:dyDescent="0.2">
      <c r="D11871" s="97"/>
      <c r="N11871" s="97"/>
    </row>
    <row r="11872" spans="4:14" x14ac:dyDescent="0.2">
      <c r="D11872" s="97"/>
      <c r="N11872" s="97"/>
    </row>
    <row r="11873" spans="4:14" x14ac:dyDescent="0.2">
      <c r="D11873" s="97"/>
      <c r="N11873" s="97"/>
    </row>
    <row r="11874" spans="4:14" x14ac:dyDescent="0.2">
      <c r="D11874" s="97"/>
      <c r="N11874" s="97"/>
    </row>
    <row r="11875" spans="4:14" x14ac:dyDescent="0.2">
      <c r="D11875" s="97"/>
      <c r="N11875" s="97"/>
    </row>
    <row r="11876" spans="4:14" x14ac:dyDescent="0.2">
      <c r="D11876" s="97"/>
      <c r="N11876" s="97"/>
    </row>
    <row r="11877" spans="4:14" x14ac:dyDescent="0.2">
      <c r="D11877" s="97"/>
      <c r="N11877" s="97"/>
    </row>
    <row r="11878" spans="4:14" x14ac:dyDescent="0.2">
      <c r="D11878" s="97"/>
      <c r="N11878" s="97"/>
    </row>
    <row r="11879" spans="4:14" x14ac:dyDescent="0.2">
      <c r="D11879" s="97"/>
      <c r="N11879" s="97"/>
    </row>
    <row r="11880" spans="4:14" x14ac:dyDescent="0.2">
      <c r="D11880" s="97"/>
      <c r="N11880" s="97"/>
    </row>
    <row r="11881" spans="4:14" x14ac:dyDescent="0.2">
      <c r="D11881" s="97"/>
      <c r="N11881" s="97"/>
    </row>
    <row r="11882" spans="4:14" x14ac:dyDescent="0.2">
      <c r="D11882" s="97"/>
      <c r="N11882" s="97"/>
    </row>
    <row r="11883" spans="4:14" x14ac:dyDescent="0.2">
      <c r="D11883" s="97"/>
      <c r="N11883" s="97"/>
    </row>
    <row r="11884" spans="4:14" x14ac:dyDescent="0.2">
      <c r="D11884" s="97"/>
      <c r="N11884" s="97"/>
    </row>
    <row r="11885" spans="4:14" x14ac:dyDescent="0.2">
      <c r="D11885" s="97"/>
      <c r="N11885" s="97"/>
    </row>
    <row r="11886" spans="4:14" x14ac:dyDescent="0.2">
      <c r="D11886" s="97"/>
      <c r="N11886" s="97"/>
    </row>
    <row r="11887" spans="4:14" x14ac:dyDescent="0.2">
      <c r="D11887" s="97"/>
      <c r="N11887" s="97"/>
    </row>
    <row r="11888" spans="4:14" x14ac:dyDescent="0.2">
      <c r="D11888" s="97"/>
      <c r="N11888" s="97"/>
    </row>
    <row r="11889" spans="4:14" x14ac:dyDescent="0.2">
      <c r="D11889" s="97"/>
      <c r="N11889" s="97"/>
    </row>
    <row r="11890" spans="4:14" x14ac:dyDescent="0.2">
      <c r="D11890" s="97"/>
      <c r="N11890" s="97"/>
    </row>
    <row r="11891" spans="4:14" x14ac:dyDescent="0.2">
      <c r="D11891" s="97"/>
      <c r="N11891" s="97"/>
    </row>
    <row r="11892" spans="4:14" x14ac:dyDescent="0.2">
      <c r="D11892" s="97"/>
      <c r="N11892" s="97"/>
    </row>
    <row r="11893" spans="4:14" x14ac:dyDescent="0.2">
      <c r="D11893" s="97"/>
      <c r="N11893" s="97"/>
    </row>
    <row r="11894" spans="4:14" x14ac:dyDescent="0.2">
      <c r="D11894" s="97"/>
      <c r="N11894" s="97"/>
    </row>
    <row r="11895" spans="4:14" x14ac:dyDescent="0.2">
      <c r="D11895" s="97"/>
      <c r="N11895" s="97"/>
    </row>
    <row r="11896" spans="4:14" x14ac:dyDescent="0.2">
      <c r="D11896" s="97"/>
      <c r="N11896" s="97"/>
    </row>
    <row r="11897" spans="4:14" x14ac:dyDescent="0.2">
      <c r="D11897" s="97"/>
      <c r="N11897" s="97"/>
    </row>
    <row r="11898" spans="4:14" x14ac:dyDescent="0.2">
      <c r="D11898" s="97"/>
      <c r="N11898" s="97"/>
    </row>
    <row r="11899" spans="4:14" x14ac:dyDescent="0.2">
      <c r="D11899" s="97"/>
      <c r="N11899" s="97"/>
    </row>
    <row r="11900" spans="4:14" x14ac:dyDescent="0.2">
      <c r="D11900" s="97"/>
      <c r="N11900" s="97"/>
    </row>
    <row r="11901" spans="4:14" x14ac:dyDescent="0.2">
      <c r="D11901" s="97"/>
      <c r="N11901" s="97"/>
    </row>
    <row r="11902" spans="4:14" x14ac:dyDescent="0.2">
      <c r="D11902" s="97"/>
      <c r="N11902" s="97"/>
    </row>
    <row r="11903" spans="4:14" x14ac:dyDescent="0.2">
      <c r="D11903" s="97"/>
      <c r="N11903" s="97"/>
    </row>
    <row r="11904" spans="4:14" x14ac:dyDescent="0.2">
      <c r="D11904" s="97"/>
      <c r="N11904" s="97"/>
    </row>
    <row r="11905" spans="4:14" x14ac:dyDescent="0.2">
      <c r="D11905" s="97"/>
      <c r="N11905" s="97"/>
    </row>
    <row r="11906" spans="4:14" x14ac:dyDescent="0.2">
      <c r="D11906" s="97"/>
      <c r="N11906" s="97"/>
    </row>
    <row r="11907" spans="4:14" x14ac:dyDescent="0.2">
      <c r="D11907" s="97"/>
      <c r="N11907" s="97"/>
    </row>
    <row r="11908" spans="4:14" x14ac:dyDescent="0.2">
      <c r="D11908" s="97"/>
      <c r="N11908" s="97"/>
    </row>
    <row r="11909" spans="4:14" x14ac:dyDescent="0.2">
      <c r="D11909" s="97"/>
      <c r="N11909" s="97"/>
    </row>
    <row r="11910" spans="4:14" x14ac:dyDescent="0.2">
      <c r="D11910" s="97"/>
      <c r="N11910" s="97"/>
    </row>
    <row r="11911" spans="4:14" x14ac:dyDescent="0.2">
      <c r="D11911" s="97"/>
      <c r="N11911" s="97"/>
    </row>
    <row r="11912" spans="4:14" x14ac:dyDescent="0.2">
      <c r="D11912" s="97"/>
      <c r="N11912" s="97"/>
    </row>
    <row r="11913" spans="4:14" x14ac:dyDescent="0.2">
      <c r="D11913" s="97"/>
      <c r="N11913" s="97"/>
    </row>
    <row r="11914" spans="4:14" x14ac:dyDescent="0.2">
      <c r="D11914" s="97"/>
      <c r="N11914" s="97"/>
    </row>
    <row r="11915" spans="4:14" x14ac:dyDescent="0.2">
      <c r="D11915" s="97"/>
      <c r="N11915" s="97"/>
    </row>
    <row r="11916" spans="4:14" x14ac:dyDescent="0.2">
      <c r="D11916" s="97"/>
      <c r="N11916" s="97"/>
    </row>
    <row r="11917" spans="4:14" x14ac:dyDescent="0.2">
      <c r="D11917" s="97"/>
      <c r="N11917" s="97"/>
    </row>
    <row r="11918" spans="4:14" x14ac:dyDescent="0.2">
      <c r="D11918" s="97"/>
      <c r="N11918" s="97"/>
    </row>
    <row r="11919" spans="4:14" x14ac:dyDescent="0.2">
      <c r="D11919" s="97"/>
      <c r="N11919" s="97"/>
    </row>
    <row r="11920" spans="4:14" x14ac:dyDescent="0.2">
      <c r="D11920" s="97"/>
      <c r="N11920" s="97"/>
    </row>
    <row r="11921" spans="4:14" x14ac:dyDescent="0.2">
      <c r="D11921" s="97"/>
      <c r="N11921" s="97"/>
    </row>
    <row r="11922" spans="4:14" x14ac:dyDescent="0.2">
      <c r="D11922" s="97"/>
      <c r="N11922" s="97"/>
    </row>
    <row r="11923" spans="4:14" x14ac:dyDescent="0.2">
      <c r="D11923" s="97"/>
      <c r="N11923" s="97"/>
    </row>
    <row r="11924" spans="4:14" x14ac:dyDescent="0.2">
      <c r="D11924" s="97"/>
      <c r="N11924" s="97"/>
    </row>
    <row r="11925" spans="4:14" x14ac:dyDescent="0.2">
      <c r="D11925" s="97"/>
      <c r="N11925" s="97"/>
    </row>
    <row r="11926" spans="4:14" x14ac:dyDescent="0.2">
      <c r="D11926" s="97"/>
      <c r="N11926" s="97"/>
    </row>
    <row r="11927" spans="4:14" x14ac:dyDescent="0.2">
      <c r="D11927" s="97"/>
      <c r="N11927" s="97"/>
    </row>
    <row r="11928" spans="4:14" x14ac:dyDescent="0.2">
      <c r="D11928" s="97"/>
      <c r="N11928" s="97"/>
    </row>
    <row r="11929" spans="4:14" x14ac:dyDescent="0.2">
      <c r="D11929" s="97"/>
      <c r="N11929" s="97"/>
    </row>
    <row r="11930" spans="4:14" x14ac:dyDescent="0.2">
      <c r="D11930" s="97"/>
      <c r="N11930" s="97"/>
    </row>
    <row r="11931" spans="4:14" x14ac:dyDescent="0.2">
      <c r="D11931" s="97"/>
      <c r="N11931" s="97"/>
    </row>
    <row r="11932" spans="4:14" x14ac:dyDescent="0.2">
      <c r="D11932" s="97"/>
      <c r="N11932" s="97"/>
    </row>
    <row r="11933" spans="4:14" x14ac:dyDescent="0.2">
      <c r="D11933" s="97"/>
      <c r="N11933" s="97"/>
    </row>
    <row r="11934" spans="4:14" x14ac:dyDescent="0.2">
      <c r="D11934" s="97"/>
      <c r="N11934" s="97"/>
    </row>
    <row r="11935" spans="4:14" x14ac:dyDescent="0.2">
      <c r="D11935" s="97"/>
      <c r="N11935" s="97"/>
    </row>
    <row r="11936" spans="4:14" x14ac:dyDescent="0.2">
      <c r="D11936" s="97"/>
      <c r="N11936" s="97"/>
    </row>
    <row r="11937" spans="4:14" x14ac:dyDescent="0.2">
      <c r="D11937" s="97"/>
      <c r="N11937" s="97"/>
    </row>
    <row r="11938" spans="4:14" x14ac:dyDescent="0.2">
      <c r="D11938" s="97"/>
      <c r="N11938" s="97"/>
    </row>
    <row r="11939" spans="4:14" x14ac:dyDescent="0.2">
      <c r="D11939" s="97"/>
      <c r="N11939" s="97"/>
    </row>
    <row r="11940" spans="4:14" x14ac:dyDescent="0.2">
      <c r="D11940" s="97"/>
      <c r="N11940" s="97"/>
    </row>
    <row r="11941" spans="4:14" x14ac:dyDescent="0.2">
      <c r="D11941" s="97"/>
      <c r="N11941" s="97"/>
    </row>
    <row r="11942" spans="4:14" x14ac:dyDescent="0.2">
      <c r="D11942" s="97"/>
      <c r="N11942" s="97"/>
    </row>
    <row r="11943" spans="4:14" x14ac:dyDescent="0.2">
      <c r="D11943" s="97"/>
      <c r="N11943" s="97"/>
    </row>
    <row r="11944" spans="4:14" x14ac:dyDescent="0.2">
      <c r="D11944" s="97"/>
      <c r="N11944" s="97"/>
    </row>
    <row r="11945" spans="4:14" x14ac:dyDescent="0.2">
      <c r="D11945" s="97"/>
      <c r="N11945" s="97"/>
    </row>
    <row r="11946" spans="4:14" x14ac:dyDescent="0.2">
      <c r="D11946" s="97"/>
      <c r="N11946" s="97"/>
    </row>
    <row r="11947" spans="4:14" x14ac:dyDescent="0.2">
      <c r="D11947" s="97"/>
      <c r="N11947" s="97"/>
    </row>
    <row r="11948" spans="4:14" x14ac:dyDescent="0.2">
      <c r="D11948" s="97"/>
      <c r="N11948" s="97"/>
    </row>
    <row r="11949" spans="4:14" x14ac:dyDescent="0.2">
      <c r="D11949" s="97"/>
      <c r="N11949" s="97"/>
    </row>
    <row r="11950" spans="4:14" x14ac:dyDescent="0.2">
      <c r="D11950" s="97"/>
      <c r="N11950" s="97"/>
    </row>
    <row r="11951" spans="4:14" x14ac:dyDescent="0.2">
      <c r="D11951" s="97"/>
      <c r="N11951" s="97"/>
    </row>
    <row r="11952" spans="4:14" x14ac:dyDescent="0.2">
      <c r="D11952" s="97"/>
      <c r="N11952" s="97"/>
    </row>
    <row r="11953" spans="4:14" x14ac:dyDescent="0.2">
      <c r="D11953" s="97"/>
      <c r="N11953" s="97"/>
    </row>
    <row r="11954" spans="4:14" x14ac:dyDescent="0.2">
      <c r="D11954" s="97"/>
      <c r="N11954" s="97"/>
    </row>
    <row r="11955" spans="4:14" x14ac:dyDescent="0.2">
      <c r="D11955" s="97"/>
      <c r="N11955" s="97"/>
    </row>
    <row r="11956" spans="4:14" x14ac:dyDescent="0.2">
      <c r="D11956" s="97"/>
      <c r="N11956" s="97"/>
    </row>
    <row r="11957" spans="4:14" x14ac:dyDescent="0.2">
      <c r="D11957" s="97"/>
      <c r="N11957" s="97"/>
    </row>
    <row r="11958" spans="4:14" x14ac:dyDescent="0.2">
      <c r="D11958" s="97"/>
      <c r="N11958" s="97"/>
    </row>
    <row r="11959" spans="4:14" x14ac:dyDescent="0.2">
      <c r="D11959" s="97"/>
      <c r="N11959" s="97"/>
    </row>
    <row r="11960" spans="4:14" x14ac:dyDescent="0.2">
      <c r="D11960" s="97"/>
      <c r="N11960" s="97"/>
    </row>
    <row r="11961" spans="4:14" x14ac:dyDescent="0.2">
      <c r="D11961" s="97"/>
      <c r="N11961" s="97"/>
    </row>
    <row r="11962" spans="4:14" x14ac:dyDescent="0.2">
      <c r="D11962" s="97"/>
      <c r="N11962" s="97"/>
    </row>
    <row r="11963" spans="4:14" x14ac:dyDescent="0.2">
      <c r="D11963" s="97"/>
      <c r="N11963" s="97"/>
    </row>
    <row r="11964" spans="4:14" x14ac:dyDescent="0.2">
      <c r="D11964" s="97"/>
      <c r="N11964" s="97"/>
    </row>
    <row r="11965" spans="4:14" x14ac:dyDescent="0.2">
      <c r="D11965" s="97"/>
      <c r="N11965" s="97"/>
    </row>
    <row r="11966" spans="4:14" x14ac:dyDescent="0.2">
      <c r="D11966" s="97"/>
      <c r="N11966" s="97"/>
    </row>
    <row r="11967" spans="4:14" x14ac:dyDescent="0.2">
      <c r="D11967" s="97"/>
      <c r="N11967" s="97"/>
    </row>
    <row r="11968" spans="4:14" x14ac:dyDescent="0.2">
      <c r="D11968" s="97"/>
      <c r="N11968" s="97"/>
    </row>
    <row r="11969" spans="4:14" x14ac:dyDescent="0.2">
      <c r="D11969" s="97"/>
      <c r="N11969" s="97"/>
    </row>
    <row r="11970" spans="4:14" x14ac:dyDescent="0.2">
      <c r="D11970" s="97"/>
      <c r="N11970" s="97"/>
    </row>
    <row r="11971" spans="4:14" x14ac:dyDescent="0.2">
      <c r="D11971" s="97"/>
      <c r="N11971" s="97"/>
    </row>
    <row r="11972" spans="4:14" x14ac:dyDescent="0.2">
      <c r="D11972" s="97"/>
      <c r="N11972" s="97"/>
    </row>
    <row r="11973" spans="4:14" x14ac:dyDescent="0.2">
      <c r="D11973" s="97"/>
      <c r="N11973" s="97"/>
    </row>
    <row r="11974" spans="4:14" x14ac:dyDescent="0.2">
      <c r="D11974" s="97"/>
      <c r="N11974" s="97"/>
    </row>
    <row r="11975" spans="4:14" x14ac:dyDescent="0.2">
      <c r="D11975" s="97"/>
      <c r="N11975" s="97"/>
    </row>
    <row r="11976" spans="4:14" x14ac:dyDescent="0.2">
      <c r="D11976" s="97"/>
      <c r="N11976" s="97"/>
    </row>
    <row r="11977" spans="4:14" x14ac:dyDescent="0.2">
      <c r="D11977" s="97"/>
      <c r="N11977" s="97"/>
    </row>
    <row r="11978" spans="4:14" x14ac:dyDescent="0.2">
      <c r="D11978" s="97"/>
      <c r="N11978" s="97"/>
    </row>
    <row r="11979" spans="4:14" x14ac:dyDescent="0.2">
      <c r="D11979" s="97"/>
      <c r="N11979" s="97"/>
    </row>
    <row r="11980" spans="4:14" x14ac:dyDescent="0.2">
      <c r="D11980" s="97"/>
      <c r="N11980" s="97"/>
    </row>
    <row r="11981" spans="4:14" x14ac:dyDescent="0.2">
      <c r="D11981" s="97"/>
      <c r="N11981" s="97"/>
    </row>
    <row r="11982" spans="4:14" x14ac:dyDescent="0.2">
      <c r="D11982" s="97"/>
      <c r="N11982" s="97"/>
    </row>
    <row r="11983" spans="4:14" x14ac:dyDescent="0.2">
      <c r="D11983" s="97"/>
      <c r="N11983" s="97"/>
    </row>
    <row r="11984" spans="4:14" x14ac:dyDescent="0.2">
      <c r="D11984" s="97"/>
      <c r="N11984" s="97"/>
    </row>
    <row r="11985" spans="4:14" x14ac:dyDescent="0.2">
      <c r="D11985" s="97"/>
      <c r="N11985" s="97"/>
    </row>
    <row r="11986" spans="4:14" x14ac:dyDescent="0.2">
      <c r="D11986" s="97"/>
      <c r="N11986" s="97"/>
    </row>
    <row r="11987" spans="4:14" x14ac:dyDescent="0.2">
      <c r="D11987" s="97"/>
      <c r="N11987" s="97"/>
    </row>
    <row r="11988" spans="4:14" x14ac:dyDescent="0.2">
      <c r="D11988" s="97"/>
      <c r="N11988" s="97"/>
    </row>
    <row r="11989" spans="4:14" x14ac:dyDescent="0.2">
      <c r="D11989" s="97"/>
      <c r="N11989" s="97"/>
    </row>
    <row r="11990" spans="4:14" x14ac:dyDescent="0.2">
      <c r="D11990" s="97"/>
      <c r="N11990" s="97"/>
    </row>
    <row r="11991" spans="4:14" x14ac:dyDescent="0.2">
      <c r="D11991" s="97"/>
      <c r="N11991" s="97"/>
    </row>
    <row r="11992" spans="4:14" x14ac:dyDescent="0.2">
      <c r="D11992" s="97"/>
      <c r="N11992" s="97"/>
    </row>
    <row r="11993" spans="4:14" x14ac:dyDescent="0.2">
      <c r="D11993" s="97"/>
      <c r="N11993" s="97"/>
    </row>
    <row r="11994" spans="4:14" x14ac:dyDescent="0.2">
      <c r="D11994" s="97"/>
      <c r="N11994" s="97"/>
    </row>
    <row r="11995" spans="4:14" x14ac:dyDescent="0.2">
      <c r="D11995" s="97"/>
      <c r="N11995" s="97"/>
    </row>
    <row r="11996" spans="4:14" x14ac:dyDescent="0.2">
      <c r="D11996" s="97"/>
      <c r="N11996" s="97"/>
    </row>
    <row r="11997" spans="4:14" x14ac:dyDescent="0.2">
      <c r="D11997" s="97"/>
      <c r="N11997" s="97"/>
    </row>
    <row r="11998" spans="4:14" x14ac:dyDescent="0.2">
      <c r="D11998" s="97"/>
      <c r="N11998" s="97"/>
    </row>
    <row r="11999" spans="4:14" x14ac:dyDescent="0.2">
      <c r="D11999" s="97"/>
      <c r="N11999" s="97"/>
    </row>
    <row r="12000" spans="4:14" x14ac:dyDescent="0.2">
      <c r="D12000" s="97"/>
      <c r="N12000" s="97"/>
    </row>
    <row r="12001" spans="4:14" x14ac:dyDescent="0.2">
      <c r="D12001" s="97"/>
      <c r="N12001" s="97"/>
    </row>
    <row r="12002" spans="4:14" x14ac:dyDescent="0.2">
      <c r="D12002" s="97"/>
      <c r="N12002" s="97"/>
    </row>
    <row r="12003" spans="4:14" x14ac:dyDescent="0.2">
      <c r="D12003" s="97"/>
      <c r="N12003" s="97"/>
    </row>
    <row r="12004" spans="4:14" x14ac:dyDescent="0.2">
      <c r="D12004" s="97"/>
      <c r="N12004" s="97"/>
    </row>
    <row r="12005" spans="4:14" x14ac:dyDescent="0.2">
      <c r="D12005" s="97"/>
      <c r="N12005" s="97"/>
    </row>
    <row r="12006" spans="4:14" x14ac:dyDescent="0.2">
      <c r="D12006" s="97"/>
      <c r="N12006" s="97"/>
    </row>
    <row r="12007" spans="4:14" x14ac:dyDescent="0.2">
      <c r="D12007" s="97"/>
      <c r="N12007" s="97"/>
    </row>
    <row r="12008" spans="4:14" x14ac:dyDescent="0.2">
      <c r="D12008" s="97"/>
      <c r="N12008" s="97"/>
    </row>
    <row r="12009" spans="4:14" x14ac:dyDescent="0.2">
      <c r="D12009" s="97"/>
      <c r="N12009" s="97"/>
    </row>
    <row r="12010" spans="4:14" x14ac:dyDescent="0.2">
      <c r="D12010" s="97"/>
      <c r="N12010" s="97"/>
    </row>
    <row r="12011" spans="4:14" x14ac:dyDescent="0.2">
      <c r="D12011" s="97"/>
      <c r="N12011" s="97"/>
    </row>
    <row r="12012" spans="4:14" x14ac:dyDescent="0.2">
      <c r="D12012" s="97"/>
      <c r="N12012" s="97"/>
    </row>
    <row r="12013" spans="4:14" x14ac:dyDescent="0.2">
      <c r="D12013" s="97"/>
      <c r="N12013" s="97"/>
    </row>
    <row r="12014" spans="4:14" x14ac:dyDescent="0.2">
      <c r="D12014" s="97"/>
      <c r="N12014" s="97"/>
    </row>
    <row r="12015" spans="4:14" x14ac:dyDescent="0.2">
      <c r="D12015" s="97"/>
      <c r="N12015" s="97"/>
    </row>
    <row r="12016" spans="4:14" x14ac:dyDescent="0.2">
      <c r="D12016" s="97"/>
      <c r="N12016" s="97"/>
    </row>
    <row r="12017" spans="4:14" x14ac:dyDescent="0.2">
      <c r="D12017" s="97"/>
      <c r="N12017" s="97"/>
    </row>
    <row r="12018" spans="4:14" x14ac:dyDescent="0.2">
      <c r="D12018" s="97"/>
      <c r="N12018" s="97"/>
    </row>
    <row r="12019" spans="4:14" x14ac:dyDescent="0.2">
      <c r="D12019" s="97"/>
      <c r="N12019" s="97"/>
    </row>
    <row r="12020" spans="4:14" x14ac:dyDescent="0.2">
      <c r="D12020" s="97"/>
      <c r="N12020" s="97"/>
    </row>
    <row r="12021" spans="4:14" x14ac:dyDescent="0.2">
      <c r="D12021" s="97"/>
      <c r="N12021" s="97"/>
    </row>
    <row r="12022" spans="4:14" x14ac:dyDescent="0.2">
      <c r="D12022" s="97"/>
      <c r="N12022" s="97"/>
    </row>
    <row r="12023" spans="4:14" x14ac:dyDescent="0.2">
      <c r="D12023" s="97"/>
      <c r="N12023" s="97"/>
    </row>
    <row r="12024" spans="4:14" x14ac:dyDescent="0.2">
      <c r="D12024" s="97"/>
      <c r="N12024" s="97"/>
    </row>
    <row r="12025" spans="4:14" x14ac:dyDescent="0.2">
      <c r="D12025" s="97"/>
      <c r="N12025" s="97"/>
    </row>
    <row r="12026" spans="4:14" x14ac:dyDescent="0.2">
      <c r="D12026" s="97"/>
      <c r="N12026" s="97"/>
    </row>
    <row r="12027" spans="4:14" x14ac:dyDescent="0.2">
      <c r="D12027" s="97"/>
      <c r="N12027" s="97"/>
    </row>
    <row r="12028" spans="4:14" x14ac:dyDescent="0.2">
      <c r="D12028" s="97"/>
      <c r="N12028" s="97"/>
    </row>
    <row r="12029" spans="4:14" x14ac:dyDescent="0.2">
      <c r="D12029" s="97"/>
      <c r="N12029" s="97"/>
    </row>
    <row r="12030" spans="4:14" x14ac:dyDescent="0.2">
      <c r="D12030" s="97"/>
      <c r="N12030" s="97"/>
    </row>
    <row r="12031" spans="4:14" x14ac:dyDescent="0.2">
      <c r="D12031" s="97"/>
      <c r="N12031" s="97"/>
    </row>
    <row r="12032" spans="4:14" x14ac:dyDescent="0.2">
      <c r="D12032" s="97"/>
      <c r="N12032" s="97"/>
    </row>
    <row r="12033" spans="4:14" x14ac:dyDescent="0.2">
      <c r="D12033" s="97"/>
      <c r="N12033" s="97"/>
    </row>
    <row r="12034" spans="4:14" x14ac:dyDescent="0.2">
      <c r="D12034" s="97"/>
      <c r="N12034" s="97"/>
    </row>
    <row r="12035" spans="4:14" x14ac:dyDescent="0.2">
      <c r="D12035" s="97"/>
      <c r="N12035" s="97"/>
    </row>
    <row r="12036" spans="4:14" x14ac:dyDescent="0.2">
      <c r="D12036" s="97"/>
      <c r="N12036" s="97"/>
    </row>
    <row r="12037" spans="4:14" x14ac:dyDescent="0.2">
      <c r="D12037" s="97"/>
      <c r="N12037" s="97"/>
    </row>
    <row r="12038" spans="4:14" x14ac:dyDescent="0.2">
      <c r="D12038" s="97"/>
      <c r="N12038" s="97"/>
    </row>
    <row r="12039" spans="4:14" x14ac:dyDescent="0.2">
      <c r="D12039" s="97"/>
      <c r="N12039" s="97"/>
    </row>
    <row r="12040" spans="4:14" x14ac:dyDescent="0.2">
      <c r="D12040" s="97"/>
      <c r="N12040" s="97"/>
    </row>
    <row r="12041" spans="4:14" x14ac:dyDescent="0.2">
      <c r="D12041" s="97"/>
      <c r="N12041" s="97"/>
    </row>
    <row r="12042" spans="4:14" x14ac:dyDescent="0.2">
      <c r="D12042" s="97"/>
      <c r="N12042" s="97"/>
    </row>
    <row r="12043" spans="4:14" x14ac:dyDescent="0.2">
      <c r="D12043" s="97"/>
      <c r="N12043" s="97"/>
    </row>
    <row r="12044" spans="4:14" x14ac:dyDescent="0.2">
      <c r="D12044" s="97"/>
      <c r="N12044" s="97"/>
    </row>
    <row r="12045" spans="4:14" x14ac:dyDescent="0.2">
      <c r="D12045" s="97"/>
      <c r="N12045" s="97"/>
    </row>
    <row r="12046" spans="4:14" x14ac:dyDescent="0.2">
      <c r="D12046" s="97"/>
      <c r="N12046" s="97"/>
    </row>
    <row r="12047" spans="4:14" x14ac:dyDescent="0.2">
      <c r="D12047" s="97"/>
      <c r="N12047" s="97"/>
    </row>
    <row r="12048" spans="4:14" x14ac:dyDescent="0.2">
      <c r="D12048" s="97"/>
      <c r="N12048" s="97"/>
    </row>
    <row r="12049" spans="4:14" x14ac:dyDescent="0.2">
      <c r="D12049" s="97"/>
      <c r="N12049" s="97"/>
    </row>
    <row r="12050" spans="4:14" x14ac:dyDescent="0.2">
      <c r="D12050" s="97"/>
      <c r="N12050" s="97"/>
    </row>
    <row r="12051" spans="4:14" x14ac:dyDescent="0.2">
      <c r="D12051" s="97"/>
      <c r="N12051" s="97"/>
    </row>
    <row r="12052" spans="4:14" x14ac:dyDescent="0.2">
      <c r="D12052" s="97"/>
      <c r="N12052" s="97"/>
    </row>
    <row r="12053" spans="4:14" x14ac:dyDescent="0.2">
      <c r="D12053" s="97"/>
      <c r="N12053" s="97"/>
    </row>
    <row r="12054" spans="4:14" x14ac:dyDescent="0.2">
      <c r="D12054" s="97"/>
      <c r="N12054" s="97"/>
    </row>
    <row r="12055" spans="4:14" x14ac:dyDescent="0.2">
      <c r="D12055" s="97"/>
      <c r="N12055" s="97"/>
    </row>
    <row r="12056" spans="4:14" x14ac:dyDescent="0.2">
      <c r="D12056" s="97"/>
      <c r="N12056" s="97"/>
    </row>
    <row r="12057" spans="4:14" x14ac:dyDescent="0.2">
      <c r="D12057" s="97"/>
      <c r="N12057" s="97"/>
    </row>
    <row r="12058" spans="4:14" x14ac:dyDescent="0.2">
      <c r="D12058" s="97"/>
      <c r="N12058" s="97"/>
    </row>
    <row r="12059" spans="4:14" x14ac:dyDescent="0.2">
      <c r="D12059" s="97"/>
      <c r="N12059" s="97"/>
    </row>
    <row r="12060" spans="4:14" x14ac:dyDescent="0.2">
      <c r="D12060" s="97"/>
      <c r="N12060" s="97"/>
    </row>
    <row r="12061" spans="4:14" x14ac:dyDescent="0.2">
      <c r="D12061" s="97"/>
      <c r="N12061" s="97"/>
    </row>
    <row r="12062" spans="4:14" x14ac:dyDescent="0.2">
      <c r="D12062" s="97"/>
      <c r="N12062" s="97"/>
    </row>
    <row r="12063" spans="4:14" x14ac:dyDescent="0.2">
      <c r="D12063" s="97"/>
      <c r="N12063" s="97"/>
    </row>
    <row r="12064" spans="4:14" x14ac:dyDescent="0.2">
      <c r="D12064" s="97"/>
      <c r="N12064" s="97"/>
    </row>
    <row r="12065" spans="4:14" x14ac:dyDescent="0.2">
      <c r="D12065" s="97"/>
      <c r="N12065" s="97"/>
    </row>
    <row r="12066" spans="4:14" x14ac:dyDescent="0.2">
      <c r="D12066" s="97"/>
      <c r="N12066" s="97"/>
    </row>
    <row r="12067" spans="4:14" x14ac:dyDescent="0.2">
      <c r="D12067" s="97"/>
      <c r="N12067" s="97"/>
    </row>
    <row r="12068" spans="4:14" x14ac:dyDescent="0.2">
      <c r="D12068" s="97"/>
      <c r="N12068" s="97"/>
    </row>
    <row r="12069" spans="4:14" x14ac:dyDescent="0.2">
      <c r="D12069" s="97"/>
      <c r="N12069" s="97"/>
    </row>
    <row r="12070" spans="4:14" x14ac:dyDescent="0.2">
      <c r="D12070" s="97"/>
      <c r="N12070" s="97"/>
    </row>
    <row r="12071" spans="4:14" x14ac:dyDescent="0.2">
      <c r="D12071" s="97"/>
      <c r="N12071" s="97"/>
    </row>
    <row r="12072" spans="4:14" x14ac:dyDescent="0.2">
      <c r="D12072" s="97"/>
      <c r="N12072" s="97"/>
    </row>
    <row r="12073" spans="4:14" x14ac:dyDescent="0.2">
      <c r="D12073" s="97"/>
      <c r="N12073" s="97"/>
    </row>
    <row r="12074" spans="4:14" x14ac:dyDescent="0.2">
      <c r="D12074" s="97"/>
      <c r="N12074" s="97"/>
    </row>
    <row r="12075" spans="4:14" x14ac:dyDescent="0.2">
      <c r="D12075" s="97"/>
      <c r="N12075" s="97"/>
    </row>
    <row r="12076" spans="4:14" x14ac:dyDescent="0.2">
      <c r="D12076" s="97"/>
      <c r="N12076" s="97"/>
    </row>
    <row r="12077" spans="4:14" x14ac:dyDescent="0.2">
      <c r="D12077" s="97"/>
      <c r="N12077" s="97"/>
    </row>
    <row r="12078" spans="4:14" x14ac:dyDescent="0.2">
      <c r="D12078" s="97"/>
      <c r="N12078" s="97"/>
    </row>
    <row r="12079" spans="4:14" x14ac:dyDescent="0.2">
      <c r="D12079" s="97"/>
      <c r="N12079" s="97"/>
    </row>
    <row r="12080" spans="4:14" x14ac:dyDescent="0.2">
      <c r="D12080" s="97"/>
      <c r="N12080" s="97"/>
    </row>
    <row r="12081" spans="4:14" x14ac:dyDescent="0.2">
      <c r="D12081" s="97"/>
      <c r="N12081" s="97"/>
    </row>
    <row r="12082" spans="4:14" x14ac:dyDescent="0.2">
      <c r="D12082" s="97"/>
      <c r="N12082" s="97"/>
    </row>
    <row r="12083" spans="4:14" x14ac:dyDescent="0.2">
      <c r="D12083" s="97"/>
      <c r="N12083" s="97"/>
    </row>
    <row r="12084" spans="4:14" x14ac:dyDescent="0.2">
      <c r="D12084" s="97"/>
      <c r="N12084" s="97"/>
    </row>
    <row r="12085" spans="4:14" x14ac:dyDescent="0.2">
      <c r="D12085" s="97"/>
      <c r="N12085" s="97"/>
    </row>
    <row r="12086" spans="4:14" x14ac:dyDescent="0.2">
      <c r="D12086" s="97"/>
      <c r="N12086" s="97"/>
    </row>
    <row r="12087" spans="4:14" x14ac:dyDescent="0.2">
      <c r="D12087" s="97"/>
      <c r="N12087" s="97"/>
    </row>
    <row r="12088" spans="4:14" x14ac:dyDescent="0.2">
      <c r="D12088" s="97"/>
      <c r="N12088" s="97"/>
    </row>
    <row r="12089" spans="4:14" x14ac:dyDescent="0.2">
      <c r="D12089" s="97"/>
      <c r="N12089" s="97"/>
    </row>
    <row r="12090" spans="4:14" x14ac:dyDescent="0.2">
      <c r="D12090" s="97"/>
      <c r="N12090" s="97"/>
    </row>
    <row r="12091" spans="4:14" x14ac:dyDescent="0.2">
      <c r="D12091" s="97"/>
      <c r="N12091" s="97"/>
    </row>
    <row r="12092" spans="4:14" x14ac:dyDescent="0.2">
      <c r="D12092" s="97"/>
      <c r="N12092" s="97"/>
    </row>
    <row r="12093" spans="4:14" x14ac:dyDescent="0.2">
      <c r="D12093" s="97"/>
      <c r="N12093" s="97"/>
    </row>
    <row r="12094" spans="4:14" x14ac:dyDescent="0.2">
      <c r="D12094" s="97"/>
      <c r="N12094" s="97"/>
    </row>
    <row r="12095" spans="4:14" x14ac:dyDescent="0.2">
      <c r="D12095" s="97"/>
      <c r="N12095" s="97"/>
    </row>
    <row r="12096" spans="4:14" x14ac:dyDescent="0.2">
      <c r="D12096" s="97"/>
      <c r="N12096" s="97"/>
    </row>
    <row r="12097" spans="4:14" x14ac:dyDescent="0.2">
      <c r="D12097" s="97"/>
      <c r="N12097" s="97"/>
    </row>
    <row r="12098" spans="4:14" x14ac:dyDescent="0.2">
      <c r="D12098" s="97"/>
      <c r="N12098" s="97"/>
    </row>
    <row r="12099" spans="4:14" x14ac:dyDescent="0.2">
      <c r="D12099" s="97"/>
      <c r="N12099" s="97"/>
    </row>
    <row r="12100" spans="4:14" x14ac:dyDescent="0.2">
      <c r="D12100" s="97"/>
      <c r="N12100" s="97"/>
    </row>
    <row r="12101" spans="4:14" x14ac:dyDescent="0.2">
      <c r="D12101" s="97"/>
      <c r="N12101" s="97"/>
    </row>
    <row r="12102" spans="4:14" x14ac:dyDescent="0.2">
      <c r="D12102" s="97"/>
      <c r="N12102" s="97"/>
    </row>
    <row r="12103" spans="4:14" x14ac:dyDescent="0.2">
      <c r="D12103" s="97"/>
      <c r="N12103" s="97"/>
    </row>
    <row r="12104" spans="4:14" x14ac:dyDescent="0.2">
      <c r="D12104" s="97"/>
      <c r="N12104" s="97"/>
    </row>
    <row r="12105" spans="4:14" x14ac:dyDescent="0.2">
      <c r="D12105" s="97"/>
      <c r="N12105" s="97"/>
    </row>
    <row r="12106" spans="4:14" x14ac:dyDescent="0.2">
      <c r="D12106" s="97"/>
      <c r="N12106" s="97"/>
    </row>
    <row r="12107" spans="4:14" x14ac:dyDescent="0.2">
      <c r="D12107" s="97"/>
      <c r="N12107" s="97"/>
    </row>
    <row r="12108" spans="4:14" x14ac:dyDescent="0.2">
      <c r="D12108" s="97"/>
      <c r="N12108" s="97"/>
    </row>
    <row r="12109" spans="4:14" x14ac:dyDescent="0.2">
      <c r="D12109" s="97"/>
      <c r="N12109" s="97"/>
    </row>
    <row r="12110" spans="4:14" x14ac:dyDescent="0.2">
      <c r="D12110" s="97"/>
      <c r="N12110" s="97"/>
    </row>
    <row r="12111" spans="4:14" x14ac:dyDescent="0.2">
      <c r="D12111" s="97"/>
      <c r="N12111" s="97"/>
    </row>
    <row r="12112" spans="4:14" x14ac:dyDescent="0.2">
      <c r="D12112" s="97"/>
      <c r="N12112" s="97"/>
    </row>
    <row r="12113" spans="4:14" x14ac:dyDescent="0.2">
      <c r="D12113" s="97"/>
      <c r="N12113" s="97"/>
    </row>
    <row r="12114" spans="4:14" x14ac:dyDescent="0.2">
      <c r="D12114" s="97"/>
      <c r="N12114" s="97"/>
    </row>
    <row r="12115" spans="4:14" x14ac:dyDescent="0.2">
      <c r="D12115" s="97"/>
      <c r="N12115" s="97"/>
    </row>
    <row r="12116" spans="4:14" x14ac:dyDescent="0.2">
      <c r="D12116" s="97"/>
      <c r="N12116" s="97"/>
    </row>
    <row r="12117" spans="4:14" x14ac:dyDescent="0.2">
      <c r="D12117" s="97"/>
      <c r="N12117" s="97"/>
    </row>
    <row r="12118" spans="4:14" x14ac:dyDescent="0.2">
      <c r="D12118" s="97"/>
      <c r="N12118" s="97"/>
    </row>
    <row r="12119" spans="4:14" x14ac:dyDescent="0.2">
      <c r="D12119" s="97"/>
      <c r="N12119" s="97"/>
    </row>
    <row r="12120" spans="4:14" x14ac:dyDescent="0.2">
      <c r="D12120" s="97"/>
      <c r="N12120" s="97"/>
    </row>
    <row r="12121" spans="4:14" x14ac:dyDescent="0.2">
      <c r="D12121" s="97"/>
      <c r="N12121" s="97"/>
    </row>
    <row r="12122" spans="4:14" x14ac:dyDescent="0.2">
      <c r="D12122" s="97"/>
      <c r="N12122" s="97"/>
    </row>
    <row r="12123" spans="4:14" x14ac:dyDescent="0.2">
      <c r="D12123" s="97"/>
      <c r="N12123" s="97"/>
    </row>
    <row r="12124" spans="4:14" x14ac:dyDescent="0.2">
      <c r="D12124" s="97"/>
      <c r="N12124" s="97"/>
    </row>
    <row r="12125" spans="4:14" x14ac:dyDescent="0.2">
      <c r="D12125" s="97"/>
      <c r="N12125" s="97"/>
    </row>
    <row r="12126" spans="4:14" x14ac:dyDescent="0.2">
      <c r="D12126" s="97"/>
      <c r="N12126" s="97"/>
    </row>
    <row r="12127" spans="4:14" x14ac:dyDescent="0.2">
      <c r="D12127" s="97"/>
      <c r="N12127" s="97"/>
    </row>
    <row r="12128" spans="4:14" x14ac:dyDescent="0.2">
      <c r="D12128" s="97"/>
      <c r="N12128" s="97"/>
    </row>
    <row r="12129" spans="4:14" x14ac:dyDescent="0.2">
      <c r="D12129" s="97"/>
      <c r="N12129" s="97"/>
    </row>
    <row r="12130" spans="4:14" x14ac:dyDescent="0.2">
      <c r="D12130" s="97"/>
      <c r="N12130" s="97"/>
    </row>
    <row r="12131" spans="4:14" x14ac:dyDescent="0.2">
      <c r="D12131" s="97"/>
      <c r="N12131" s="97"/>
    </row>
    <row r="12132" spans="4:14" x14ac:dyDescent="0.2">
      <c r="D12132" s="97"/>
      <c r="N12132" s="97"/>
    </row>
    <row r="12133" spans="4:14" x14ac:dyDescent="0.2">
      <c r="D12133" s="97"/>
      <c r="N12133" s="97"/>
    </row>
    <row r="12134" spans="4:14" x14ac:dyDescent="0.2">
      <c r="D12134" s="97"/>
      <c r="N12134" s="97"/>
    </row>
    <row r="12135" spans="4:14" x14ac:dyDescent="0.2">
      <c r="D12135" s="97"/>
      <c r="N12135" s="97"/>
    </row>
    <row r="12136" spans="4:14" x14ac:dyDescent="0.2">
      <c r="D12136" s="97"/>
      <c r="N12136" s="97"/>
    </row>
    <row r="12137" spans="4:14" x14ac:dyDescent="0.2">
      <c r="D12137" s="97"/>
      <c r="N12137" s="97"/>
    </row>
    <row r="12138" spans="4:14" x14ac:dyDescent="0.2">
      <c r="D12138" s="97"/>
      <c r="N12138" s="97"/>
    </row>
    <row r="12139" spans="4:14" x14ac:dyDescent="0.2">
      <c r="D12139" s="97"/>
      <c r="N12139" s="97"/>
    </row>
    <row r="12140" spans="4:14" x14ac:dyDescent="0.2">
      <c r="D12140" s="97"/>
      <c r="N12140" s="97"/>
    </row>
    <row r="12141" spans="4:14" x14ac:dyDescent="0.2">
      <c r="D12141" s="97"/>
      <c r="N12141" s="97"/>
    </row>
    <row r="12142" spans="4:14" x14ac:dyDescent="0.2">
      <c r="D12142" s="97"/>
      <c r="N12142" s="97"/>
    </row>
    <row r="12143" spans="4:14" x14ac:dyDescent="0.2">
      <c r="D12143" s="97"/>
      <c r="N12143" s="97"/>
    </row>
    <row r="12144" spans="4:14" x14ac:dyDescent="0.2">
      <c r="D12144" s="97"/>
      <c r="N12144" s="97"/>
    </row>
    <row r="12145" spans="4:14" x14ac:dyDescent="0.2">
      <c r="D12145" s="97"/>
      <c r="N12145" s="97"/>
    </row>
    <row r="12146" spans="4:14" x14ac:dyDescent="0.2">
      <c r="D12146" s="97"/>
      <c r="N12146" s="97"/>
    </row>
    <row r="12147" spans="4:14" x14ac:dyDescent="0.2">
      <c r="D12147" s="97"/>
      <c r="N12147" s="97"/>
    </row>
    <row r="12148" spans="4:14" x14ac:dyDescent="0.2">
      <c r="D12148" s="97"/>
      <c r="N12148" s="97"/>
    </row>
    <row r="12149" spans="4:14" x14ac:dyDescent="0.2">
      <c r="D12149" s="97"/>
      <c r="N12149" s="97"/>
    </row>
    <row r="12150" spans="4:14" x14ac:dyDescent="0.2">
      <c r="D12150" s="97"/>
      <c r="N12150" s="97"/>
    </row>
    <row r="12151" spans="4:14" x14ac:dyDescent="0.2">
      <c r="D12151" s="97"/>
      <c r="N12151" s="97"/>
    </row>
    <row r="12152" spans="4:14" x14ac:dyDescent="0.2">
      <c r="D12152" s="97"/>
      <c r="N12152" s="97"/>
    </row>
    <row r="12153" spans="4:14" x14ac:dyDescent="0.2">
      <c r="D12153" s="97"/>
      <c r="N12153" s="97"/>
    </row>
    <row r="12154" spans="4:14" x14ac:dyDescent="0.2">
      <c r="D12154" s="97"/>
      <c r="N12154" s="97"/>
    </row>
    <row r="12155" spans="4:14" x14ac:dyDescent="0.2">
      <c r="D12155" s="97"/>
      <c r="N12155" s="97"/>
    </row>
    <row r="12156" spans="4:14" x14ac:dyDescent="0.2">
      <c r="D12156" s="97"/>
      <c r="N12156" s="97"/>
    </row>
    <row r="12157" spans="4:14" x14ac:dyDescent="0.2">
      <c r="D12157" s="97"/>
      <c r="N12157" s="97"/>
    </row>
    <row r="12158" spans="4:14" x14ac:dyDescent="0.2">
      <c r="D12158" s="97"/>
      <c r="N12158" s="97"/>
    </row>
    <row r="12159" spans="4:14" x14ac:dyDescent="0.2">
      <c r="D12159" s="97"/>
      <c r="N12159" s="97"/>
    </row>
    <row r="12160" spans="4:14" x14ac:dyDescent="0.2">
      <c r="D12160" s="97"/>
      <c r="N12160" s="97"/>
    </row>
    <row r="12161" spans="4:14" x14ac:dyDescent="0.2">
      <c r="D12161" s="97"/>
      <c r="N12161" s="97"/>
    </row>
    <row r="12162" spans="4:14" x14ac:dyDescent="0.2">
      <c r="D12162" s="97"/>
      <c r="N12162" s="97"/>
    </row>
    <row r="12163" spans="4:14" x14ac:dyDescent="0.2">
      <c r="D12163" s="97"/>
      <c r="N12163" s="97"/>
    </row>
    <row r="12164" spans="4:14" x14ac:dyDescent="0.2">
      <c r="D12164" s="97"/>
      <c r="N12164" s="97"/>
    </row>
    <row r="12165" spans="4:14" x14ac:dyDescent="0.2">
      <c r="D12165" s="97"/>
      <c r="N12165" s="97"/>
    </row>
    <row r="12166" spans="4:14" x14ac:dyDescent="0.2">
      <c r="D12166" s="97"/>
      <c r="N12166" s="97"/>
    </row>
    <row r="12167" spans="4:14" x14ac:dyDescent="0.2">
      <c r="D12167" s="97"/>
      <c r="N12167" s="97"/>
    </row>
    <row r="12168" spans="4:14" x14ac:dyDescent="0.2">
      <c r="D12168" s="97"/>
      <c r="N12168" s="97"/>
    </row>
    <row r="12169" spans="4:14" x14ac:dyDescent="0.2">
      <c r="D12169" s="97"/>
      <c r="N12169" s="97"/>
    </row>
    <row r="12170" spans="4:14" x14ac:dyDescent="0.2">
      <c r="D12170" s="97"/>
      <c r="N12170" s="97"/>
    </row>
    <row r="12171" spans="4:14" x14ac:dyDescent="0.2">
      <c r="D12171" s="97"/>
      <c r="N12171" s="97"/>
    </row>
    <row r="12172" spans="4:14" x14ac:dyDescent="0.2">
      <c r="D12172" s="97"/>
      <c r="N12172" s="97"/>
    </row>
    <row r="12173" spans="4:14" x14ac:dyDescent="0.2">
      <c r="D12173" s="97"/>
      <c r="N12173" s="97"/>
    </row>
    <row r="12174" spans="4:14" x14ac:dyDescent="0.2">
      <c r="D12174" s="97"/>
      <c r="N12174" s="97"/>
    </row>
    <row r="12175" spans="4:14" x14ac:dyDescent="0.2">
      <c r="D12175" s="97"/>
      <c r="N12175" s="97"/>
    </row>
    <row r="12176" spans="4:14" x14ac:dyDescent="0.2">
      <c r="D12176" s="97"/>
      <c r="N12176" s="97"/>
    </row>
    <row r="12177" spans="4:14" x14ac:dyDescent="0.2">
      <c r="D12177" s="97"/>
      <c r="N12177" s="97"/>
    </row>
    <row r="12178" spans="4:14" x14ac:dyDescent="0.2">
      <c r="D12178" s="97"/>
      <c r="N12178" s="97"/>
    </row>
    <row r="12179" spans="4:14" x14ac:dyDescent="0.2">
      <c r="D12179" s="97"/>
      <c r="N12179" s="97"/>
    </row>
    <row r="12180" spans="4:14" x14ac:dyDescent="0.2">
      <c r="D12180" s="97"/>
      <c r="N12180" s="97"/>
    </row>
    <row r="12181" spans="4:14" x14ac:dyDescent="0.2">
      <c r="D12181" s="97"/>
      <c r="N12181" s="97"/>
    </row>
    <row r="12182" spans="4:14" x14ac:dyDescent="0.2">
      <c r="D12182" s="97"/>
      <c r="N12182" s="97"/>
    </row>
    <row r="12183" spans="4:14" x14ac:dyDescent="0.2">
      <c r="D12183" s="97"/>
      <c r="N12183" s="97"/>
    </row>
    <row r="12184" spans="4:14" x14ac:dyDescent="0.2">
      <c r="D12184" s="97"/>
      <c r="N12184" s="97"/>
    </row>
    <row r="12185" spans="4:14" x14ac:dyDescent="0.2">
      <c r="D12185" s="97"/>
      <c r="N12185" s="97"/>
    </row>
    <row r="12186" spans="4:14" x14ac:dyDescent="0.2">
      <c r="D12186" s="97"/>
      <c r="N12186" s="97"/>
    </row>
    <row r="12187" spans="4:14" x14ac:dyDescent="0.2">
      <c r="D12187" s="97"/>
      <c r="N12187" s="97"/>
    </row>
    <row r="12188" spans="4:14" x14ac:dyDescent="0.2">
      <c r="D12188" s="97"/>
      <c r="N12188" s="97"/>
    </row>
    <row r="12189" spans="4:14" x14ac:dyDescent="0.2">
      <c r="D12189" s="97"/>
      <c r="N12189" s="97"/>
    </row>
    <row r="12190" spans="4:14" x14ac:dyDescent="0.2">
      <c r="D12190" s="97"/>
      <c r="N12190" s="97"/>
    </row>
    <row r="12191" spans="4:14" x14ac:dyDescent="0.2">
      <c r="D12191" s="97"/>
      <c r="N12191" s="97"/>
    </row>
    <row r="12192" spans="4:14" x14ac:dyDescent="0.2">
      <c r="D12192" s="97"/>
      <c r="N12192" s="97"/>
    </row>
    <row r="12193" spans="4:14" x14ac:dyDescent="0.2">
      <c r="D12193" s="97"/>
      <c r="N12193" s="97"/>
    </row>
    <row r="12194" spans="4:14" x14ac:dyDescent="0.2">
      <c r="D12194" s="97"/>
      <c r="N12194" s="97"/>
    </row>
    <row r="12195" spans="4:14" x14ac:dyDescent="0.2">
      <c r="D12195" s="97"/>
      <c r="N12195" s="97"/>
    </row>
    <row r="12196" spans="4:14" x14ac:dyDescent="0.2">
      <c r="D12196" s="97"/>
      <c r="N12196" s="97"/>
    </row>
    <row r="12197" spans="4:14" x14ac:dyDescent="0.2">
      <c r="D12197" s="97"/>
      <c r="N12197" s="97"/>
    </row>
    <row r="12198" spans="4:14" x14ac:dyDescent="0.2">
      <c r="D12198" s="97"/>
      <c r="N12198" s="97"/>
    </row>
    <row r="12199" spans="4:14" x14ac:dyDescent="0.2">
      <c r="D12199" s="97"/>
      <c r="N12199" s="97"/>
    </row>
    <row r="12200" spans="4:14" x14ac:dyDescent="0.2">
      <c r="D12200" s="97"/>
      <c r="N12200" s="97"/>
    </row>
    <row r="12201" spans="4:14" x14ac:dyDescent="0.2">
      <c r="D12201" s="97"/>
      <c r="N12201" s="97"/>
    </row>
    <row r="12202" spans="4:14" x14ac:dyDescent="0.2">
      <c r="D12202" s="97"/>
      <c r="N12202" s="97"/>
    </row>
    <row r="12203" spans="4:14" x14ac:dyDescent="0.2">
      <c r="D12203" s="97"/>
      <c r="N12203" s="97"/>
    </row>
    <row r="12204" spans="4:14" x14ac:dyDescent="0.2">
      <c r="D12204" s="97"/>
      <c r="N12204" s="97"/>
    </row>
    <row r="12205" spans="4:14" x14ac:dyDescent="0.2">
      <c r="D12205" s="97"/>
      <c r="N12205" s="97"/>
    </row>
    <row r="12206" spans="4:14" x14ac:dyDescent="0.2">
      <c r="D12206" s="97"/>
      <c r="N12206" s="97"/>
    </row>
    <row r="12207" spans="4:14" x14ac:dyDescent="0.2">
      <c r="D12207" s="97"/>
      <c r="N12207" s="97"/>
    </row>
    <row r="12208" spans="4:14" x14ac:dyDescent="0.2">
      <c r="D12208" s="97"/>
      <c r="N12208" s="97"/>
    </row>
    <row r="12209" spans="4:14" x14ac:dyDescent="0.2">
      <c r="D12209" s="97"/>
      <c r="N12209" s="97"/>
    </row>
    <row r="12210" spans="4:14" x14ac:dyDescent="0.2">
      <c r="D12210" s="97"/>
      <c r="N12210" s="97"/>
    </row>
    <row r="12211" spans="4:14" x14ac:dyDescent="0.2">
      <c r="D12211" s="97"/>
      <c r="N12211" s="97"/>
    </row>
    <row r="12212" spans="4:14" x14ac:dyDescent="0.2">
      <c r="D12212" s="97"/>
      <c r="N12212" s="97"/>
    </row>
    <row r="12213" spans="4:14" x14ac:dyDescent="0.2">
      <c r="D12213" s="97"/>
      <c r="N12213" s="97"/>
    </row>
    <row r="12214" spans="4:14" x14ac:dyDescent="0.2">
      <c r="D12214" s="97"/>
      <c r="N12214" s="97"/>
    </row>
    <row r="12215" spans="4:14" x14ac:dyDescent="0.2">
      <c r="D12215" s="97"/>
      <c r="N12215" s="97"/>
    </row>
    <row r="12216" spans="4:14" x14ac:dyDescent="0.2">
      <c r="D12216" s="97"/>
      <c r="N12216" s="97"/>
    </row>
    <row r="12217" spans="4:14" x14ac:dyDescent="0.2">
      <c r="D12217" s="97"/>
      <c r="N12217" s="97"/>
    </row>
    <row r="12218" spans="4:14" x14ac:dyDescent="0.2">
      <c r="D12218" s="97"/>
      <c r="N12218" s="97"/>
    </row>
    <row r="12219" spans="4:14" x14ac:dyDescent="0.2">
      <c r="D12219" s="97"/>
      <c r="N12219" s="97"/>
    </row>
    <row r="12220" spans="4:14" x14ac:dyDescent="0.2">
      <c r="D12220" s="97"/>
      <c r="N12220" s="97"/>
    </row>
    <row r="12221" spans="4:14" x14ac:dyDescent="0.2">
      <c r="D12221" s="97"/>
      <c r="N12221" s="97"/>
    </row>
    <row r="12222" spans="4:14" x14ac:dyDescent="0.2">
      <c r="D12222" s="97"/>
      <c r="N12222" s="97"/>
    </row>
    <row r="12223" spans="4:14" x14ac:dyDescent="0.2">
      <c r="D12223" s="97"/>
      <c r="N12223" s="97"/>
    </row>
    <row r="12224" spans="4:14" x14ac:dyDescent="0.2">
      <c r="D12224" s="97"/>
      <c r="N12224" s="97"/>
    </row>
    <row r="12225" spans="4:14" x14ac:dyDescent="0.2">
      <c r="D12225" s="97"/>
      <c r="N12225" s="97"/>
    </row>
    <row r="12226" spans="4:14" x14ac:dyDescent="0.2">
      <c r="D12226" s="97"/>
      <c r="N12226" s="97"/>
    </row>
    <row r="12227" spans="4:14" x14ac:dyDescent="0.2">
      <c r="D12227" s="97"/>
      <c r="N12227" s="97"/>
    </row>
    <row r="12228" spans="4:14" x14ac:dyDescent="0.2">
      <c r="D12228" s="97"/>
      <c r="N12228" s="97"/>
    </row>
    <row r="12229" spans="4:14" x14ac:dyDescent="0.2">
      <c r="D12229" s="97"/>
      <c r="N12229" s="97"/>
    </row>
    <row r="12230" spans="4:14" x14ac:dyDescent="0.2">
      <c r="D12230" s="97"/>
      <c r="N12230" s="97"/>
    </row>
    <row r="12231" spans="4:14" x14ac:dyDescent="0.2">
      <c r="D12231" s="97"/>
      <c r="N12231" s="97"/>
    </row>
    <row r="12232" spans="4:14" x14ac:dyDescent="0.2">
      <c r="D12232" s="97"/>
      <c r="N12232" s="97"/>
    </row>
    <row r="12233" spans="4:14" x14ac:dyDescent="0.2">
      <c r="D12233" s="97"/>
      <c r="N12233" s="97"/>
    </row>
    <row r="12234" spans="4:14" x14ac:dyDescent="0.2">
      <c r="D12234" s="97"/>
      <c r="N12234" s="97"/>
    </row>
    <row r="12235" spans="4:14" x14ac:dyDescent="0.2">
      <c r="D12235" s="97"/>
      <c r="N12235" s="97"/>
    </row>
    <row r="12236" spans="4:14" x14ac:dyDescent="0.2">
      <c r="D12236" s="97"/>
      <c r="N12236" s="97"/>
    </row>
    <row r="12237" spans="4:14" x14ac:dyDescent="0.2">
      <c r="D12237" s="97"/>
      <c r="N12237" s="97"/>
    </row>
    <row r="12238" spans="4:14" x14ac:dyDescent="0.2">
      <c r="D12238" s="97"/>
      <c r="N12238" s="97"/>
    </row>
    <row r="12239" spans="4:14" x14ac:dyDescent="0.2">
      <c r="D12239" s="97"/>
      <c r="N12239" s="97"/>
    </row>
    <row r="12240" spans="4:14" x14ac:dyDescent="0.2">
      <c r="D12240" s="97"/>
      <c r="N12240" s="97"/>
    </row>
    <row r="12241" spans="4:14" x14ac:dyDescent="0.2">
      <c r="D12241" s="97"/>
      <c r="N12241" s="97"/>
    </row>
    <row r="12242" spans="4:14" x14ac:dyDescent="0.2">
      <c r="D12242" s="97"/>
      <c r="N12242" s="97"/>
    </row>
    <row r="12243" spans="4:14" x14ac:dyDescent="0.2">
      <c r="D12243" s="97"/>
      <c r="N12243" s="97"/>
    </row>
    <row r="12244" spans="4:14" x14ac:dyDescent="0.2">
      <c r="D12244" s="97"/>
      <c r="N12244" s="97"/>
    </row>
    <row r="12245" spans="4:14" x14ac:dyDescent="0.2">
      <c r="D12245" s="97"/>
      <c r="N12245" s="97"/>
    </row>
    <row r="12246" spans="4:14" x14ac:dyDescent="0.2">
      <c r="D12246" s="97"/>
      <c r="N12246" s="97"/>
    </row>
    <row r="12247" spans="4:14" x14ac:dyDescent="0.2">
      <c r="D12247" s="97"/>
      <c r="N12247" s="97"/>
    </row>
    <row r="12248" spans="4:14" x14ac:dyDescent="0.2">
      <c r="D12248" s="97"/>
      <c r="N12248" s="97"/>
    </row>
    <row r="12249" spans="4:14" x14ac:dyDescent="0.2">
      <c r="D12249" s="97"/>
      <c r="N12249" s="97"/>
    </row>
    <row r="12250" spans="4:14" x14ac:dyDescent="0.2">
      <c r="D12250" s="97"/>
      <c r="N12250" s="97"/>
    </row>
    <row r="12251" spans="4:14" x14ac:dyDescent="0.2">
      <c r="D12251" s="97"/>
      <c r="N12251" s="97"/>
    </row>
    <row r="12252" spans="4:14" x14ac:dyDescent="0.2">
      <c r="D12252" s="97"/>
      <c r="N12252" s="97"/>
    </row>
    <row r="12253" spans="4:14" x14ac:dyDescent="0.2">
      <c r="D12253" s="97"/>
      <c r="N12253" s="97"/>
    </row>
    <row r="12254" spans="4:14" x14ac:dyDescent="0.2">
      <c r="D12254" s="97"/>
      <c r="N12254" s="97"/>
    </row>
    <row r="12255" spans="4:14" x14ac:dyDescent="0.2">
      <c r="D12255" s="97"/>
      <c r="N12255" s="97"/>
    </row>
    <row r="12256" spans="4:14" x14ac:dyDescent="0.2">
      <c r="D12256" s="97"/>
      <c r="N12256" s="97"/>
    </row>
    <row r="12257" spans="4:14" x14ac:dyDescent="0.2">
      <c r="D12257" s="97"/>
      <c r="N12257" s="97"/>
    </row>
    <row r="12258" spans="4:14" x14ac:dyDescent="0.2">
      <c r="D12258" s="97"/>
      <c r="N12258" s="97"/>
    </row>
    <row r="12259" spans="4:14" x14ac:dyDescent="0.2">
      <c r="D12259" s="97"/>
      <c r="N12259" s="97"/>
    </row>
    <row r="12260" spans="4:14" x14ac:dyDescent="0.2">
      <c r="D12260" s="97"/>
      <c r="N12260" s="97"/>
    </row>
    <row r="12261" spans="4:14" x14ac:dyDescent="0.2">
      <c r="D12261" s="97"/>
      <c r="N12261" s="97"/>
    </row>
    <row r="12262" spans="4:14" x14ac:dyDescent="0.2">
      <c r="D12262" s="97"/>
      <c r="N12262" s="97"/>
    </row>
    <row r="12263" spans="4:14" x14ac:dyDescent="0.2">
      <c r="D12263" s="97"/>
      <c r="N12263" s="97"/>
    </row>
    <row r="12264" spans="4:14" x14ac:dyDescent="0.2">
      <c r="D12264" s="97"/>
      <c r="N12264" s="97"/>
    </row>
    <row r="12265" spans="4:14" x14ac:dyDescent="0.2">
      <c r="D12265" s="97"/>
      <c r="N12265" s="97"/>
    </row>
    <row r="12266" spans="4:14" x14ac:dyDescent="0.2">
      <c r="D12266" s="97"/>
      <c r="N12266" s="97"/>
    </row>
    <row r="12267" spans="4:14" x14ac:dyDescent="0.2">
      <c r="D12267" s="97"/>
      <c r="N12267" s="97"/>
    </row>
    <row r="12268" spans="4:14" x14ac:dyDescent="0.2">
      <c r="D12268" s="97"/>
      <c r="N12268" s="97"/>
    </row>
    <row r="12269" spans="4:14" x14ac:dyDescent="0.2">
      <c r="D12269" s="97"/>
      <c r="N12269" s="97"/>
    </row>
    <row r="12270" spans="4:14" x14ac:dyDescent="0.2">
      <c r="D12270" s="97"/>
      <c r="N12270" s="97"/>
    </row>
    <row r="12271" spans="4:14" x14ac:dyDescent="0.2">
      <c r="D12271" s="97"/>
      <c r="N12271" s="97"/>
    </row>
    <row r="12272" spans="4:14" x14ac:dyDescent="0.2">
      <c r="D12272" s="97"/>
      <c r="N12272" s="97"/>
    </row>
    <row r="12273" spans="4:14" x14ac:dyDescent="0.2">
      <c r="D12273" s="97"/>
      <c r="N12273" s="97"/>
    </row>
    <row r="12274" spans="4:14" x14ac:dyDescent="0.2">
      <c r="D12274" s="97"/>
      <c r="N12274" s="97"/>
    </row>
    <row r="12275" spans="4:14" x14ac:dyDescent="0.2">
      <c r="D12275" s="97"/>
      <c r="N12275" s="97"/>
    </row>
    <row r="12276" spans="4:14" x14ac:dyDescent="0.2">
      <c r="D12276" s="97"/>
      <c r="N12276" s="97"/>
    </row>
    <row r="12277" spans="4:14" x14ac:dyDescent="0.2">
      <c r="D12277" s="97"/>
      <c r="N12277" s="97"/>
    </row>
    <row r="12278" spans="4:14" x14ac:dyDescent="0.2">
      <c r="D12278" s="97"/>
      <c r="N12278" s="97"/>
    </row>
    <row r="12279" spans="4:14" x14ac:dyDescent="0.2">
      <c r="D12279" s="97"/>
      <c r="N12279" s="97"/>
    </row>
    <row r="12280" spans="4:14" x14ac:dyDescent="0.2">
      <c r="D12280" s="97"/>
      <c r="N12280" s="97"/>
    </row>
    <row r="12281" spans="4:14" x14ac:dyDescent="0.2">
      <c r="D12281" s="97"/>
      <c r="N12281" s="97"/>
    </row>
    <row r="12282" spans="4:14" x14ac:dyDescent="0.2">
      <c r="D12282" s="97"/>
      <c r="N12282" s="97"/>
    </row>
    <row r="12283" spans="4:14" x14ac:dyDescent="0.2">
      <c r="D12283" s="97"/>
      <c r="N12283" s="97"/>
    </row>
    <row r="12284" spans="4:14" x14ac:dyDescent="0.2">
      <c r="D12284" s="97"/>
      <c r="N12284" s="97"/>
    </row>
    <row r="12285" spans="4:14" x14ac:dyDescent="0.2">
      <c r="D12285" s="97"/>
      <c r="N12285" s="97"/>
    </row>
    <row r="12286" spans="4:14" x14ac:dyDescent="0.2">
      <c r="D12286" s="97"/>
      <c r="N12286" s="97"/>
    </row>
    <row r="12287" spans="4:14" x14ac:dyDescent="0.2">
      <c r="D12287" s="97"/>
      <c r="N12287" s="97"/>
    </row>
    <row r="12288" spans="4:14" x14ac:dyDescent="0.2">
      <c r="D12288" s="97"/>
      <c r="N12288" s="97"/>
    </row>
    <row r="12289" spans="4:14" x14ac:dyDescent="0.2">
      <c r="D12289" s="97"/>
      <c r="N12289" s="97"/>
    </row>
    <row r="12290" spans="4:14" x14ac:dyDescent="0.2">
      <c r="D12290" s="97"/>
      <c r="N12290" s="97"/>
    </row>
    <row r="12291" spans="4:14" x14ac:dyDescent="0.2">
      <c r="D12291" s="97"/>
      <c r="N12291" s="97"/>
    </row>
    <row r="12292" spans="4:14" x14ac:dyDescent="0.2">
      <c r="D12292" s="97"/>
      <c r="N12292" s="97"/>
    </row>
    <row r="12293" spans="4:14" x14ac:dyDescent="0.2">
      <c r="D12293" s="97"/>
      <c r="N12293" s="97"/>
    </row>
    <row r="12294" spans="4:14" x14ac:dyDescent="0.2">
      <c r="D12294" s="97"/>
      <c r="N12294" s="97"/>
    </row>
    <row r="12295" spans="4:14" x14ac:dyDescent="0.2">
      <c r="D12295" s="97"/>
      <c r="N12295" s="97"/>
    </row>
    <row r="12296" spans="4:14" x14ac:dyDescent="0.2">
      <c r="D12296" s="97"/>
      <c r="N12296" s="97"/>
    </row>
    <row r="12297" spans="4:14" x14ac:dyDescent="0.2">
      <c r="D12297" s="97"/>
      <c r="N12297" s="97"/>
    </row>
    <row r="12298" spans="4:14" x14ac:dyDescent="0.2">
      <c r="D12298" s="97"/>
      <c r="N12298" s="97"/>
    </row>
    <row r="12299" spans="4:14" x14ac:dyDescent="0.2">
      <c r="D12299" s="97"/>
      <c r="N12299" s="97"/>
    </row>
    <row r="12300" spans="4:14" x14ac:dyDescent="0.2">
      <c r="D12300" s="97"/>
      <c r="N12300" s="97"/>
    </row>
    <row r="12301" spans="4:14" x14ac:dyDescent="0.2">
      <c r="D12301" s="97"/>
      <c r="N12301" s="97"/>
    </row>
    <row r="12302" spans="4:14" x14ac:dyDescent="0.2">
      <c r="D12302" s="97"/>
      <c r="N12302" s="97"/>
    </row>
    <row r="12303" spans="4:14" x14ac:dyDescent="0.2">
      <c r="D12303" s="97"/>
      <c r="N12303" s="97"/>
    </row>
    <row r="12304" spans="4:14" x14ac:dyDescent="0.2">
      <c r="D12304" s="97"/>
      <c r="N12304" s="97"/>
    </row>
    <row r="12305" spans="4:14" x14ac:dyDescent="0.2">
      <c r="D12305" s="97"/>
      <c r="N12305" s="97"/>
    </row>
    <row r="12306" spans="4:14" x14ac:dyDescent="0.2">
      <c r="D12306" s="97"/>
      <c r="N12306" s="97"/>
    </row>
    <row r="12307" spans="4:14" x14ac:dyDescent="0.2">
      <c r="D12307" s="97"/>
      <c r="N12307" s="97"/>
    </row>
    <row r="12308" spans="4:14" x14ac:dyDescent="0.2">
      <c r="D12308" s="97"/>
      <c r="N12308" s="97"/>
    </row>
    <row r="12309" spans="4:14" x14ac:dyDescent="0.2">
      <c r="D12309" s="97"/>
      <c r="N12309" s="97"/>
    </row>
    <row r="12310" spans="4:14" x14ac:dyDescent="0.2">
      <c r="D12310" s="97"/>
      <c r="N12310" s="97"/>
    </row>
    <row r="12311" spans="4:14" x14ac:dyDescent="0.2">
      <c r="D12311" s="97"/>
      <c r="N12311" s="97"/>
    </row>
    <row r="12312" spans="4:14" x14ac:dyDescent="0.2">
      <c r="D12312" s="97"/>
      <c r="N12312" s="97"/>
    </row>
    <row r="12313" spans="4:14" x14ac:dyDescent="0.2">
      <c r="D12313" s="97"/>
      <c r="N12313" s="97"/>
    </row>
    <row r="12314" spans="4:14" x14ac:dyDescent="0.2">
      <c r="D12314" s="97"/>
      <c r="N12314" s="97"/>
    </row>
    <row r="12315" spans="4:14" x14ac:dyDescent="0.2">
      <c r="D12315" s="97"/>
      <c r="N12315" s="97"/>
    </row>
    <row r="12316" spans="4:14" x14ac:dyDescent="0.2">
      <c r="D12316" s="97"/>
      <c r="N12316" s="97"/>
    </row>
    <row r="12317" spans="4:14" x14ac:dyDescent="0.2">
      <c r="D12317" s="97"/>
      <c r="N12317" s="97"/>
    </row>
    <row r="12318" spans="4:14" x14ac:dyDescent="0.2">
      <c r="D12318" s="97"/>
      <c r="N12318" s="97"/>
    </row>
    <row r="12319" spans="4:14" x14ac:dyDescent="0.2">
      <c r="D12319" s="97"/>
      <c r="N12319" s="97"/>
    </row>
    <row r="12320" spans="4:14" x14ac:dyDescent="0.2">
      <c r="D12320" s="97"/>
      <c r="N12320" s="97"/>
    </row>
    <row r="12321" spans="4:14" x14ac:dyDescent="0.2">
      <c r="D12321" s="97"/>
      <c r="N12321" s="97"/>
    </row>
    <row r="12322" spans="4:14" x14ac:dyDescent="0.2">
      <c r="D12322" s="97"/>
      <c r="N12322" s="97"/>
    </row>
    <row r="12323" spans="4:14" x14ac:dyDescent="0.2">
      <c r="D12323" s="97"/>
      <c r="N12323" s="97"/>
    </row>
    <row r="12324" spans="4:14" x14ac:dyDescent="0.2">
      <c r="D12324" s="97"/>
      <c r="N12324" s="97"/>
    </row>
    <row r="12325" spans="4:14" x14ac:dyDescent="0.2">
      <c r="D12325" s="97"/>
      <c r="N12325" s="97"/>
    </row>
    <row r="12326" spans="4:14" x14ac:dyDescent="0.2">
      <c r="D12326" s="97"/>
      <c r="N12326" s="97"/>
    </row>
    <row r="12327" spans="4:14" x14ac:dyDescent="0.2">
      <c r="D12327" s="97"/>
      <c r="N12327" s="97"/>
    </row>
    <row r="12328" spans="4:14" x14ac:dyDescent="0.2">
      <c r="D12328" s="97"/>
      <c r="N12328" s="97"/>
    </row>
    <row r="12329" spans="4:14" x14ac:dyDescent="0.2">
      <c r="D12329" s="97"/>
      <c r="N12329" s="97"/>
    </row>
    <row r="12330" spans="4:14" x14ac:dyDescent="0.2">
      <c r="D12330" s="97"/>
      <c r="N12330" s="97"/>
    </row>
    <row r="12331" spans="4:14" x14ac:dyDescent="0.2">
      <c r="D12331" s="97"/>
      <c r="N12331" s="97"/>
    </row>
    <row r="12332" spans="4:14" x14ac:dyDescent="0.2">
      <c r="D12332" s="97"/>
      <c r="N12332" s="97"/>
    </row>
    <row r="12333" spans="4:14" x14ac:dyDescent="0.2">
      <c r="D12333" s="97"/>
      <c r="N12333" s="97"/>
    </row>
    <row r="12334" spans="4:14" x14ac:dyDescent="0.2">
      <c r="D12334" s="97"/>
      <c r="N12334" s="97"/>
    </row>
    <row r="12335" spans="4:14" x14ac:dyDescent="0.2">
      <c r="D12335" s="97"/>
      <c r="N12335" s="97"/>
    </row>
    <row r="12336" spans="4:14" x14ac:dyDescent="0.2">
      <c r="D12336" s="97"/>
      <c r="N12336" s="97"/>
    </row>
    <row r="12337" spans="4:14" x14ac:dyDescent="0.2">
      <c r="D12337" s="97"/>
      <c r="N12337" s="97"/>
    </row>
    <row r="12338" spans="4:14" x14ac:dyDescent="0.2">
      <c r="D12338" s="97"/>
      <c r="N12338" s="97"/>
    </row>
    <row r="12339" spans="4:14" x14ac:dyDescent="0.2">
      <c r="D12339" s="97"/>
      <c r="N12339" s="97"/>
    </row>
    <row r="12340" spans="4:14" x14ac:dyDescent="0.2">
      <c r="D12340" s="97"/>
      <c r="N12340" s="97"/>
    </row>
    <row r="12341" spans="4:14" x14ac:dyDescent="0.2">
      <c r="D12341" s="97"/>
      <c r="N12341" s="97"/>
    </row>
    <row r="12342" spans="4:14" x14ac:dyDescent="0.2">
      <c r="D12342" s="97"/>
      <c r="N12342" s="97"/>
    </row>
    <row r="12343" spans="4:14" x14ac:dyDescent="0.2">
      <c r="D12343" s="97"/>
      <c r="N12343" s="97"/>
    </row>
    <row r="12344" spans="4:14" x14ac:dyDescent="0.2">
      <c r="D12344" s="97"/>
      <c r="N12344" s="97"/>
    </row>
    <row r="12345" spans="4:14" x14ac:dyDescent="0.2">
      <c r="D12345" s="97"/>
      <c r="N12345" s="97"/>
    </row>
    <row r="12346" spans="4:14" x14ac:dyDescent="0.2">
      <c r="D12346" s="97"/>
      <c r="N12346" s="97"/>
    </row>
    <row r="12347" spans="4:14" x14ac:dyDescent="0.2">
      <c r="D12347" s="97"/>
      <c r="N12347" s="97"/>
    </row>
    <row r="12348" spans="4:14" x14ac:dyDescent="0.2">
      <c r="D12348" s="97"/>
      <c r="N12348" s="97"/>
    </row>
    <row r="12349" spans="4:14" x14ac:dyDescent="0.2">
      <c r="D12349" s="97"/>
      <c r="N12349" s="97"/>
    </row>
    <row r="12350" spans="4:14" x14ac:dyDescent="0.2">
      <c r="D12350" s="97"/>
      <c r="N12350" s="97"/>
    </row>
    <row r="12351" spans="4:14" x14ac:dyDescent="0.2">
      <c r="D12351" s="97"/>
      <c r="N12351" s="97"/>
    </row>
    <row r="12352" spans="4:14" x14ac:dyDescent="0.2">
      <c r="D12352" s="97"/>
      <c r="N12352" s="97"/>
    </row>
    <row r="12353" spans="4:14" x14ac:dyDescent="0.2">
      <c r="D12353" s="97"/>
      <c r="N12353" s="97"/>
    </row>
    <row r="12354" spans="4:14" x14ac:dyDescent="0.2">
      <c r="D12354" s="97"/>
      <c r="N12354" s="97"/>
    </row>
    <row r="12355" spans="4:14" x14ac:dyDescent="0.2">
      <c r="D12355" s="97"/>
      <c r="N12355" s="97"/>
    </row>
    <row r="12356" spans="4:14" x14ac:dyDescent="0.2">
      <c r="D12356" s="97"/>
      <c r="N12356" s="97"/>
    </row>
    <row r="12357" spans="4:14" x14ac:dyDescent="0.2">
      <c r="D12357" s="97"/>
      <c r="N12357" s="97"/>
    </row>
    <row r="12358" spans="4:14" x14ac:dyDescent="0.2">
      <c r="D12358" s="97"/>
      <c r="N12358" s="97"/>
    </row>
    <row r="12359" spans="4:14" x14ac:dyDescent="0.2">
      <c r="D12359" s="97"/>
      <c r="N12359" s="97"/>
    </row>
    <row r="12360" spans="4:14" x14ac:dyDescent="0.2">
      <c r="D12360" s="97"/>
      <c r="N12360" s="97"/>
    </row>
    <row r="12361" spans="4:14" x14ac:dyDescent="0.2">
      <c r="D12361" s="97"/>
      <c r="N12361" s="97"/>
    </row>
    <row r="12362" spans="4:14" x14ac:dyDescent="0.2">
      <c r="D12362" s="97"/>
      <c r="N12362" s="97"/>
    </row>
    <row r="12363" spans="4:14" x14ac:dyDescent="0.2">
      <c r="D12363" s="97"/>
      <c r="N12363" s="97"/>
    </row>
    <row r="12364" spans="4:14" x14ac:dyDescent="0.2">
      <c r="D12364" s="97"/>
      <c r="N12364" s="97"/>
    </row>
    <row r="12365" spans="4:14" x14ac:dyDescent="0.2">
      <c r="D12365" s="97"/>
      <c r="N12365" s="97"/>
    </row>
    <row r="12366" spans="4:14" x14ac:dyDescent="0.2">
      <c r="D12366" s="97"/>
      <c r="N12366" s="97"/>
    </row>
    <row r="12367" spans="4:14" x14ac:dyDescent="0.2">
      <c r="D12367" s="97"/>
      <c r="N12367" s="97"/>
    </row>
    <row r="12368" spans="4:14" x14ac:dyDescent="0.2">
      <c r="D12368" s="97"/>
      <c r="N12368" s="97"/>
    </row>
    <row r="12369" spans="4:14" x14ac:dyDescent="0.2">
      <c r="D12369" s="97"/>
      <c r="N12369" s="97"/>
    </row>
    <row r="12370" spans="4:14" x14ac:dyDescent="0.2">
      <c r="D12370" s="97"/>
      <c r="N12370" s="97"/>
    </row>
    <row r="12371" spans="4:14" x14ac:dyDescent="0.2">
      <c r="D12371" s="97"/>
      <c r="N12371" s="97"/>
    </row>
    <row r="12372" spans="4:14" x14ac:dyDescent="0.2">
      <c r="D12372" s="97"/>
      <c r="N12372" s="97"/>
    </row>
    <row r="12373" spans="4:14" x14ac:dyDescent="0.2">
      <c r="D12373" s="97"/>
      <c r="N12373" s="97"/>
    </row>
    <row r="12374" spans="4:14" x14ac:dyDescent="0.2">
      <c r="D12374" s="97"/>
      <c r="N12374" s="97"/>
    </row>
    <row r="12375" spans="4:14" x14ac:dyDescent="0.2">
      <c r="D12375" s="97"/>
      <c r="N12375" s="97"/>
    </row>
    <row r="12376" spans="4:14" x14ac:dyDescent="0.2">
      <c r="D12376" s="97"/>
      <c r="N12376" s="97"/>
    </row>
    <row r="12377" spans="4:14" x14ac:dyDescent="0.2">
      <c r="D12377" s="97"/>
      <c r="N12377" s="97"/>
    </row>
    <row r="12378" spans="4:14" x14ac:dyDescent="0.2">
      <c r="D12378" s="97"/>
      <c r="N12378" s="97"/>
    </row>
    <row r="12379" spans="4:14" x14ac:dyDescent="0.2">
      <c r="D12379" s="97"/>
      <c r="N12379" s="97"/>
    </row>
    <row r="12380" spans="4:14" x14ac:dyDescent="0.2">
      <c r="D12380" s="97"/>
      <c r="N12380" s="97"/>
    </row>
    <row r="12381" spans="4:14" x14ac:dyDescent="0.2">
      <c r="D12381" s="97"/>
      <c r="N12381" s="97"/>
    </row>
    <row r="12382" spans="4:14" x14ac:dyDescent="0.2">
      <c r="D12382" s="97"/>
      <c r="N12382" s="97"/>
    </row>
    <row r="12383" spans="4:14" x14ac:dyDescent="0.2">
      <c r="D12383" s="97"/>
      <c r="N12383" s="97"/>
    </row>
    <row r="12384" spans="4:14" x14ac:dyDescent="0.2">
      <c r="D12384" s="97"/>
      <c r="N12384" s="97"/>
    </row>
    <row r="12385" spans="4:14" x14ac:dyDescent="0.2">
      <c r="D12385" s="97"/>
      <c r="N12385" s="97"/>
    </row>
    <row r="12386" spans="4:14" x14ac:dyDescent="0.2">
      <c r="D12386" s="97"/>
      <c r="N12386" s="97"/>
    </row>
    <row r="12387" spans="4:14" x14ac:dyDescent="0.2">
      <c r="D12387" s="97"/>
      <c r="N12387" s="97"/>
    </row>
    <row r="12388" spans="4:14" x14ac:dyDescent="0.2">
      <c r="D12388" s="97"/>
      <c r="N12388" s="97"/>
    </row>
    <row r="12389" spans="4:14" x14ac:dyDescent="0.2">
      <c r="D12389" s="97"/>
      <c r="N12389" s="97"/>
    </row>
    <row r="12390" spans="4:14" x14ac:dyDescent="0.2">
      <c r="D12390" s="97"/>
      <c r="N12390" s="97"/>
    </row>
    <row r="12391" spans="4:14" x14ac:dyDescent="0.2">
      <c r="D12391" s="97"/>
      <c r="N12391" s="97"/>
    </row>
    <row r="12392" spans="4:14" x14ac:dyDescent="0.2">
      <c r="D12392" s="97"/>
      <c r="N12392" s="97"/>
    </row>
    <row r="12393" spans="4:14" x14ac:dyDescent="0.2">
      <c r="D12393" s="97"/>
      <c r="N12393" s="97"/>
    </row>
    <row r="12394" spans="4:14" x14ac:dyDescent="0.2">
      <c r="D12394" s="97"/>
      <c r="N12394" s="97"/>
    </row>
    <row r="12395" spans="4:14" x14ac:dyDescent="0.2">
      <c r="D12395" s="97"/>
      <c r="N12395" s="97"/>
    </row>
    <row r="12396" spans="4:14" x14ac:dyDescent="0.2">
      <c r="D12396" s="97"/>
      <c r="N12396" s="97"/>
    </row>
    <row r="12397" spans="4:14" x14ac:dyDescent="0.2">
      <c r="D12397" s="97"/>
      <c r="N12397" s="97"/>
    </row>
    <row r="12398" spans="4:14" x14ac:dyDescent="0.2">
      <c r="D12398" s="97"/>
      <c r="N12398" s="97"/>
    </row>
    <row r="12399" spans="4:14" x14ac:dyDescent="0.2">
      <c r="D12399" s="97"/>
      <c r="N12399" s="97"/>
    </row>
    <row r="12400" spans="4:14" x14ac:dyDescent="0.2">
      <c r="D12400" s="97"/>
      <c r="N12400" s="97"/>
    </row>
    <row r="12401" spans="4:14" x14ac:dyDescent="0.2">
      <c r="D12401" s="97"/>
      <c r="N12401" s="97"/>
    </row>
    <row r="12402" spans="4:14" x14ac:dyDescent="0.2">
      <c r="D12402" s="97"/>
      <c r="N12402" s="97"/>
    </row>
    <row r="12403" spans="4:14" x14ac:dyDescent="0.2">
      <c r="D12403" s="97"/>
      <c r="N12403" s="97"/>
    </row>
    <row r="12404" spans="4:14" x14ac:dyDescent="0.2">
      <c r="D12404" s="97"/>
      <c r="N12404" s="97"/>
    </row>
    <row r="12405" spans="4:14" x14ac:dyDescent="0.2">
      <c r="D12405" s="97"/>
      <c r="N12405" s="97"/>
    </row>
    <row r="12406" spans="4:14" x14ac:dyDescent="0.2">
      <c r="D12406" s="97"/>
      <c r="N12406" s="97"/>
    </row>
    <row r="12407" spans="4:14" x14ac:dyDescent="0.2">
      <c r="D12407" s="97"/>
      <c r="N12407" s="97"/>
    </row>
    <row r="12408" spans="4:14" x14ac:dyDescent="0.2">
      <c r="D12408" s="97"/>
      <c r="N12408" s="97"/>
    </row>
    <row r="12409" spans="4:14" x14ac:dyDescent="0.2">
      <c r="D12409" s="97"/>
      <c r="N12409" s="97"/>
    </row>
    <row r="12410" spans="4:14" x14ac:dyDescent="0.2">
      <c r="D12410" s="97"/>
      <c r="N12410" s="97"/>
    </row>
    <row r="12411" spans="4:14" x14ac:dyDescent="0.2">
      <c r="D12411" s="97"/>
      <c r="N12411" s="97"/>
    </row>
    <row r="12412" spans="4:14" x14ac:dyDescent="0.2">
      <c r="D12412" s="97"/>
      <c r="N12412" s="97"/>
    </row>
    <row r="12413" spans="4:14" x14ac:dyDescent="0.2">
      <c r="D12413" s="97"/>
      <c r="N12413" s="97"/>
    </row>
    <row r="12414" spans="4:14" x14ac:dyDescent="0.2">
      <c r="D12414" s="97"/>
      <c r="N12414" s="97"/>
    </row>
    <row r="12415" spans="4:14" x14ac:dyDescent="0.2">
      <c r="D12415" s="97"/>
      <c r="N12415" s="97"/>
    </row>
    <row r="12416" spans="4:14" x14ac:dyDescent="0.2">
      <c r="D12416" s="97"/>
      <c r="N12416" s="97"/>
    </row>
    <row r="12417" spans="4:14" x14ac:dyDescent="0.2">
      <c r="D12417" s="97"/>
      <c r="N12417" s="97"/>
    </row>
    <row r="12418" spans="4:14" x14ac:dyDescent="0.2">
      <c r="D12418" s="97"/>
      <c r="N12418" s="97"/>
    </row>
    <row r="12419" spans="4:14" x14ac:dyDescent="0.2">
      <c r="D12419" s="97"/>
      <c r="N12419" s="97"/>
    </row>
    <row r="12420" spans="4:14" x14ac:dyDescent="0.2">
      <c r="D12420" s="97"/>
      <c r="N12420" s="97"/>
    </row>
    <row r="12421" spans="4:14" x14ac:dyDescent="0.2">
      <c r="D12421" s="97"/>
      <c r="N12421" s="97"/>
    </row>
    <row r="12422" spans="4:14" x14ac:dyDescent="0.2">
      <c r="D12422" s="97"/>
      <c r="N12422" s="97"/>
    </row>
    <row r="12423" spans="4:14" x14ac:dyDescent="0.2">
      <c r="D12423" s="97"/>
      <c r="N12423" s="97"/>
    </row>
    <row r="12424" spans="4:14" x14ac:dyDescent="0.2">
      <c r="D12424" s="97"/>
      <c r="N12424" s="97"/>
    </row>
    <row r="12425" spans="4:14" x14ac:dyDescent="0.2">
      <c r="D12425" s="97"/>
      <c r="N12425" s="97"/>
    </row>
    <row r="12426" spans="4:14" x14ac:dyDescent="0.2">
      <c r="D12426" s="97"/>
      <c r="N12426" s="97"/>
    </row>
    <row r="12427" spans="4:14" x14ac:dyDescent="0.2">
      <c r="D12427" s="97"/>
      <c r="N12427" s="97"/>
    </row>
    <row r="12428" spans="4:14" x14ac:dyDescent="0.2">
      <c r="D12428" s="97"/>
      <c r="N12428" s="97"/>
    </row>
    <row r="12429" spans="4:14" x14ac:dyDescent="0.2">
      <c r="D12429" s="97"/>
      <c r="N12429" s="97"/>
    </row>
    <row r="12430" spans="4:14" x14ac:dyDescent="0.2">
      <c r="D12430" s="97"/>
      <c r="N12430" s="97"/>
    </row>
    <row r="12431" spans="4:14" x14ac:dyDescent="0.2">
      <c r="D12431" s="97"/>
      <c r="N12431" s="97"/>
    </row>
    <row r="12432" spans="4:14" x14ac:dyDescent="0.2">
      <c r="D12432" s="97"/>
      <c r="N12432" s="97"/>
    </row>
    <row r="12433" spans="4:14" x14ac:dyDescent="0.2">
      <c r="D12433" s="97"/>
      <c r="N12433" s="97"/>
    </row>
    <row r="12434" spans="4:14" x14ac:dyDescent="0.2">
      <c r="D12434" s="97"/>
      <c r="N12434" s="97"/>
    </row>
    <row r="12435" spans="4:14" x14ac:dyDescent="0.2">
      <c r="D12435" s="97"/>
      <c r="N12435" s="97"/>
    </row>
    <row r="12436" spans="4:14" x14ac:dyDescent="0.2">
      <c r="D12436" s="97"/>
      <c r="N12436" s="97"/>
    </row>
    <row r="12437" spans="4:14" x14ac:dyDescent="0.2">
      <c r="D12437" s="97"/>
      <c r="N12437" s="97"/>
    </row>
    <row r="12438" spans="4:14" x14ac:dyDescent="0.2">
      <c r="D12438" s="97"/>
      <c r="N12438" s="97"/>
    </row>
    <row r="12439" spans="4:14" x14ac:dyDescent="0.2">
      <c r="D12439" s="97"/>
      <c r="N12439" s="97"/>
    </row>
    <row r="12440" spans="4:14" x14ac:dyDescent="0.2">
      <c r="D12440" s="97"/>
      <c r="N12440" s="97"/>
    </row>
    <row r="12441" spans="4:14" x14ac:dyDescent="0.2">
      <c r="D12441" s="97"/>
      <c r="N12441" s="97"/>
    </row>
    <row r="12442" spans="4:14" x14ac:dyDescent="0.2">
      <c r="D12442" s="97"/>
      <c r="N12442" s="97"/>
    </row>
    <row r="12443" spans="4:14" x14ac:dyDescent="0.2">
      <c r="D12443" s="97"/>
      <c r="N12443" s="97"/>
    </row>
    <row r="12444" spans="4:14" x14ac:dyDescent="0.2">
      <c r="D12444" s="97"/>
      <c r="N12444" s="97"/>
    </row>
    <row r="12445" spans="4:14" x14ac:dyDescent="0.2">
      <c r="D12445" s="97"/>
      <c r="N12445" s="97"/>
    </row>
    <row r="12446" spans="4:14" x14ac:dyDescent="0.2">
      <c r="D12446" s="97"/>
      <c r="N12446" s="97"/>
    </row>
    <row r="12447" spans="4:14" x14ac:dyDescent="0.2">
      <c r="D12447" s="97"/>
      <c r="N12447" s="97"/>
    </row>
    <row r="12448" spans="4:14" x14ac:dyDescent="0.2">
      <c r="D12448" s="97"/>
      <c r="N12448" s="97"/>
    </row>
    <row r="12449" spans="4:14" x14ac:dyDescent="0.2">
      <c r="D12449" s="97"/>
      <c r="N12449" s="97"/>
    </row>
    <row r="12450" spans="4:14" x14ac:dyDescent="0.2">
      <c r="D12450" s="97"/>
      <c r="N12450" s="97"/>
    </row>
    <row r="12451" spans="4:14" x14ac:dyDescent="0.2">
      <c r="D12451" s="97"/>
      <c r="N12451" s="97"/>
    </row>
    <row r="12452" spans="4:14" x14ac:dyDescent="0.2">
      <c r="D12452" s="97"/>
      <c r="N12452" s="97"/>
    </row>
    <row r="12453" spans="4:14" x14ac:dyDescent="0.2">
      <c r="D12453" s="97"/>
      <c r="N12453" s="97"/>
    </row>
    <row r="12454" spans="4:14" x14ac:dyDescent="0.2">
      <c r="D12454" s="97"/>
      <c r="N12454" s="97"/>
    </row>
    <row r="12455" spans="4:14" x14ac:dyDescent="0.2">
      <c r="D12455" s="97"/>
      <c r="N12455" s="97"/>
    </row>
    <row r="12456" spans="4:14" x14ac:dyDescent="0.2">
      <c r="D12456" s="97"/>
      <c r="N12456" s="97"/>
    </row>
    <row r="12457" spans="4:14" x14ac:dyDescent="0.2">
      <c r="D12457" s="97"/>
      <c r="N12457" s="97"/>
    </row>
    <row r="12458" spans="4:14" x14ac:dyDescent="0.2">
      <c r="D12458" s="97"/>
      <c r="N12458" s="97"/>
    </row>
    <row r="12459" spans="4:14" x14ac:dyDescent="0.2">
      <c r="D12459" s="97"/>
      <c r="N12459" s="97"/>
    </row>
    <row r="12460" spans="4:14" x14ac:dyDescent="0.2">
      <c r="D12460" s="97"/>
      <c r="N12460" s="97"/>
    </row>
    <row r="12461" spans="4:14" x14ac:dyDescent="0.2">
      <c r="D12461" s="97"/>
      <c r="N12461" s="97"/>
    </row>
    <row r="12462" spans="4:14" x14ac:dyDescent="0.2">
      <c r="D12462" s="97"/>
      <c r="N12462" s="97"/>
    </row>
    <row r="12463" spans="4:14" x14ac:dyDescent="0.2">
      <c r="D12463" s="97"/>
      <c r="N12463" s="97"/>
    </row>
    <row r="12464" spans="4:14" x14ac:dyDescent="0.2">
      <c r="D12464" s="97"/>
      <c r="N12464" s="97"/>
    </row>
    <row r="12465" spans="4:14" x14ac:dyDescent="0.2">
      <c r="D12465" s="97"/>
      <c r="N12465" s="97"/>
    </row>
    <row r="12466" spans="4:14" x14ac:dyDescent="0.2">
      <c r="D12466" s="97"/>
      <c r="N12466" s="97"/>
    </row>
    <row r="12467" spans="4:14" x14ac:dyDescent="0.2">
      <c r="D12467" s="97"/>
      <c r="N12467" s="97"/>
    </row>
    <row r="12468" spans="4:14" x14ac:dyDescent="0.2">
      <c r="D12468" s="97"/>
      <c r="N12468" s="97"/>
    </row>
    <row r="12469" spans="4:14" x14ac:dyDescent="0.2">
      <c r="D12469" s="97"/>
      <c r="N12469" s="97"/>
    </row>
    <row r="12470" spans="4:14" x14ac:dyDescent="0.2">
      <c r="D12470" s="97"/>
      <c r="N12470" s="97"/>
    </row>
    <row r="12471" spans="4:14" x14ac:dyDescent="0.2">
      <c r="D12471" s="97"/>
      <c r="N12471" s="97"/>
    </row>
    <row r="12472" spans="4:14" x14ac:dyDescent="0.2">
      <c r="D12472" s="97"/>
      <c r="N12472" s="97"/>
    </row>
    <row r="12473" spans="4:14" x14ac:dyDescent="0.2">
      <c r="D12473" s="97"/>
      <c r="N12473" s="97"/>
    </row>
    <row r="12474" spans="4:14" x14ac:dyDescent="0.2">
      <c r="D12474" s="97"/>
      <c r="N12474" s="97"/>
    </row>
    <row r="12475" spans="4:14" x14ac:dyDescent="0.2">
      <c r="D12475" s="97"/>
      <c r="N12475" s="97"/>
    </row>
    <row r="12476" spans="4:14" x14ac:dyDescent="0.2">
      <c r="D12476" s="97"/>
      <c r="N12476" s="97"/>
    </row>
    <row r="12477" spans="4:14" x14ac:dyDescent="0.2">
      <c r="D12477" s="97"/>
      <c r="N12477" s="97"/>
    </row>
    <row r="12478" spans="4:14" x14ac:dyDescent="0.2">
      <c r="D12478" s="97"/>
      <c r="N12478" s="97"/>
    </row>
    <row r="12479" spans="4:14" x14ac:dyDescent="0.2">
      <c r="D12479" s="97"/>
      <c r="N12479" s="97"/>
    </row>
    <row r="12480" spans="4:14" x14ac:dyDescent="0.2">
      <c r="D12480" s="97"/>
      <c r="N12480" s="97"/>
    </row>
    <row r="12481" spans="4:14" x14ac:dyDescent="0.2">
      <c r="D12481" s="97"/>
      <c r="N12481" s="97"/>
    </row>
    <row r="12482" spans="4:14" x14ac:dyDescent="0.2">
      <c r="D12482" s="97"/>
      <c r="N12482" s="97"/>
    </row>
    <row r="12483" spans="4:14" x14ac:dyDescent="0.2">
      <c r="D12483" s="97"/>
      <c r="N12483" s="97"/>
    </row>
    <row r="12484" spans="4:14" x14ac:dyDescent="0.2">
      <c r="D12484" s="97"/>
      <c r="N12484" s="97"/>
    </row>
    <row r="12485" spans="4:14" x14ac:dyDescent="0.2">
      <c r="D12485" s="97"/>
      <c r="N12485" s="97"/>
    </row>
    <row r="12486" spans="4:14" x14ac:dyDescent="0.2">
      <c r="D12486" s="97"/>
      <c r="N12486" s="97"/>
    </row>
    <row r="12487" spans="4:14" x14ac:dyDescent="0.2">
      <c r="D12487" s="97"/>
      <c r="N12487" s="97"/>
    </row>
    <row r="12488" spans="4:14" x14ac:dyDescent="0.2">
      <c r="D12488" s="97"/>
      <c r="N12488" s="97"/>
    </row>
    <row r="12489" spans="4:14" x14ac:dyDescent="0.2">
      <c r="D12489" s="97"/>
      <c r="N12489" s="97"/>
    </row>
    <row r="12490" spans="4:14" x14ac:dyDescent="0.2">
      <c r="D12490" s="97"/>
      <c r="N12490" s="97"/>
    </row>
    <row r="12491" spans="4:14" x14ac:dyDescent="0.2">
      <c r="D12491" s="97"/>
      <c r="N12491" s="97"/>
    </row>
    <row r="12492" spans="4:14" x14ac:dyDescent="0.2">
      <c r="D12492" s="97"/>
      <c r="N12492" s="97"/>
    </row>
    <row r="12493" spans="4:14" x14ac:dyDescent="0.2">
      <c r="D12493" s="97"/>
      <c r="N12493" s="97"/>
    </row>
    <row r="12494" spans="4:14" x14ac:dyDescent="0.2">
      <c r="D12494" s="97"/>
      <c r="N12494" s="97"/>
    </row>
    <row r="12495" spans="4:14" x14ac:dyDescent="0.2">
      <c r="D12495" s="97"/>
      <c r="N12495" s="97"/>
    </row>
    <row r="12496" spans="4:14" x14ac:dyDescent="0.2">
      <c r="D12496" s="97"/>
      <c r="N12496" s="97"/>
    </row>
    <row r="12497" spans="4:14" x14ac:dyDescent="0.2">
      <c r="D12497" s="97"/>
      <c r="N12497" s="97"/>
    </row>
    <row r="12498" spans="4:14" x14ac:dyDescent="0.2">
      <c r="D12498" s="97"/>
      <c r="N12498" s="97"/>
    </row>
    <row r="12499" spans="4:14" x14ac:dyDescent="0.2">
      <c r="D12499" s="97"/>
      <c r="N12499" s="97"/>
    </row>
    <row r="12500" spans="4:14" x14ac:dyDescent="0.2">
      <c r="D12500" s="97"/>
      <c r="N12500" s="97"/>
    </row>
    <row r="12501" spans="4:14" x14ac:dyDescent="0.2">
      <c r="D12501" s="97"/>
      <c r="N12501" s="97"/>
    </row>
    <row r="12502" spans="4:14" x14ac:dyDescent="0.2">
      <c r="D12502" s="97"/>
      <c r="N12502" s="97"/>
    </row>
    <row r="12503" spans="4:14" x14ac:dyDescent="0.2">
      <c r="D12503" s="97"/>
      <c r="N12503" s="97"/>
    </row>
    <row r="12504" spans="4:14" x14ac:dyDescent="0.2">
      <c r="D12504" s="97"/>
      <c r="N12504" s="97"/>
    </row>
    <row r="12505" spans="4:14" x14ac:dyDescent="0.2">
      <c r="D12505" s="97"/>
      <c r="N12505" s="97"/>
    </row>
    <row r="12506" spans="4:14" x14ac:dyDescent="0.2">
      <c r="D12506" s="97"/>
      <c r="N12506" s="97"/>
    </row>
    <row r="12507" spans="4:14" x14ac:dyDescent="0.2">
      <c r="D12507" s="97"/>
      <c r="N12507" s="97"/>
    </row>
    <row r="12508" spans="4:14" x14ac:dyDescent="0.2">
      <c r="D12508" s="97"/>
      <c r="N12508" s="97"/>
    </row>
    <row r="12509" spans="4:14" x14ac:dyDescent="0.2">
      <c r="D12509" s="97"/>
      <c r="N12509" s="97"/>
    </row>
    <row r="12510" spans="4:14" x14ac:dyDescent="0.2">
      <c r="D12510" s="97"/>
      <c r="N12510" s="97"/>
    </row>
    <row r="12511" spans="4:14" x14ac:dyDescent="0.2">
      <c r="D12511" s="97"/>
      <c r="N12511" s="97"/>
    </row>
    <row r="12512" spans="4:14" x14ac:dyDescent="0.2">
      <c r="D12512" s="97"/>
      <c r="N12512" s="97"/>
    </row>
    <row r="12513" spans="4:14" x14ac:dyDescent="0.2">
      <c r="D12513" s="97"/>
      <c r="N12513" s="97"/>
    </row>
    <row r="12514" spans="4:14" x14ac:dyDescent="0.2">
      <c r="D12514" s="97"/>
      <c r="N12514" s="97"/>
    </row>
    <row r="12515" spans="4:14" x14ac:dyDescent="0.2">
      <c r="D12515" s="97"/>
      <c r="N12515" s="97"/>
    </row>
    <row r="12516" spans="4:14" x14ac:dyDescent="0.2">
      <c r="D12516" s="97"/>
      <c r="N12516" s="97"/>
    </row>
    <row r="12517" spans="4:14" x14ac:dyDescent="0.2">
      <c r="D12517" s="97"/>
      <c r="N12517" s="97"/>
    </row>
    <row r="12518" spans="4:14" x14ac:dyDescent="0.2">
      <c r="D12518" s="97"/>
      <c r="N12518" s="97"/>
    </row>
    <row r="12519" spans="4:14" x14ac:dyDescent="0.2">
      <c r="D12519" s="97"/>
      <c r="N12519" s="97"/>
    </row>
    <row r="12520" spans="4:14" x14ac:dyDescent="0.2">
      <c r="D12520" s="97"/>
      <c r="N12520" s="97"/>
    </row>
    <row r="12521" spans="4:14" x14ac:dyDescent="0.2">
      <c r="D12521" s="97"/>
      <c r="N12521" s="97"/>
    </row>
    <row r="12522" spans="4:14" x14ac:dyDescent="0.2">
      <c r="D12522" s="97"/>
      <c r="N12522" s="97"/>
    </row>
    <row r="12523" spans="4:14" x14ac:dyDescent="0.2">
      <c r="D12523" s="97"/>
      <c r="N12523" s="97"/>
    </row>
    <row r="12524" spans="4:14" x14ac:dyDescent="0.2">
      <c r="D12524" s="97"/>
      <c r="N12524" s="97"/>
    </row>
    <row r="12525" spans="4:14" x14ac:dyDescent="0.2">
      <c r="D12525" s="97"/>
      <c r="N12525" s="97"/>
    </row>
    <row r="12526" spans="4:14" x14ac:dyDescent="0.2">
      <c r="D12526" s="97"/>
      <c r="N12526" s="97"/>
    </row>
    <row r="12527" spans="4:14" x14ac:dyDescent="0.2">
      <c r="D12527" s="97"/>
      <c r="N12527" s="97"/>
    </row>
    <row r="12528" spans="4:14" x14ac:dyDescent="0.2">
      <c r="D12528" s="97"/>
      <c r="N12528" s="97"/>
    </row>
    <row r="12529" spans="4:14" x14ac:dyDescent="0.2">
      <c r="D12529" s="97"/>
      <c r="N12529" s="97"/>
    </row>
    <row r="12530" spans="4:14" x14ac:dyDescent="0.2">
      <c r="D12530" s="97"/>
      <c r="N12530" s="97"/>
    </row>
    <row r="12531" spans="4:14" x14ac:dyDescent="0.2">
      <c r="D12531" s="97"/>
      <c r="N12531" s="97"/>
    </row>
    <row r="12532" spans="4:14" x14ac:dyDescent="0.2">
      <c r="D12532" s="97"/>
      <c r="N12532" s="97"/>
    </row>
    <row r="12533" spans="4:14" x14ac:dyDescent="0.2">
      <c r="D12533" s="97"/>
      <c r="N12533" s="97"/>
    </row>
    <row r="12534" spans="4:14" x14ac:dyDescent="0.2">
      <c r="D12534" s="97"/>
      <c r="N12534" s="97"/>
    </row>
    <row r="12535" spans="4:14" x14ac:dyDescent="0.2">
      <c r="D12535" s="97"/>
      <c r="N12535" s="97"/>
    </row>
    <row r="12536" spans="4:14" x14ac:dyDescent="0.2">
      <c r="D12536" s="97"/>
      <c r="N12536" s="97"/>
    </row>
    <row r="12537" spans="4:14" x14ac:dyDescent="0.2">
      <c r="D12537" s="97"/>
      <c r="N12537" s="97"/>
    </row>
    <row r="12538" spans="4:14" x14ac:dyDescent="0.2">
      <c r="D12538" s="97"/>
      <c r="N12538" s="97"/>
    </row>
    <row r="12539" spans="4:14" x14ac:dyDescent="0.2">
      <c r="D12539" s="97"/>
      <c r="N12539" s="97"/>
    </row>
    <row r="12540" spans="4:14" x14ac:dyDescent="0.2">
      <c r="D12540" s="97"/>
      <c r="N12540" s="97"/>
    </row>
    <row r="12541" spans="4:14" x14ac:dyDescent="0.2">
      <c r="D12541" s="97"/>
      <c r="N12541" s="97"/>
    </row>
    <row r="12542" spans="4:14" x14ac:dyDescent="0.2">
      <c r="D12542" s="97"/>
      <c r="N12542" s="97"/>
    </row>
    <row r="12543" spans="4:14" x14ac:dyDescent="0.2">
      <c r="D12543" s="97"/>
      <c r="N12543" s="97"/>
    </row>
    <row r="12544" spans="4:14" x14ac:dyDescent="0.2">
      <c r="D12544" s="97"/>
      <c r="N12544" s="97"/>
    </row>
    <row r="12545" spans="4:14" x14ac:dyDescent="0.2">
      <c r="D12545" s="97"/>
      <c r="N12545" s="97"/>
    </row>
    <row r="12546" spans="4:14" x14ac:dyDescent="0.2">
      <c r="D12546" s="97"/>
      <c r="N12546" s="97"/>
    </row>
    <row r="12547" spans="4:14" x14ac:dyDescent="0.2">
      <c r="D12547" s="97"/>
      <c r="N12547" s="97"/>
    </row>
    <row r="12548" spans="4:14" x14ac:dyDescent="0.2">
      <c r="D12548" s="97"/>
      <c r="N12548" s="97"/>
    </row>
    <row r="12549" spans="4:14" x14ac:dyDescent="0.2">
      <c r="D12549" s="97"/>
      <c r="N12549" s="97"/>
    </row>
    <row r="12550" spans="4:14" x14ac:dyDescent="0.2">
      <c r="D12550" s="97"/>
      <c r="N12550" s="97"/>
    </row>
    <row r="12551" spans="4:14" x14ac:dyDescent="0.2">
      <c r="D12551" s="97"/>
      <c r="N12551" s="97"/>
    </row>
    <row r="12552" spans="4:14" x14ac:dyDescent="0.2">
      <c r="D12552" s="97"/>
      <c r="N12552" s="97"/>
    </row>
    <row r="12553" spans="4:14" x14ac:dyDescent="0.2">
      <c r="D12553" s="97"/>
      <c r="N12553" s="97"/>
    </row>
    <row r="12554" spans="4:14" x14ac:dyDescent="0.2">
      <c r="D12554" s="97"/>
      <c r="N12554" s="97"/>
    </row>
    <row r="12555" spans="4:14" x14ac:dyDescent="0.2">
      <c r="D12555" s="97"/>
      <c r="N12555" s="97"/>
    </row>
    <row r="12556" spans="4:14" x14ac:dyDescent="0.2">
      <c r="D12556" s="97"/>
      <c r="N12556" s="97"/>
    </row>
    <row r="12557" spans="4:14" x14ac:dyDescent="0.2">
      <c r="D12557" s="97"/>
      <c r="N12557" s="97"/>
    </row>
    <row r="12558" spans="4:14" x14ac:dyDescent="0.2">
      <c r="D12558" s="97"/>
      <c r="N12558" s="97"/>
    </row>
    <row r="12559" spans="4:14" x14ac:dyDescent="0.2">
      <c r="D12559" s="97"/>
      <c r="N12559" s="97"/>
    </row>
    <row r="12560" spans="4:14" x14ac:dyDescent="0.2">
      <c r="D12560" s="97"/>
      <c r="N12560" s="97"/>
    </row>
    <row r="12561" spans="4:14" x14ac:dyDescent="0.2">
      <c r="D12561" s="97"/>
      <c r="N12561" s="97"/>
    </row>
    <row r="12562" spans="4:14" x14ac:dyDescent="0.2">
      <c r="D12562" s="97"/>
      <c r="N12562" s="97"/>
    </row>
    <row r="12563" spans="4:14" x14ac:dyDescent="0.2">
      <c r="D12563" s="97"/>
      <c r="N12563" s="97"/>
    </row>
    <row r="12564" spans="4:14" x14ac:dyDescent="0.2">
      <c r="D12564" s="97"/>
      <c r="N12564" s="97"/>
    </row>
    <row r="12565" spans="4:14" x14ac:dyDescent="0.2">
      <c r="D12565" s="97"/>
      <c r="N12565" s="97"/>
    </row>
    <row r="12566" spans="4:14" x14ac:dyDescent="0.2">
      <c r="D12566" s="97"/>
      <c r="N12566" s="97"/>
    </row>
    <row r="12567" spans="4:14" x14ac:dyDescent="0.2">
      <c r="D12567" s="97"/>
      <c r="N12567" s="97"/>
    </row>
    <row r="12568" spans="4:14" x14ac:dyDescent="0.2">
      <c r="D12568" s="97"/>
      <c r="N12568" s="97"/>
    </row>
    <row r="12569" spans="4:14" x14ac:dyDescent="0.2">
      <c r="D12569" s="97"/>
      <c r="N12569" s="97"/>
    </row>
    <row r="12570" spans="4:14" x14ac:dyDescent="0.2">
      <c r="D12570" s="97"/>
      <c r="N12570" s="97"/>
    </row>
    <row r="12571" spans="4:14" x14ac:dyDescent="0.2">
      <c r="D12571" s="97"/>
      <c r="N12571" s="97"/>
    </row>
    <row r="12572" spans="4:14" x14ac:dyDescent="0.2">
      <c r="D12572" s="97"/>
      <c r="N12572" s="97"/>
    </row>
    <row r="12573" spans="4:14" x14ac:dyDescent="0.2">
      <c r="D12573" s="97"/>
      <c r="N12573" s="97"/>
    </row>
    <row r="12574" spans="4:14" x14ac:dyDescent="0.2">
      <c r="D12574" s="97"/>
      <c r="N12574" s="97"/>
    </row>
    <row r="12575" spans="4:14" x14ac:dyDescent="0.2">
      <c r="D12575" s="97"/>
      <c r="N12575" s="97"/>
    </row>
    <row r="12576" spans="4:14" x14ac:dyDescent="0.2">
      <c r="D12576" s="97"/>
      <c r="N12576" s="97"/>
    </row>
    <row r="12577" spans="4:14" x14ac:dyDescent="0.2">
      <c r="D12577" s="97"/>
      <c r="N12577" s="97"/>
    </row>
    <row r="12578" spans="4:14" x14ac:dyDescent="0.2">
      <c r="D12578" s="97"/>
      <c r="N12578" s="97"/>
    </row>
    <row r="12579" spans="4:14" x14ac:dyDescent="0.2">
      <c r="D12579" s="97"/>
      <c r="N12579" s="97"/>
    </row>
    <row r="12580" spans="4:14" x14ac:dyDescent="0.2">
      <c r="D12580" s="97"/>
      <c r="N12580" s="97"/>
    </row>
    <row r="12581" spans="4:14" x14ac:dyDescent="0.2">
      <c r="D12581" s="97"/>
      <c r="N12581" s="97"/>
    </row>
    <row r="12582" spans="4:14" x14ac:dyDescent="0.2">
      <c r="D12582" s="97"/>
      <c r="N12582" s="97"/>
    </row>
    <row r="12583" spans="4:14" x14ac:dyDescent="0.2">
      <c r="D12583" s="97"/>
      <c r="N12583" s="97"/>
    </row>
    <row r="12584" spans="4:14" x14ac:dyDescent="0.2">
      <c r="D12584" s="97"/>
      <c r="N12584" s="97"/>
    </row>
    <row r="12585" spans="4:14" x14ac:dyDescent="0.2">
      <c r="D12585" s="97"/>
      <c r="N12585" s="97"/>
    </row>
    <row r="12586" spans="4:14" x14ac:dyDescent="0.2">
      <c r="D12586" s="97"/>
      <c r="N12586" s="97"/>
    </row>
    <row r="12587" spans="4:14" x14ac:dyDescent="0.2">
      <c r="D12587" s="97"/>
      <c r="N12587" s="97"/>
    </row>
    <row r="12588" spans="4:14" x14ac:dyDescent="0.2">
      <c r="D12588" s="97"/>
      <c r="N12588" s="97"/>
    </row>
    <row r="12589" spans="4:14" x14ac:dyDescent="0.2">
      <c r="D12589" s="97"/>
      <c r="N12589" s="97"/>
    </row>
    <row r="12590" spans="4:14" x14ac:dyDescent="0.2">
      <c r="D12590" s="97"/>
      <c r="N12590" s="97"/>
    </row>
    <row r="12591" spans="4:14" x14ac:dyDescent="0.2">
      <c r="D12591" s="97"/>
      <c r="N12591" s="97"/>
    </row>
    <row r="12592" spans="4:14" x14ac:dyDescent="0.2">
      <c r="D12592" s="97"/>
      <c r="N12592" s="97"/>
    </row>
    <row r="12593" spans="4:14" x14ac:dyDescent="0.2">
      <c r="D12593" s="97"/>
      <c r="N12593" s="97"/>
    </row>
    <row r="12594" spans="4:14" x14ac:dyDescent="0.2">
      <c r="D12594" s="97"/>
      <c r="N12594" s="97"/>
    </row>
    <row r="12595" spans="4:14" x14ac:dyDescent="0.2">
      <c r="D12595" s="97"/>
      <c r="N12595" s="97"/>
    </row>
    <row r="12596" spans="4:14" x14ac:dyDescent="0.2">
      <c r="D12596" s="97"/>
      <c r="N12596" s="97"/>
    </row>
    <row r="12597" spans="4:14" x14ac:dyDescent="0.2">
      <c r="D12597" s="97"/>
      <c r="N12597" s="97"/>
    </row>
    <row r="12598" spans="4:14" x14ac:dyDescent="0.2">
      <c r="D12598" s="97"/>
      <c r="N12598" s="97"/>
    </row>
    <row r="12599" spans="4:14" x14ac:dyDescent="0.2">
      <c r="D12599" s="97"/>
      <c r="N12599" s="97"/>
    </row>
    <row r="12600" spans="4:14" x14ac:dyDescent="0.2">
      <c r="D12600" s="97"/>
      <c r="N12600" s="97"/>
    </row>
    <row r="12601" spans="4:14" x14ac:dyDescent="0.2">
      <c r="D12601" s="97"/>
      <c r="N12601" s="97"/>
    </row>
    <row r="12602" spans="4:14" x14ac:dyDescent="0.2">
      <c r="D12602" s="97"/>
      <c r="N12602" s="97"/>
    </row>
    <row r="12603" spans="4:14" x14ac:dyDescent="0.2">
      <c r="D12603" s="97"/>
      <c r="N12603" s="97"/>
    </row>
    <row r="12604" spans="4:14" x14ac:dyDescent="0.2">
      <c r="D12604" s="97"/>
      <c r="N12604" s="97"/>
    </row>
    <row r="12605" spans="4:14" x14ac:dyDescent="0.2">
      <c r="D12605" s="97"/>
      <c r="N12605" s="97"/>
    </row>
    <row r="12606" spans="4:14" x14ac:dyDescent="0.2">
      <c r="D12606" s="97"/>
      <c r="N12606" s="97"/>
    </row>
    <row r="12607" spans="4:14" x14ac:dyDescent="0.2">
      <c r="D12607" s="97"/>
      <c r="N12607" s="97"/>
    </row>
    <row r="12608" spans="4:14" x14ac:dyDescent="0.2">
      <c r="D12608" s="97"/>
      <c r="N12608" s="97"/>
    </row>
    <row r="12609" spans="4:14" x14ac:dyDescent="0.2">
      <c r="D12609" s="97"/>
      <c r="N12609" s="97"/>
    </row>
    <row r="12610" spans="4:14" x14ac:dyDescent="0.2">
      <c r="D12610" s="97"/>
      <c r="N12610" s="97"/>
    </row>
    <row r="12611" spans="4:14" x14ac:dyDescent="0.2">
      <c r="D12611" s="97"/>
      <c r="N12611" s="97"/>
    </row>
    <row r="12612" spans="4:14" x14ac:dyDescent="0.2">
      <c r="D12612" s="97"/>
      <c r="N12612" s="97"/>
    </row>
    <row r="12613" spans="4:14" x14ac:dyDescent="0.2">
      <c r="D12613" s="97"/>
      <c r="N12613" s="97"/>
    </row>
    <row r="12614" spans="4:14" x14ac:dyDescent="0.2">
      <c r="D12614" s="97"/>
      <c r="N12614" s="97"/>
    </row>
    <row r="12615" spans="4:14" x14ac:dyDescent="0.2">
      <c r="D12615" s="97"/>
      <c r="N12615" s="97"/>
    </row>
    <row r="12616" spans="4:14" x14ac:dyDescent="0.2">
      <c r="D12616" s="97"/>
      <c r="N12616" s="97"/>
    </row>
    <row r="12617" spans="4:14" x14ac:dyDescent="0.2">
      <c r="D12617" s="97"/>
      <c r="N12617" s="97"/>
    </row>
    <row r="12618" spans="4:14" x14ac:dyDescent="0.2">
      <c r="D12618" s="97"/>
      <c r="N12618" s="97"/>
    </row>
    <row r="12619" spans="4:14" x14ac:dyDescent="0.2">
      <c r="D12619" s="97"/>
      <c r="N12619" s="97"/>
    </row>
    <row r="12620" spans="4:14" x14ac:dyDescent="0.2">
      <c r="D12620" s="97"/>
      <c r="N12620" s="97"/>
    </row>
    <row r="12621" spans="4:14" x14ac:dyDescent="0.2">
      <c r="D12621" s="97"/>
      <c r="N12621" s="97"/>
    </row>
    <row r="12622" spans="4:14" x14ac:dyDescent="0.2">
      <c r="D12622" s="97"/>
      <c r="N12622" s="97"/>
    </row>
    <row r="12623" spans="4:14" x14ac:dyDescent="0.2">
      <c r="D12623" s="97"/>
      <c r="N12623" s="97"/>
    </row>
    <row r="12624" spans="4:14" x14ac:dyDescent="0.2">
      <c r="D12624" s="97"/>
      <c r="N12624" s="97"/>
    </row>
    <row r="12625" spans="4:14" x14ac:dyDescent="0.2">
      <c r="D12625" s="97"/>
      <c r="N12625" s="97"/>
    </row>
    <row r="12626" spans="4:14" x14ac:dyDescent="0.2">
      <c r="D12626" s="97"/>
      <c r="N12626" s="97"/>
    </row>
    <row r="12627" spans="4:14" x14ac:dyDescent="0.2">
      <c r="D12627" s="97"/>
      <c r="N12627" s="97"/>
    </row>
    <row r="12628" spans="4:14" x14ac:dyDescent="0.2">
      <c r="D12628" s="97"/>
      <c r="N12628" s="97"/>
    </row>
    <row r="12629" spans="4:14" x14ac:dyDescent="0.2">
      <c r="D12629" s="97"/>
      <c r="N12629" s="97"/>
    </row>
    <row r="12630" spans="4:14" x14ac:dyDescent="0.2">
      <c r="D12630" s="97"/>
      <c r="N12630" s="97"/>
    </row>
    <row r="12631" spans="4:14" x14ac:dyDescent="0.2">
      <c r="D12631" s="97"/>
      <c r="N12631" s="97"/>
    </row>
    <row r="12632" spans="4:14" x14ac:dyDescent="0.2">
      <c r="D12632" s="97"/>
      <c r="N12632" s="97"/>
    </row>
    <row r="12633" spans="4:14" x14ac:dyDescent="0.2">
      <c r="D12633" s="97"/>
      <c r="N12633" s="97"/>
    </row>
    <row r="12634" spans="4:14" x14ac:dyDescent="0.2">
      <c r="D12634" s="97"/>
      <c r="N12634" s="97"/>
    </row>
    <row r="12635" spans="4:14" x14ac:dyDescent="0.2">
      <c r="D12635" s="97"/>
      <c r="N12635" s="97"/>
    </row>
    <row r="12636" spans="4:14" x14ac:dyDescent="0.2">
      <c r="D12636" s="97"/>
      <c r="N12636" s="97"/>
    </row>
    <row r="12637" spans="4:14" x14ac:dyDescent="0.2">
      <c r="D12637" s="97"/>
      <c r="N12637" s="97"/>
    </row>
    <row r="12638" spans="4:14" x14ac:dyDescent="0.2">
      <c r="D12638" s="97"/>
      <c r="N12638" s="97"/>
    </row>
    <row r="12639" spans="4:14" x14ac:dyDescent="0.2">
      <c r="D12639" s="97"/>
      <c r="N12639" s="97"/>
    </row>
    <row r="12640" spans="4:14" x14ac:dyDescent="0.2">
      <c r="D12640" s="97"/>
      <c r="N12640" s="97"/>
    </row>
    <row r="12641" spans="4:14" x14ac:dyDescent="0.2">
      <c r="D12641" s="97"/>
      <c r="N12641" s="97"/>
    </row>
    <row r="12642" spans="4:14" x14ac:dyDescent="0.2">
      <c r="D12642" s="97"/>
      <c r="N12642" s="97"/>
    </row>
    <row r="12643" spans="4:14" x14ac:dyDescent="0.2">
      <c r="D12643" s="97"/>
      <c r="N12643" s="97"/>
    </row>
    <row r="12644" spans="4:14" x14ac:dyDescent="0.2">
      <c r="D12644" s="97"/>
      <c r="N12644" s="97"/>
    </row>
    <row r="12645" spans="4:14" x14ac:dyDescent="0.2">
      <c r="D12645" s="97"/>
      <c r="N12645" s="97"/>
    </row>
    <row r="12646" spans="4:14" x14ac:dyDescent="0.2">
      <c r="D12646" s="97"/>
      <c r="N12646" s="97"/>
    </row>
    <row r="12647" spans="4:14" x14ac:dyDescent="0.2">
      <c r="D12647" s="97"/>
      <c r="N12647" s="97"/>
    </row>
    <row r="12648" spans="4:14" x14ac:dyDescent="0.2">
      <c r="D12648" s="97"/>
      <c r="N12648" s="97"/>
    </row>
    <row r="12649" spans="4:14" x14ac:dyDescent="0.2">
      <c r="D12649" s="97"/>
      <c r="N12649" s="97"/>
    </row>
    <row r="12650" spans="4:14" x14ac:dyDescent="0.2">
      <c r="D12650" s="97"/>
      <c r="N12650" s="97"/>
    </row>
    <row r="12651" spans="4:14" x14ac:dyDescent="0.2">
      <c r="D12651" s="97"/>
      <c r="N12651" s="97"/>
    </row>
    <row r="12652" spans="4:14" x14ac:dyDescent="0.2">
      <c r="D12652" s="97"/>
      <c r="N12652" s="97"/>
    </row>
    <row r="12653" spans="4:14" x14ac:dyDescent="0.2">
      <c r="D12653" s="97"/>
      <c r="N12653" s="97"/>
    </row>
    <row r="12654" spans="4:14" x14ac:dyDescent="0.2">
      <c r="D12654" s="97"/>
      <c r="N12654" s="97"/>
    </row>
    <row r="12655" spans="4:14" x14ac:dyDescent="0.2">
      <c r="D12655" s="97"/>
      <c r="N12655" s="97"/>
    </row>
    <row r="12656" spans="4:14" x14ac:dyDescent="0.2">
      <c r="D12656" s="97"/>
      <c r="N12656" s="97"/>
    </row>
    <row r="12657" spans="4:14" x14ac:dyDescent="0.2">
      <c r="D12657" s="97"/>
      <c r="N12657" s="97"/>
    </row>
    <row r="12658" spans="4:14" x14ac:dyDescent="0.2">
      <c r="D12658" s="97"/>
      <c r="N12658" s="97"/>
    </row>
    <row r="12659" spans="4:14" x14ac:dyDescent="0.2">
      <c r="D12659" s="97"/>
      <c r="N12659" s="97"/>
    </row>
    <row r="12660" spans="4:14" x14ac:dyDescent="0.2">
      <c r="D12660" s="97"/>
      <c r="N12660" s="97"/>
    </row>
    <row r="12661" spans="4:14" x14ac:dyDescent="0.2">
      <c r="D12661" s="97"/>
      <c r="N12661" s="97"/>
    </row>
    <row r="12662" spans="4:14" x14ac:dyDescent="0.2">
      <c r="D12662" s="97"/>
      <c r="N12662" s="97"/>
    </row>
    <row r="12663" spans="4:14" x14ac:dyDescent="0.2">
      <c r="D12663" s="97"/>
      <c r="N12663" s="97"/>
    </row>
    <row r="12664" spans="4:14" x14ac:dyDescent="0.2">
      <c r="D12664" s="97"/>
      <c r="N12664" s="97"/>
    </row>
    <row r="12665" spans="4:14" x14ac:dyDescent="0.2">
      <c r="D12665" s="97"/>
      <c r="N12665" s="97"/>
    </row>
    <row r="12666" spans="4:14" x14ac:dyDescent="0.2">
      <c r="D12666" s="97"/>
      <c r="N12666" s="97"/>
    </row>
    <row r="12667" spans="4:14" x14ac:dyDescent="0.2">
      <c r="D12667" s="97"/>
      <c r="N12667" s="97"/>
    </row>
    <row r="12668" spans="4:14" x14ac:dyDescent="0.2">
      <c r="D12668" s="97"/>
      <c r="N12668" s="97"/>
    </row>
    <row r="12669" spans="4:14" x14ac:dyDescent="0.2">
      <c r="D12669" s="97"/>
      <c r="N12669" s="97"/>
    </row>
    <row r="12670" spans="4:14" x14ac:dyDescent="0.2">
      <c r="D12670" s="97"/>
      <c r="N12670" s="97"/>
    </row>
    <row r="12671" spans="4:14" x14ac:dyDescent="0.2">
      <c r="D12671" s="97"/>
      <c r="N12671" s="97"/>
    </row>
    <row r="12672" spans="4:14" x14ac:dyDescent="0.2">
      <c r="D12672" s="97"/>
      <c r="N12672" s="97"/>
    </row>
    <row r="12673" spans="4:14" x14ac:dyDescent="0.2">
      <c r="D12673" s="97"/>
      <c r="N12673" s="97"/>
    </row>
    <row r="12674" spans="4:14" x14ac:dyDescent="0.2">
      <c r="D12674" s="97"/>
      <c r="N12674" s="97"/>
    </row>
    <row r="12675" spans="4:14" x14ac:dyDescent="0.2">
      <c r="D12675" s="97"/>
      <c r="N12675" s="97"/>
    </row>
    <row r="12676" spans="4:14" x14ac:dyDescent="0.2">
      <c r="D12676" s="97"/>
      <c r="N12676" s="97"/>
    </row>
    <row r="12677" spans="4:14" x14ac:dyDescent="0.2">
      <c r="D12677" s="97"/>
      <c r="N12677" s="97"/>
    </row>
    <row r="12678" spans="4:14" x14ac:dyDescent="0.2">
      <c r="D12678" s="97"/>
      <c r="N12678" s="97"/>
    </row>
    <row r="12679" spans="4:14" x14ac:dyDescent="0.2">
      <c r="D12679" s="97"/>
      <c r="N12679" s="97"/>
    </row>
    <row r="12680" spans="4:14" x14ac:dyDescent="0.2">
      <c r="D12680" s="97"/>
      <c r="N12680" s="97"/>
    </row>
    <row r="12681" spans="4:14" x14ac:dyDescent="0.2">
      <c r="D12681" s="97"/>
      <c r="N12681" s="97"/>
    </row>
    <row r="12682" spans="4:14" x14ac:dyDescent="0.2">
      <c r="D12682" s="97"/>
      <c r="N12682" s="97"/>
    </row>
    <row r="12683" spans="4:14" x14ac:dyDescent="0.2">
      <c r="D12683" s="97"/>
      <c r="N12683" s="97"/>
    </row>
    <row r="12684" spans="4:14" x14ac:dyDescent="0.2">
      <c r="D12684" s="97"/>
      <c r="N12684" s="97"/>
    </row>
    <row r="12685" spans="4:14" x14ac:dyDescent="0.2">
      <c r="D12685" s="97"/>
      <c r="N12685" s="97"/>
    </row>
    <row r="12686" spans="4:14" x14ac:dyDescent="0.2">
      <c r="D12686" s="97"/>
      <c r="N12686" s="97"/>
    </row>
    <row r="12687" spans="4:14" x14ac:dyDescent="0.2">
      <c r="D12687" s="97"/>
      <c r="N12687" s="97"/>
    </row>
    <row r="12688" spans="4:14" x14ac:dyDescent="0.2">
      <c r="D12688" s="97"/>
      <c r="N12688" s="97"/>
    </row>
    <row r="12689" spans="4:14" x14ac:dyDescent="0.2">
      <c r="D12689" s="97"/>
      <c r="N12689" s="97"/>
    </row>
    <row r="12690" spans="4:14" x14ac:dyDescent="0.2">
      <c r="D12690" s="97"/>
      <c r="N12690" s="97"/>
    </row>
    <row r="12691" spans="4:14" x14ac:dyDescent="0.2">
      <c r="D12691" s="97"/>
      <c r="N12691" s="97"/>
    </row>
    <row r="12692" spans="4:14" x14ac:dyDescent="0.2">
      <c r="D12692" s="97"/>
      <c r="N12692" s="97"/>
    </row>
    <row r="12693" spans="4:14" x14ac:dyDescent="0.2">
      <c r="D12693" s="97"/>
      <c r="N12693" s="97"/>
    </row>
    <row r="12694" spans="4:14" x14ac:dyDescent="0.2">
      <c r="D12694" s="97"/>
      <c r="N12694" s="97"/>
    </row>
    <row r="12695" spans="4:14" x14ac:dyDescent="0.2">
      <c r="D12695" s="97"/>
      <c r="N12695" s="97"/>
    </row>
    <row r="12696" spans="4:14" x14ac:dyDescent="0.2">
      <c r="D12696" s="97"/>
      <c r="N12696" s="97"/>
    </row>
    <row r="12697" spans="4:14" x14ac:dyDescent="0.2">
      <c r="D12697" s="97"/>
      <c r="N12697" s="97"/>
    </row>
    <row r="12698" spans="4:14" x14ac:dyDescent="0.2">
      <c r="D12698" s="97"/>
      <c r="N12698" s="97"/>
    </row>
    <row r="12699" spans="4:14" x14ac:dyDescent="0.2">
      <c r="D12699" s="97"/>
      <c r="N12699" s="97"/>
    </row>
    <row r="12700" spans="4:14" x14ac:dyDescent="0.2">
      <c r="D12700" s="97"/>
      <c r="N12700" s="97"/>
    </row>
    <row r="12701" spans="4:14" x14ac:dyDescent="0.2">
      <c r="D12701" s="97"/>
      <c r="N12701" s="97"/>
    </row>
    <row r="12702" spans="4:14" x14ac:dyDescent="0.2">
      <c r="D12702" s="97"/>
      <c r="N12702" s="97"/>
    </row>
    <row r="12703" spans="4:14" x14ac:dyDescent="0.2">
      <c r="D12703" s="97"/>
      <c r="N12703" s="97"/>
    </row>
    <row r="12704" spans="4:14" x14ac:dyDescent="0.2">
      <c r="D12704" s="97"/>
      <c r="N12704" s="97"/>
    </row>
    <row r="12705" spans="4:14" x14ac:dyDescent="0.2">
      <c r="D12705" s="97"/>
      <c r="N12705" s="97"/>
    </row>
    <row r="12706" spans="4:14" x14ac:dyDescent="0.2">
      <c r="D12706" s="97"/>
      <c r="N12706" s="97"/>
    </row>
    <row r="12707" spans="4:14" x14ac:dyDescent="0.2">
      <c r="D12707" s="97"/>
      <c r="N12707" s="97"/>
    </row>
    <row r="12708" spans="4:14" x14ac:dyDescent="0.2">
      <c r="D12708" s="97"/>
      <c r="N12708" s="97"/>
    </row>
    <row r="12709" spans="4:14" x14ac:dyDescent="0.2">
      <c r="D12709" s="97"/>
      <c r="N12709" s="97"/>
    </row>
    <row r="12710" spans="4:14" x14ac:dyDescent="0.2">
      <c r="D12710" s="97"/>
      <c r="N12710" s="97"/>
    </row>
    <row r="12711" spans="4:14" x14ac:dyDescent="0.2">
      <c r="D12711" s="97"/>
      <c r="N12711" s="97"/>
    </row>
    <row r="12712" spans="4:14" x14ac:dyDescent="0.2">
      <c r="D12712" s="97"/>
      <c r="N12712" s="97"/>
    </row>
    <row r="12713" spans="4:14" x14ac:dyDescent="0.2">
      <c r="D12713" s="97"/>
      <c r="N12713" s="97"/>
    </row>
    <row r="12714" spans="4:14" x14ac:dyDescent="0.2">
      <c r="D12714" s="97"/>
      <c r="N12714" s="97"/>
    </row>
    <row r="12715" spans="4:14" x14ac:dyDescent="0.2">
      <c r="D12715" s="97"/>
      <c r="N12715" s="97"/>
    </row>
    <row r="12716" spans="4:14" x14ac:dyDescent="0.2">
      <c r="D12716" s="97"/>
      <c r="N12716" s="97"/>
    </row>
    <row r="12717" spans="4:14" x14ac:dyDescent="0.2">
      <c r="D12717" s="97"/>
      <c r="N12717" s="97"/>
    </row>
    <row r="12718" spans="4:14" x14ac:dyDescent="0.2">
      <c r="D12718" s="97"/>
      <c r="N12718" s="97"/>
    </row>
    <row r="12719" spans="4:14" x14ac:dyDescent="0.2">
      <c r="D12719" s="97"/>
      <c r="N12719" s="97"/>
    </row>
    <row r="12720" spans="4:14" x14ac:dyDescent="0.2">
      <c r="D12720" s="97"/>
      <c r="N12720" s="97"/>
    </row>
    <row r="12721" spans="4:14" x14ac:dyDescent="0.2">
      <c r="D12721" s="97"/>
      <c r="N12721" s="97"/>
    </row>
    <row r="12722" spans="4:14" x14ac:dyDescent="0.2">
      <c r="D12722" s="97"/>
      <c r="N12722" s="97"/>
    </row>
    <row r="12723" spans="4:14" x14ac:dyDescent="0.2">
      <c r="D12723" s="97"/>
      <c r="N12723" s="97"/>
    </row>
    <row r="12724" spans="4:14" x14ac:dyDescent="0.2">
      <c r="D12724" s="97"/>
      <c r="N12724" s="97"/>
    </row>
    <row r="12725" spans="4:14" x14ac:dyDescent="0.2">
      <c r="D12725" s="97"/>
      <c r="N12725" s="97"/>
    </row>
    <row r="12726" spans="4:14" x14ac:dyDescent="0.2">
      <c r="D12726" s="97"/>
      <c r="N12726" s="97"/>
    </row>
    <row r="12727" spans="4:14" x14ac:dyDescent="0.2">
      <c r="D12727" s="97"/>
      <c r="N12727" s="97"/>
    </row>
    <row r="12728" spans="4:14" x14ac:dyDescent="0.2">
      <c r="D12728" s="97"/>
      <c r="N12728" s="97"/>
    </row>
    <row r="12729" spans="4:14" x14ac:dyDescent="0.2">
      <c r="D12729" s="97"/>
      <c r="N12729" s="97"/>
    </row>
    <row r="12730" spans="4:14" x14ac:dyDescent="0.2">
      <c r="D12730" s="97"/>
      <c r="N12730" s="97"/>
    </row>
    <row r="12731" spans="4:14" x14ac:dyDescent="0.2">
      <c r="D12731" s="97"/>
      <c r="N12731" s="97"/>
    </row>
    <row r="12732" spans="4:14" x14ac:dyDescent="0.2">
      <c r="D12732" s="97"/>
      <c r="N12732" s="97"/>
    </row>
    <row r="12733" spans="4:14" x14ac:dyDescent="0.2">
      <c r="D12733" s="97"/>
      <c r="N12733" s="97"/>
    </row>
    <row r="12734" spans="4:14" x14ac:dyDescent="0.2">
      <c r="D12734" s="97"/>
      <c r="N12734" s="97"/>
    </row>
    <row r="12735" spans="4:14" x14ac:dyDescent="0.2">
      <c r="D12735" s="97"/>
      <c r="N12735" s="97"/>
    </row>
    <row r="12736" spans="4:14" x14ac:dyDescent="0.2">
      <c r="D12736" s="97"/>
      <c r="N12736" s="97"/>
    </row>
    <row r="12737" spans="4:14" x14ac:dyDescent="0.2">
      <c r="D12737" s="97"/>
      <c r="N12737" s="97"/>
    </row>
    <row r="12738" spans="4:14" x14ac:dyDescent="0.2">
      <c r="D12738" s="97"/>
      <c r="N12738" s="97"/>
    </row>
    <row r="12739" spans="4:14" x14ac:dyDescent="0.2">
      <c r="D12739" s="97"/>
      <c r="N12739" s="97"/>
    </row>
    <row r="12740" spans="4:14" x14ac:dyDescent="0.2">
      <c r="D12740" s="97"/>
      <c r="N12740" s="97"/>
    </row>
    <row r="12741" spans="4:14" x14ac:dyDescent="0.2">
      <c r="D12741" s="97"/>
      <c r="N12741" s="97"/>
    </row>
    <row r="12742" spans="4:14" x14ac:dyDescent="0.2">
      <c r="D12742" s="97"/>
      <c r="N12742" s="97"/>
    </row>
    <row r="12743" spans="4:14" x14ac:dyDescent="0.2">
      <c r="D12743" s="97"/>
      <c r="N12743" s="97"/>
    </row>
    <row r="12744" spans="4:14" x14ac:dyDescent="0.2">
      <c r="D12744" s="97"/>
      <c r="N12744" s="97"/>
    </row>
    <row r="12745" spans="4:14" x14ac:dyDescent="0.2">
      <c r="D12745" s="97"/>
      <c r="N12745" s="97"/>
    </row>
    <row r="12746" spans="4:14" x14ac:dyDescent="0.2">
      <c r="D12746" s="97"/>
      <c r="N12746" s="97"/>
    </row>
    <row r="12747" spans="4:14" x14ac:dyDescent="0.2">
      <c r="D12747" s="97"/>
      <c r="N12747" s="97"/>
    </row>
    <row r="12748" spans="4:14" x14ac:dyDescent="0.2">
      <c r="D12748" s="97"/>
      <c r="N12748" s="97"/>
    </row>
    <row r="12749" spans="4:14" x14ac:dyDescent="0.2">
      <c r="D12749" s="97"/>
      <c r="N12749" s="97"/>
    </row>
    <row r="12750" spans="4:14" x14ac:dyDescent="0.2">
      <c r="D12750" s="97"/>
      <c r="N12750" s="97"/>
    </row>
    <row r="12751" spans="4:14" x14ac:dyDescent="0.2">
      <c r="D12751" s="97"/>
      <c r="N12751" s="97"/>
    </row>
    <row r="12752" spans="4:14" x14ac:dyDescent="0.2">
      <c r="D12752" s="97"/>
      <c r="N12752" s="97"/>
    </row>
    <row r="12753" spans="4:14" x14ac:dyDescent="0.2">
      <c r="D12753" s="97"/>
      <c r="N12753" s="97"/>
    </row>
    <row r="12754" spans="4:14" x14ac:dyDescent="0.2">
      <c r="D12754" s="97"/>
      <c r="N12754" s="97"/>
    </row>
    <row r="12755" spans="4:14" x14ac:dyDescent="0.2">
      <c r="D12755" s="97"/>
      <c r="N12755" s="97"/>
    </row>
    <row r="12756" spans="4:14" x14ac:dyDescent="0.2">
      <c r="D12756" s="97"/>
      <c r="N12756" s="97"/>
    </row>
    <row r="12757" spans="4:14" x14ac:dyDescent="0.2">
      <c r="D12757" s="97"/>
      <c r="N12757" s="97"/>
    </row>
    <row r="12758" spans="4:14" x14ac:dyDescent="0.2">
      <c r="D12758" s="97"/>
      <c r="N12758" s="97"/>
    </row>
    <row r="12759" spans="4:14" x14ac:dyDescent="0.2">
      <c r="D12759" s="97"/>
      <c r="N12759" s="97"/>
    </row>
    <row r="12760" spans="4:14" x14ac:dyDescent="0.2">
      <c r="D12760" s="97"/>
      <c r="N12760" s="97"/>
    </row>
    <row r="12761" spans="4:14" x14ac:dyDescent="0.2">
      <c r="D12761" s="97"/>
      <c r="N12761" s="97"/>
    </row>
    <row r="12762" spans="4:14" x14ac:dyDescent="0.2">
      <c r="D12762" s="97"/>
      <c r="N12762" s="97"/>
    </row>
    <row r="12763" spans="4:14" x14ac:dyDescent="0.2">
      <c r="D12763" s="97"/>
      <c r="N12763" s="97"/>
    </row>
    <row r="12764" spans="4:14" x14ac:dyDescent="0.2">
      <c r="D12764" s="97"/>
      <c r="N12764" s="97"/>
    </row>
    <row r="12765" spans="4:14" x14ac:dyDescent="0.2">
      <c r="D12765" s="97"/>
      <c r="N12765" s="97"/>
    </row>
    <row r="12766" spans="4:14" x14ac:dyDescent="0.2">
      <c r="D12766" s="97"/>
      <c r="N12766" s="97"/>
    </row>
    <row r="12767" spans="4:14" x14ac:dyDescent="0.2">
      <c r="D12767" s="97"/>
      <c r="N12767" s="97"/>
    </row>
    <row r="12768" spans="4:14" x14ac:dyDescent="0.2">
      <c r="D12768" s="97"/>
      <c r="N12768" s="97"/>
    </row>
    <row r="12769" spans="4:14" x14ac:dyDescent="0.2">
      <c r="D12769" s="97"/>
      <c r="N12769" s="97"/>
    </row>
    <row r="12770" spans="4:14" x14ac:dyDescent="0.2">
      <c r="D12770" s="97"/>
      <c r="N12770" s="97"/>
    </row>
    <row r="12771" spans="4:14" x14ac:dyDescent="0.2">
      <c r="D12771" s="97"/>
      <c r="N12771" s="97"/>
    </row>
    <row r="12772" spans="4:14" x14ac:dyDescent="0.2">
      <c r="D12772" s="97"/>
      <c r="N12772" s="97"/>
    </row>
    <row r="12773" spans="4:14" x14ac:dyDescent="0.2">
      <c r="D12773" s="97"/>
      <c r="N12773" s="97"/>
    </row>
    <row r="12774" spans="4:14" x14ac:dyDescent="0.2">
      <c r="D12774" s="97"/>
      <c r="N12774" s="97"/>
    </row>
    <row r="12775" spans="4:14" x14ac:dyDescent="0.2">
      <c r="D12775" s="97"/>
      <c r="N12775" s="97"/>
    </row>
    <row r="12776" spans="4:14" x14ac:dyDescent="0.2">
      <c r="D12776" s="97"/>
      <c r="N12776" s="97"/>
    </row>
    <row r="12777" spans="4:14" x14ac:dyDescent="0.2">
      <c r="D12777" s="97"/>
      <c r="N12777" s="97"/>
    </row>
    <row r="12778" spans="4:14" x14ac:dyDescent="0.2">
      <c r="D12778" s="97"/>
      <c r="N12778" s="97"/>
    </row>
    <row r="12779" spans="4:14" x14ac:dyDescent="0.2">
      <c r="D12779" s="97"/>
      <c r="N12779" s="97"/>
    </row>
    <row r="12780" spans="4:14" x14ac:dyDescent="0.2">
      <c r="D12780" s="97"/>
      <c r="N12780" s="97"/>
    </row>
    <row r="12781" spans="4:14" x14ac:dyDescent="0.2">
      <c r="D12781" s="97"/>
      <c r="N12781" s="97"/>
    </row>
    <row r="12782" spans="4:14" x14ac:dyDescent="0.2">
      <c r="D12782" s="97"/>
      <c r="N12782" s="97"/>
    </row>
    <row r="12783" spans="4:14" x14ac:dyDescent="0.2">
      <c r="D12783" s="97"/>
      <c r="N12783" s="97"/>
    </row>
    <row r="12784" spans="4:14" x14ac:dyDescent="0.2">
      <c r="D12784" s="97"/>
      <c r="N12784" s="97"/>
    </row>
    <row r="12785" spans="4:14" x14ac:dyDescent="0.2">
      <c r="D12785" s="97"/>
      <c r="N12785" s="97"/>
    </row>
    <row r="12786" spans="4:14" x14ac:dyDescent="0.2">
      <c r="D12786" s="97"/>
      <c r="N12786" s="97"/>
    </row>
    <row r="12787" spans="4:14" x14ac:dyDescent="0.2">
      <c r="D12787" s="97"/>
      <c r="N12787" s="97"/>
    </row>
    <row r="12788" spans="4:14" x14ac:dyDescent="0.2">
      <c r="D12788" s="97"/>
      <c r="N12788" s="97"/>
    </row>
    <row r="12789" spans="4:14" x14ac:dyDescent="0.2">
      <c r="D12789" s="97"/>
      <c r="N12789" s="97"/>
    </row>
    <row r="12790" spans="4:14" x14ac:dyDescent="0.2">
      <c r="D12790" s="97"/>
      <c r="N12790" s="97"/>
    </row>
    <row r="12791" spans="4:14" x14ac:dyDescent="0.2">
      <c r="D12791" s="97"/>
      <c r="N12791" s="97"/>
    </row>
    <row r="12792" spans="4:14" x14ac:dyDescent="0.2">
      <c r="D12792" s="97"/>
      <c r="N12792" s="97"/>
    </row>
    <row r="12793" spans="4:14" x14ac:dyDescent="0.2">
      <c r="D12793" s="97"/>
      <c r="N12793" s="97"/>
    </row>
    <row r="12794" spans="4:14" x14ac:dyDescent="0.2">
      <c r="D12794" s="97"/>
      <c r="N12794" s="97"/>
    </row>
    <row r="12795" spans="4:14" x14ac:dyDescent="0.2">
      <c r="D12795" s="97"/>
      <c r="N12795" s="97"/>
    </row>
    <row r="12796" spans="4:14" x14ac:dyDescent="0.2">
      <c r="D12796" s="97"/>
      <c r="N12796" s="97"/>
    </row>
    <row r="12797" spans="4:14" x14ac:dyDescent="0.2">
      <c r="D12797" s="97"/>
      <c r="N12797" s="97"/>
    </row>
    <row r="12798" spans="4:14" x14ac:dyDescent="0.2">
      <c r="D12798" s="97"/>
      <c r="N12798" s="97"/>
    </row>
    <row r="12799" spans="4:14" x14ac:dyDescent="0.2">
      <c r="D12799" s="97"/>
      <c r="N12799" s="97"/>
    </row>
    <row r="12800" spans="4:14" x14ac:dyDescent="0.2">
      <c r="D12800" s="97"/>
      <c r="N12800" s="97"/>
    </row>
    <row r="12801" spans="4:14" x14ac:dyDescent="0.2">
      <c r="D12801" s="97"/>
      <c r="N12801" s="97"/>
    </row>
    <row r="12802" spans="4:14" x14ac:dyDescent="0.2">
      <c r="D12802" s="97"/>
      <c r="N12802" s="97"/>
    </row>
    <row r="12803" spans="4:14" x14ac:dyDescent="0.2">
      <c r="D12803" s="97"/>
      <c r="N12803" s="97"/>
    </row>
    <row r="12804" spans="4:14" x14ac:dyDescent="0.2">
      <c r="D12804" s="97"/>
      <c r="N12804" s="97"/>
    </row>
    <row r="12805" spans="4:14" x14ac:dyDescent="0.2">
      <c r="D12805" s="97"/>
      <c r="N12805" s="97"/>
    </row>
    <row r="12806" spans="4:14" x14ac:dyDescent="0.2">
      <c r="D12806" s="97"/>
      <c r="N12806" s="97"/>
    </row>
    <row r="12807" spans="4:14" x14ac:dyDescent="0.2">
      <c r="D12807" s="97"/>
      <c r="N12807" s="97"/>
    </row>
    <row r="12808" spans="4:14" x14ac:dyDescent="0.2">
      <c r="D12808" s="97"/>
      <c r="N12808" s="97"/>
    </row>
    <row r="12809" spans="4:14" x14ac:dyDescent="0.2">
      <c r="D12809" s="97"/>
      <c r="N12809" s="97"/>
    </row>
    <row r="12810" spans="4:14" x14ac:dyDescent="0.2">
      <c r="D12810" s="97"/>
      <c r="N12810" s="97"/>
    </row>
    <row r="12811" spans="4:14" x14ac:dyDescent="0.2">
      <c r="D12811" s="97"/>
      <c r="N12811" s="97"/>
    </row>
    <row r="12812" spans="4:14" x14ac:dyDescent="0.2">
      <c r="D12812" s="97"/>
      <c r="N12812" s="97"/>
    </row>
    <row r="12813" spans="4:14" x14ac:dyDescent="0.2">
      <c r="D12813" s="97"/>
      <c r="N12813" s="97"/>
    </row>
    <row r="12814" spans="4:14" x14ac:dyDescent="0.2">
      <c r="D12814" s="97"/>
      <c r="N12814" s="97"/>
    </row>
    <row r="12815" spans="4:14" x14ac:dyDescent="0.2">
      <c r="D12815" s="97"/>
      <c r="N12815" s="97"/>
    </row>
    <row r="12816" spans="4:14" x14ac:dyDescent="0.2">
      <c r="D12816" s="97"/>
      <c r="N12816" s="97"/>
    </row>
    <row r="12817" spans="4:14" x14ac:dyDescent="0.2">
      <c r="D12817" s="97"/>
      <c r="N12817" s="97"/>
    </row>
    <row r="12818" spans="4:14" x14ac:dyDescent="0.2">
      <c r="D12818" s="97"/>
      <c r="N12818" s="97"/>
    </row>
    <row r="12819" spans="4:14" x14ac:dyDescent="0.2">
      <c r="D12819" s="97"/>
      <c r="N12819" s="97"/>
    </row>
    <row r="12820" spans="4:14" x14ac:dyDescent="0.2">
      <c r="D12820" s="97"/>
      <c r="N12820" s="97"/>
    </row>
    <row r="12821" spans="4:14" x14ac:dyDescent="0.2">
      <c r="D12821" s="97"/>
      <c r="N12821" s="97"/>
    </row>
    <row r="12822" spans="4:14" x14ac:dyDescent="0.2">
      <c r="D12822" s="97"/>
      <c r="N12822" s="97"/>
    </row>
    <row r="12823" spans="4:14" x14ac:dyDescent="0.2">
      <c r="D12823" s="97"/>
      <c r="N12823" s="97"/>
    </row>
    <row r="12824" spans="4:14" x14ac:dyDescent="0.2">
      <c r="D12824" s="97"/>
      <c r="N12824" s="97"/>
    </row>
    <row r="12825" spans="4:14" x14ac:dyDescent="0.2">
      <c r="D12825" s="97"/>
      <c r="N12825" s="97"/>
    </row>
    <row r="12826" spans="4:14" x14ac:dyDescent="0.2">
      <c r="D12826" s="97"/>
      <c r="N12826" s="97"/>
    </row>
    <row r="12827" spans="4:14" x14ac:dyDescent="0.2">
      <c r="D12827" s="97"/>
      <c r="N12827" s="97"/>
    </row>
    <row r="12828" spans="4:14" x14ac:dyDescent="0.2">
      <c r="D12828" s="97"/>
      <c r="N12828" s="97"/>
    </row>
    <row r="12829" spans="4:14" x14ac:dyDescent="0.2">
      <c r="D12829" s="97"/>
      <c r="N12829" s="97"/>
    </row>
    <row r="12830" spans="4:14" x14ac:dyDescent="0.2">
      <c r="D12830" s="97"/>
      <c r="N12830" s="97"/>
    </row>
    <row r="12831" spans="4:14" x14ac:dyDescent="0.2">
      <c r="D12831" s="97"/>
      <c r="N12831" s="97"/>
    </row>
    <row r="12832" spans="4:14" x14ac:dyDescent="0.2">
      <c r="D12832" s="97"/>
      <c r="N12832" s="97"/>
    </row>
    <row r="12833" spans="4:14" x14ac:dyDescent="0.2">
      <c r="D12833" s="97"/>
      <c r="N12833" s="97"/>
    </row>
    <row r="12834" spans="4:14" x14ac:dyDescent="0.2">
      <c r="D12834" s="97"/>
      <c r="N12834" s="97"/>
    </row>
    <row r="12835" spans="4:14" x14ac:dyDescent="0.2">
      <c r="D12835" s="97"/>
      <c r="N12835" s="97"/>
    </row>
    <row r="12836" spans="4:14" x14ac:dyDescent="0.2">
      <c r="D12836" s="97"/>
      <c r="N12836" s="97"/>
    </row>
    <row r="12837" spans="4:14" x14ac:dyDescent="0.2">
      <c r="D12837" s="97"/>
      <c r="N12837" s="97"/>
    </row>
    <row r="12838" spans="4:14" x14ac:dyDescent="0.2">
      <c r="D12838" s="97"/>
      <c r="N12838" s="97"/>
    </row>
    <row r="12839" spans="4:14" x14ac:dyDescent="0.2">
      <c r="D12839" s="97"/>
      <c r="N12839" s="97"/>
    </row>
    <row r="12840" spans="4:14" x14ac:dyDescent="0.2">
      <c r="D12840" s="97"/>
      <c r="N12840" s="97"/>
    </row>
    <row r="12841" spans="4:14" x14ac:dyDescent="0.2">
      <c r="D12841" s="97"/>
      <c r="N12841" s="97"/>
    </row>
    <row r="12842" spans="4:14" x14ac:dyDescent="0.2">
      <c r="D12842" s="97"/>
      <c r="N12842" s="97"/>
    </row>
    <row r="12843" spans="4:14" x14ac:dyDescent="0.2">
      <c r="D12843" s="97"/>
      <c r="N12843" s="97"/>
    </row>
    <row r="12844" spans="4:14" x14ac:dyDescent="0.2">
      <c r="D12844" s="97"/>
      <c r="N12844" s="97"/>
    </row>
    <row r="12845" spans="4:14" x14ac:dyDescent="0.2">
      <c r="D12845" s="97"/>
      <c r="N12845" s="97"/>
    </row>
    <row r="12846" spans="4:14" x14ac:dyDescent="0.2">
      <c r="D12846" s="97"/>
      <c r="N12846" s="97"/>
    </row>
    <row r="12847" spans="4:14" x14ac:dyDescent="0.2">
      <c r="D12847" s="97"/>
      <c r="N12847" s="97"/>
    </row>
    <row r="12848" spans="4:14" x14ac:dyDescent="0.2">
      <c r="D12848" s="97"/>
      <c r="N12848" s="97"/>
    </row>
    <row r="12849" spans="4:14" x14ac:dyDescent="0.2">
      <c r="D12849" s="97"/>
      <c r="N12849" s="97"/>
    </row>
    <row r="12850" spans="4:14" x14ac:dyDescent="0.2">
      <c r="D12850" s="97"/>
      <c r="N12850" s="97"/>
    </row>
    <row r="12851" spans="4:14" x14ac:dyDescent="0.2">
      <c r="D12851" s="97"/>
      <c r="N12851" s="97"/>
    </row>
    <row r="12852" spans="4:14" x14ac:dyDescent="0.2">
      <c r="D12852" s="97"/>
      <c r="N12852" s="97"/>
    </row>
    <row r="12853" spans="4:14" x14ac:dyDescent="0.2">
      <c r="D12853" s="97"/>
      <c r="N12853" s="97"/>
    </row>
    <row r="12854" spans="4:14" x14ac:dyDescent="0.2">
      <c r="D12854" s="97"/>
      <c r="N12854" s="97"/>
    </row>
    <row r="12855" spans="4:14" x14ac:dyDescent="0.2">
      <c r="D12855" s="97"/>
      <c r="N12855" s="97"/>
    </row>
    <row r="12856" spans="4:14" x14ac:dyDescent="0.2">
      <c r="D12856" s="97"/>
      <c r="N12856" s="97"/>
    </row>
    <row r="12857" spans="4:14" x14ac:dyDescent="0.2">
      <c r="D12857" s="97"/>
      <c r="N12857" s="97"/>
    </row>
    <row r="12858" spans="4:14" x14ac:dyDescent="0.2">
      <c r="D12858" s="97"/>
      <c r="N12858" s="97"/>
    </row>
    <row r="12859" spans="4:14" x14ac:dyDescent="0.2">
      <c r="D12859" s="97"/>
      <c r="N12859" s="97"/>
    </row>
    <row r="12860" spans="4:14" x14ac:dyDescent="0.2">
      <c r="D12860" s="97"/>
      <c r="N12860" s="97"/>
    </row>
    <row r="12861" spans="4:14" x14ac:dyDescent="0.2">
      <c r="D12861" s="97"/>
      <c r="N12861" s="97"/>
    </row>
    <row r="12862" spans="4:14" x14ac:dyDescent="0.2">
      <c r="D12862" s="97"/>
      <c r="N12862" s="97"/>
    </row>
    <row r="12863" spans="4:14" x14ac:dyDescent="0.2">
      <c r="D12863" s="97"/>
      <c r="N12863" s="97"/>
    </row>
    <row r="12864" spans="4:14" x14ac:dyDescent="0.2">
      <c r="D12864" s="97"/>
      <c r="N12864" s="97"/>
    </row>
    <row r="12865" spans="4:14" x14ac:dyDescent="0.2">
      <c r="D12865" s="97"/>
      <c r="N12865" s="97"/>
    </row>
    <row r="12866" spans="4:14" x14ac:dyDescent="0.2">
      <c r="D12866" s="97"/>
      <c r="N12866" s="97"/>
    </row>
    <row r="12867" spans="4:14" x14ac:dyDescent="0.2">
      <c r="D12867" s="97"/>
      <c r="N12867" s="97"/>
    </row>
    <row r="12868" spans="4:14" x14ac:dyDescent="0.2">
      <c r="D12868" s="97"/>
      <c r="N12868" s="97"/>
    </row>
    <row r="12869" spans="4:14" x14ac:dyDescent="0.2">
      <c r="D12869" s="97"/>
      <c r="N12869" s="97"/>
    </row>
    <row r="12870" spans="4:14" x14ac:dyDescent="0.2">
      <c r="D12870" s="97"/>
      <c r="N12870" s="97"/>
    </row>
    <row r="12871" spans="4:14" x14ac:dyDescent="0.2">
      <c r="D12871" s="97"/>
      <c r="N12871" s="97"/>
    </row>
    <row r="12872" spans="4:14" x14ac:dyDescent="0.2">
      <c r="D12872" s="97"/>
      <c r="N12872" s="97"/>
    </row>
    <row r="12873" spans="4:14" x14ac:dyDescent="0.2">
      <c r="D12873" s="97"/>
      <c r="N12873" s="97"/>
    </row>
    <row r="12874" spans="4:14" x14ac:dyDescent="0.2">
      <c r="D12874" s="97"/>
      <c r="N12874" s="97"/>
    </row>
    <row r="12875" spans="4:14" x14ac:dyDescent="0.2">
      <c r="D12875" s="97"/>
      <c r="N12875" s="97"/>
    </row>
    <row r="12876" spans="4:14" x14ac:dyDescent="0.2">
      <c r="D12876" s="97"/>
      <c r="N12876" s="97"/>
    </row>
    <row r="12877" spans="4:14" x14ac:dyDescent="0.2">
      <c r="D12877" s="97"/>
      <c r="N12877" s="97"/>
    </row>
    <row r="12878" spans="4:14" x14ac:dyDescent="0.2">
      <c r="D12878" s="97"/>
      <c r="N12878" s="97"/>
    </row>
    <row r="12879" spans="4:14" x14ac:dyDescent="0.2">
      <c r="D12879" s="97"/>
      <c r="N12879" s="97"/>
    </row>
    <row r="12880" spans="4:14" x14ac:dyDescent="0.2">
      <c r="D12880" s="97"/>
      <c r="N12880" s="97"/>
    </row>
    <row r="12881" spans="4:14" x14ac:dyDescent="0.2">
      <c r="D12881" s="97"/>
      <c r="N12881" s="97"/>
    </row>
    <row r="12882" spans="4:14" x14ac:dyDescent="0.2">
      <c r="D12882" s="97"/>
      <c r="N12882" s="97"/>
    </row>
    <row r="12883" spans="4:14" x14ac:dyDescent="0.2">
      <c r="D12883" s="97"/>
      <c r="N12883" s="97"/>
    </row>
    <row r="12884" spans="4:14" x14ac:dyDescent="0.2">
      <c r="D12884" s="97"/>
      <c r="N12884" s="97"/>
    </row>
    <row r="12885" spans="4:14" x14ac:dyDescent="0.2">
      <c r="D12885" s="97"/>
      <c r="N12885" s="97"/>
    </row>
    <row r="12886" spans="4:14" x14ac:dyDescent="0.2">
      <c r="D12886" s="97"/>
      <c r="N12886" s="97"/>
    </row>
    <row r="12887" spans="4:14" x14ac:dyDescent="0.2">
      <c r="D12887" s="97"/>
      <c r="N12887" s="97"/>
    </row>
    <row r="12888" spans="4:14" x14ac:dyDescent="0.2">
      <c r="D12888" s="97"/>
      <c r="N12888" s="97"/>
    </row>
    <row r="12889" spans="4:14" x14ac:dyDescent="0.2">
      <c r="D12889" s="97"/>
      <c r="N12889" s="97"/>
    </row>
    <row r="12890" spans="4:14" x14ac:dyDescent="0.2">
      <c r="D12890" s="97"/>
      <c r="N12890" s="97"/>
    </row>
    <row r="12891" spans="4:14" x14ac:dyDescent="0.2">
      <c r="D12891" s="97"/>
      <c r="N12891" s="97"/>
    </row>
    <row r="12892" spans="4:14" x14ac:dyDescent="0.2">
      <c r="D12892" s="97"/>
      <c r="N12892" s="97"/>
    </row>
    <row r="12893" spans="4:14" x14ac:dyDescent="0.2">
      <c r="D12893" s="97"/>
      <c r="N12893" s="97"/>
    </row>
    <row r="12894" spans="4:14" x14ac:dyDescent="0.2">
      <c r="D12894" s="97"/>
      <c r="N12894" s="97"/>
    </row>
    <row r="12895" spans="4:14" x14ac:dyDescent="0.2">
      <c r="D12895" s="97"/>
      <c r="N12895" s="97"/>
    </row>
    <row r="12896" spans="4:14" x14ac:dyDescent="0.2">
      <c r="D12896" s="97"/>
      <c r="N12896" s="97"/>
    </row>
    <row r="12897" spans="4:14" x14ac:dyDescent="0.2">
      <c r="D12897" s="97"/>
      <c r="N12897" s="97"/>
    </row>
    <row r="12898" spans="4:14" x14ac:dyDescent="0.2">
      <c r="D12898" s="97"/>
      <c r="N12898" s="97"/>
    </row>
    <row r="12899" spans="4:14" x14ac:dyDescent="0.2">
      <c r="D12899" s="97"/>
      <c r="N12899" s="97"/>
    </row>
    <row r="12900" spans="4:14" x14ac:dyDescent="0.2">
      <c r="D12900" s="97"/>
      <c r="N12900" s="97"/>
    </row>
    <row r="12901" spans="4:14" x14ac:dyDescent="0.2">
      <c r="D12901" s="97"/>
      <c r="N12901" s="97"/>
    </row>
    <row r="12902" spans="4:14" x14ac:dyDescent="0.2">
      <c r="D12902" s="97"/>
      <c r="N12902" s="97"/>
    </row>
    <row r="12903" spans="4:14" x14ac:dyDescent="0.2">
      <c r="D12903" s="97"/>
      <c r="N12903" s="97"/>
    </row>
    <row r="12904" spans="4:14" x14ac:dyDescent="0.2">
      <c r="D12904" s="97"/>
      <c r="N12904" s="97"/>
    </row>
    <row r="12905" spans="4:14" x14ac:dyDescent="0.2">
      <c r="D12905" s="97"/>
      <c r="N12905" s="97"/>
    </row>
    <row r="12906" spans="4:14" x14ac:dyDescent="0.2">
      <c r="D12906" s="97"/>
      <c r="N12906" s="97"/>
    </row>
    <row r="12907" spans="4:14" x14ac:dyDescent="0.2">
      <c r="D12907" s="97"/>
      <c r="N12907" s="97"/>
    </row>
    <row r="12908" spans="4:14" x14ac:dyDescent="0.2">
      <c r="D12908" s="97"/>
      <c r="N12908" s="97"/>
    </row>
    <row r="12909" spans="4:14" x14ac:dyDescent="0.2">
      <c r="D12909" s="97"/>
      <c r="N12909" s="97"/>
    </row>
    <row r="12910" spans="4:14" x14ac:dyDescent="0.2">
      <c r="D12910" s="97"/>
      <c r="N12910" s="97"/>
    </row>
    <row r="12911" spans="4:14" x14ac:dyDescent="0.2">
      <c r="D12911" s="97"/>
      <c r="N12911" s="97"/>
    </row>
    <row r="12912" spans="4:14" x14ac:dyDescent="0.2">
      <c r="D12912" s="97"/>
      <c r="N12912" s="97"/>
    </row>
    <row r="12913" spans="4:14" x14ac:dyDescent="0.2">
      <c r="D12913" s="97"/>
      <c r="N12913" s="97"/>
    </row>
    <row r="12914" spans="4:14" x14ac:dyDescent="0.2">
      <c r="D12914" s="97"/>
      <c r="N12914" s="97"/>
    </row>
    <row r="12915" spans="4:14" x14ac:dyDescent="0.2">
      <c r="D12915" s="97"/>
      <c r="N12915" s="97"/>
    </row>
    <row r="12916" spans="4:14" x14ac:dyDescent="0.2">
      <c r="D12916" s="97"/>
      <c r="N12916" s="97"/>
    </row>
    <row r="12917" spans="4:14" x14ac:dyDescent="0.2">
      <c r="D12917" s="97"/>
      <c r="N12917" s="97"/>
    </row>
    <row r="12918" spans="4:14" x14ac:dyDescent="0.2">
      <c r="D12918" s="97"/>
      <c r="N12918" s="97"/>
    </row>
    <row r="12919" spans="4:14" x14ac:dyDescent="0.2">
      <c r="D12919" s="97"/>
      <c r="N12919" s="97"/>
    </row>
    <row r="12920" spans="4:14" x14ac:dyDescent="0.2">
      <c r="D12920" s="97"/>
      <c r="N12920" s="97"/>
    </row>
    <row r="12921" spans="4:14" x14ac:dyDescent="0.2">
      <c r="D12921" s="97"/>
      <c r="N12921" s="97"/>
    </row>
    <row r="12922" spans="4:14" x14ac:dyDescent="0.2">
      <c r="D12922" s="97"/>
      <c r="N12922" s="97"/>
    </row>
    <row r="12923" spans="4:14" x14ac:dyDescent="0.2">
      <c r="D12923" s="97"/>
      <c r="N12923" s="97"/>
    </row>
    <row r="12924" spans="4:14" x14ac:dyDescent="0.2">
      <c r="D12924" s="97"/>
      <c r="N12924" s="97"/>
    </row>
    <row r="12925" spans="4:14" x14ac:dyDescent="0.2">
      <c r="D12925" s="97"/>
      <c r="N12925" s="97"/>
    </row>
    <row r="12926" spans="4:14" x14ac:dyDescent="0.2">
      <c r="D12926" s="97"/>
      <c r="N12926" s="97"/>
    </row>
    <row r="12927" spans="4:14" x14ac:dyDescent="0.2">
      <c r="D12927" s="97"/>
      <c r="N12927" s="97"/>
    </row>
    <row r="12928" spans="4:14" x14ac:dyDescent="0.2">
      <c r="D12928" s="97"/>
      <c r="N12928" s="97"/>
    </row>
    <row r="12929" spans="4:14" x14ac:dyDescent="0.2">
      <c r="D12929" s="97"/>
      <c r="N12929" s="97"/>
    </row>
    <row r="12930" spans="4:14" x14ac:dyDescent="0.2">
      <c r="D12930" s="97"/>
      <c r="N12930" s="97"/>
    </row>
    <row r="12931" spans="4:14" x14ac:dyDescent="0.2">
      <c r="D12931" s="97"/>
      <c r="N12931" s="97"/>
    </row>
    <row r="12932" spans="4:14" x14ac:dyDescent="0.2">
      <c r="D12932" s="97"/>
      <c r="N12932" s="97"/>
    </row>
    <row r="12933" spans="4:14" x14ac:dyDescent="0.2">
      <c r="D12933" s="97"/>
      <c r="N12933" s="97"/>
    </row>
    <row r="12934" spans="4:14" x14ac:dyDescent="0.2">
      <c r="D12934" s="97"/>
      <c r="N12934" s="97"/>
    </row>
    <row r="12935" spans="4:14" x14ac:dyDescent="0.2">
      <c r="D12935" s="97"/>
      <c r="N12935" s="97"/>
    </row>
    <row r="12936" spans="4:14" x14ac:dyDescent="0.2">
      <c r="D12936" s="97"/>
      <c r="N12936" s="97"/>
    </row>
    <row r="12937" spans="4:14" x14ac:dyDescent="0.2">
      <c r="D12937" s="97"/>
      <c r="N12937" s="97"/>
    </row>
    <row r="12938" spans="4:14" x14ac:dyDescent="0.2">
      <c r="D12938" s="97"/>
      <c r="N12938" s="97"/>
    </row>
    <row r="12939" spans="4:14" x14ac:dyDescent="0.2">
      <c r="D12939" s="97"/>
      <c r="N12939" s="97"/>
    </row>
    <row r="12940" spans="4:14" x14ac:dyDescent="0.2">
      <c r="D12940" s="97"/>
      <c r="N12940" s="97"/>
    </row>
    <row r="12941" spans="4:14" x14ac:dyDescent="0.2">
      <c r="D12941" s="97"/>
      <c r="N12941" s="97"/>
    </row>
    <row r="12942" spans="4:14" x14ac:dyDescent="0.2">
      <c r="D12942" s="97"/>
      <c r="N12942" s="97"/>
    </row>
    <row r="12943" spans="4:14" x14ac:dyDescent="0.2">
      <c r="D12943" s="97"/>
      <c r="N12943" s="97"/>
    </row>
    <row r="12944" spans="4:14" x14ac:dyDescent="0.2">
      <c r="D12944" s="97"/>
      <c r="N12944" s="97"/>
    </row>
    <row r="12945" spans="4:14" x14ac:dyDescent="0.2">
      <c r="D12945" s="97"/>
      <c r="N12945" s="97"/>
    </row>
    <row r="12946" spans="4:14" x14ac:dyDescent="0.2">
      <c r="D12946" s="97"/>
      <c r="N12946" s="97"/>
    </row>
    <row r="12947" spans="4:14" x14ac:dyDescent="0.2">
      <c r="D12947" s="97"/>
      <c r="N12947" s="97"/>
    </row>
    <row r="12948" spans="4:14" x14ac:dyDescent="0.2">
      <c r="D12948" s="97"/>
      <c r="N12948" s="97"/>
    </row>
    <row r="12949" spans="4:14" x14ac:dyDescent="0.2">
      <c r="D12949" s="97"/>
      <c r="N12949" s="97"/>
    </row>
    <row r="12950" spans="4:14" x14ac:dyDescent="0.2">
      <c r="D12950" s="97"/>
      <c r="N12950" s="97"/>
    </row>
    <row r="12951" spans="4:14" x14ac:dyDescent="0.2">
      <c r="D12951" s="97"/>
      <c r="N12951" s="97"/>
    </row>
    <row r="12952" spans="4:14" x14ac:dyDescent="0.2">
      <c r="D12952" s="97"/>
      <c r="N12952" s="97"/>
    </row>
    <row r="12953" spans="4:14" x14ac:dyDescent="0.2">
      <c r="D12953" s="97"/>
      <c r="N12953" s="97"/>
    </row>
    <row r="12954" spans="4:14" x14ac:dyDescent="0.2">
      <c r="D12954" s="97"/>
      <c r="N12954" s="97"/>
    </row>
    <row r="12955" spans="4:14" x14ac:dyDescent="0.2">
      <c r="D12955" s="97"/>
      <c r="N12955" s="97"/>
    </row>
    <row r="12956" spans="4:14" x14ac:dyDescent="0.2">
      <c r="D12956" s="97"/>
      <c r="N12956" s="97"/>
    </row>
    <row r="12957" spans="4:14" x14ac:dyDescent="0.2">
      <c r="D12957" s="97"/>
      <c r="N12957" s="97"/>
    </row>
    <row r="12958" spans="4:14" x14ac:dyDescent="0.2">
      <c r="D12958" s="97"/>
      <c r="N12958" s="97"/>
    </row>
    <row r="12959" spans="4:14" x14ac:dyDescent="0.2">
      <c r="D12959" s="97"/>
      <c r="N12959" s="97"/>
    </row>
    <row r="12960" spans="4:14" x14ac:dyDescent="0.2">
      <c r="D12960" s="97"/>
      <c r="N12960" s="97"/>
    </row>
    <row r="12961" spans="4:14" x14ac:dyDescent="0.2">
      <c r="D12961" s="97"/>
      <c r="N12961" s="97"/>
    </row>
    <row r="12962" spans="4:14" x14ac:dyDescent="0.2">
      <c r="D12962" s="97"/>
      <c r="N12962" s="97"/>
    </row>
    <row r="12963" spans="4:14" x14ac:dyDescent="0.2">
      <c r="D12963" s="97"/>
      <c r="N12963" s="97"/>
    </row>
    <row r="12964" spans="4:14" x14ac:dyDescent="0.2">
      <c r="D12964" s="97"/>
      <c r="N12964" s="97"/>
    </row>
    <row r="12965" spans="4:14" x14ac:dyDescent="0.2">
      <c r="D12965" s="97"/>
      <c r="N12965" s="97"/>
    </row>
    <row r="12966" spans="4:14" x14ac:dyDescent="0.2">
      <c r="D12966" s="97"/>
      <c r="N12966" s="97"/>
    </row>
    <row r="12967" spans="4:14" x14ac:dyDescent="0.2">
      <c r="D12967" s="97"/>
      <c r="N12967" s="97"/>
    </row>
    <row r="12968" spans="4:14" x14ac:dyDescent="0.2">
      <c r="D12968" s="97"/>
      <c r="N12968" s="97"/>
    </row>
    <row r="12969" spans="4:14" x14ac:dyDescent="0.2">
      <c r="D12969" s="97"/>
      <c r="N12969" s="97"/>
    </row>
    <row r="12970" spans="4:14" x14ac:dyDescent="0.2">
      <c r="D12970" s="97"/>
      <c r="N12970" s="97"/>
    </row>
    <row r="12971" spans="4:14" x14ac:dyDescent="0.2">
      <c r="D12971" s="97"/>
      <c r="N12971" s="97"/>
    </row>
    <row r="12972" spans="4:14" x14ac:dyDescent="0.2">
      <c r="D12972" s="97"/>
      <c r="N12972" s="97"/>
    </row>
    <row r="12973" spans="4:14" x14ac:dyDescent="0.2">
      <c r="D12973" s="97"/>
      <c r="N12973" s="97"/>
    </row>
    <row r="12974" spans="4:14" x14ac:dyDescent="0.2">
      <c r="D12974" s="97"/>
      <c r="N12974" s="97"/>
    </row>
    <row r="12975" spans="4:14" x14ac:dyDescent="0.2">
      <c r="D12975" s="97"/>
      <c r="N12975" s="97"/>
    </row>
    <row r="12976" spans="4:14" x14ac:dyDescent="0.2">
      <c r="D12976" s="97"/>
      <c r="N12976" s="97"/>
    </row>
    <row r="12977" spans="4:14" x14ac:dyDescent="0.2">
      <c r="D12977" s="97"/>
      <c r="N12977" s="97"/>
    </row>
    <row r="12978" spans="4:14" x14ac:dyDescent="0.2">
      <c r="D12978" s="97"/>
      <c r="N12978" s="97"/>
    </row>
    <row r="12979" spans="4:14" x14ac:dyDescent="0.2">
      <c r="D12979" s="97"/>
      <c r="N12979" s="97"/>
    </row>
    <row r="12980" spans="4:14" x14ac:dyDescent="0.2">
      <c r="D12980" s="97"/>
      <c r="N12980" s="97"/>
    </row>
    <row r="12981" spans="4:14" x14ac:dyDescent="0.2">
      <c r="D12981" s="97"/>
      <c r="N12981" s="97"/>
    </row>
    <row r="12982" spans="4:14" x14ac:dyDescent="0.2">
      <c r="D12982" s="97"/>
      <c r="N12982" s="97"/>
    </row>
    <row r="12983" spans="4:14" x14ac:dyDescent="0.2">
      <c r="D12983" s="97"/>
      <c r="N12983" s="97"/>
    </row>
    <row r="12984" spans="4:14" x14ac:dyDescent="0.2">
      <c r="D12984" s="97"/>
      <c r="N12984" s="97"/>
    </row>
    <row r="12985" spans="4:14" x14ac:dyDescent="0.2">
      <c r="D12985" s="97"/>
      <c r="N12985" s="97"/>
    </row>
    <row r="12986" spans="4:14" x14ac:dyDescent="0.2">
      <c r="D12986" s="97"/>
      <c r="N12986" s="97"/>
    </row>
    <row r="12987" spans="4:14" x14ac:dyDescent="0.2">
      <c r="D12987" s="97"/>
      <c r="N12987" s="97"/>
    </row>
    <row r="12988" spans="4:14" x14ac:dyDescent="0.2">
      <c r="D12988" s="97"/>
      <c r="N12988" s="97"/>
    </row>
    <row r="12989" spans="4:14" x14ac:dyDescent="0.2">
      <c r="D12989" s="97"/>
      <c r="N12989" s="97"/>
    </row>
    <row r="12990" spans="4:14" x14ac:dyDescent="0.2">
      <c r="D12990" s="97"/>
      <c r="N12990" s="97"/>
    </row>
    <row r="12991" spans="4:14" x14ac:dyDescent="0.2">
      <c r="D12991" s="97"/>
      <c r="N12991" s="97"/>
    </row>
    <row r="12992" spans="4:14" x14ac:dyDescent="0.2">
      <c r="D12992" s="97"/>
      <c r="N12992" s="97"/>
    </row>
    <row r="12993" spans="4:14" x14ac:dyDescent="0.2">
      <c r="D12993" s="97"/>
      <c r="N12993" s="97"/>
    </row>
    <row r="12994" spans="4:14" x14ac:dyDescent="0.2">
      <c r="D12994" s="97"/>
      <c r="N12994" s="97"/>
    </row>
    <row r="12995" spans="4:14" x14ac:dyDescent="0.2">
      <c r="D12995" s="97"/>
      <c r="N12995" s="97"/>
    </row>
    <row r="12996" spans="4:14" x14ac:dyDescent="0.2">
      <c r="D12996" s="97"/>
      <c r="N12996" s="97"/>
    </row>
    <row r="12997" spans="4:14" x14ac:dyDescent="0.2">
      <c r="D12997" s="97"/>
      <c r="N12997" s="97"/>
    </row>
    <row r="12998" spans="4:14" x14ac:dyDescent="0.2">
      <c r="D12998" s="97"/>
      <c r="N12998" s="97"/>
    </row>
    <row r="12999" spans="4:14" x14ac:dyDescent="0.2">
      <c r="D12999" s="97"/>
      <c r="N12999" s="97"/>
    </row>
    <row r="13000" spans="4:14" x14ac:dyDescent="0.2">
      <c r="D13000" s="97"/>
      <c r="N13000" s="97"/>
    </row>
    <row r="13001" spans="4:14" x14ac:dyDescent="0.2">
      <c r="D13001" s="97"/>
      <c r="N13001" s="97"/>
    </row>
    <row r="13002" spans="4:14" x14ac:dyDescent="0.2">
      <c r="D13002" s="97"/>
      <c r="N13002" s="97"/>
    </row>
    <row r="13003" spans="4:14" x14ac:dyDescent="0.2">
      <c r="D13003" s="97"/>
      <c r="N13003" s="97"/>
    </row>
    <row r="13004" spans="4:14" x14ac:dyDescent="0.2">
      <c r="D13004" s="97"/>
      <c r="N13004" s="97"/>
    </row>
    <row r="13005" spans="4:14" x14ac:dyDescent="0.2">
      <c r="D13005" s="97"/>
      <c r="N13005" s="97"/>
    </row>
    <row r="13006" spans="4:14" x14ac:dyDescent="0.2">
      <c r="D13006" s="97"/>
      <c r="N13006" s="97"/>
    </row>
    <row r="13007" spans="4:14" x14ac:dyDescent="0.2">
      <c r="D13007" s="97"/>
      <c r="N13007" s="97"/>
    </row>
    <row r="13008" spans="4:14" x14ac:dyDescent="0.2">
      <c r="D13008" s="97"/>
      <c r="N13008" s="97"/>
    </row>
    <row r="13009" spans="4:14" x14ac:dyDescent="0.2">
      <c r="D13009" s="97"/>
      <c r="N13009" s="97"/>
    </row>
    <row r="13010" spans="4:14" x14ac:dyDescent="0.2">
      <c r="D13010" s="97"/>
      <c r="N13010" s="97"/>
    </row>
    <row r="13011" spans="4:14" x14ac:dyDescent="0.2">
      <c r="D13011" s="97"/>
      <c r="N13011" s="97"/>
    </row>
    <row r="13012" spans="4:14" x14ac:dyDescent="0.2">
      <c r="D13012" s="97"/>
      <c r="N13012" s="97"/>
    </row>
    <row r="13013" spans="4:14" x14ac:dyDescent="0.2">
      <c r="D13013" s="97"/>
      <c r="N13013" s="97"/>
    </row>
    <row r="13014" spans="4:14" x14ac:dyDescent="0.2">
      <c r="D13014" s="97"/>
      <c r="N13014" s="97"/>
    </row>
    <row r="13015" spans="4:14" x14ac:dyDescent="0.2">
      <c r="D13015" s="97"/>
      <c r="N13015" s="97"/>
    </row>
    <row r="13016" spans="4:14" x14ac:dyDescent="0.2">
      <c r="D13016" s="97"/>
      <c r="N13016" s="97"/>
    </row>
    <row r="13017" spans="4:14" x14ac:dyDescent="0.2">
      <c r="D13017" s="97"/>
      <c r="N13017" s="97"/>
    </row>
    <row r="13018" spans="4:14" x14ac:dyDescent="0.2">
      <c r="D13018" s="97"/>
      <c r="N13018" s="97"/>
    </row>
    <row r="13019" spans="4:14" x14ac:dyDescent="0.2">
      <c r="D13019" s="97"/>
      <c r="N13019" s="97"/>
    </row>
    <row r="13020" spans="4:14" x14ac:dyDescent="0.2">
      <c r="D13020" s="97"/>
      <c r="N13020" s="97"/>
    </row>
    <row r="13021" spans="4:14" x14ac:dyDescent="0.2">
      <c r="D13021" s="97"/>
      <c r="N13021" s="97"/>
    </row>
    <row r="13022" spans="4:14" x14ac:dyDescent="0.2">
      <c r="D13022" s="97"/>
      <c r="N13022" s="97"/>
    </row>
    <row r="13023" spans="4:14" x14ac:dyDescent="0.2">
      <c r="D13023" s="97"/>
      <c r="N13023" s="97"/>
    </row>
    <row r="13024" spans="4:14" x14ac:dyDescent="0.2">
      <c r="D13024" s="97"/>
      <c r="N13024" s="97"/>
    </row>
    <row r="13025" spans="4:14" x14ac:dyDescent="0.2">
      <c r="D13025" s="97"/>
      <c r="N13025" s="97"/>
    </row>
    <row r="13026" spans="4:14" x14ac:dyDescent="0.2">
      <c r="D13026" s="97"/>
      <c r="N13026" s="97"/>
    </row>
    <row r="13027" spans="4:14" x14ac:dyDescent="0.2">
      <c r="D13027" s="97"/>
      <c r="N13027" s="97"/>
    </row>
    <row r="13028" spans="4:14" x14ac:dyDescent="0.2">
      <c r="D13028" s="97"/>
      <c r="N13028" s="97"/>
    </row>
    <row r="13029" spans="4:14" x14ac:dyDescent="0.2">
      <c r="D13029" s="97"/>
      <c r="N13029" s="97"/>
    </row>
    <row r="13030" spans="4:14" x14ac:dyDescent="0.2">
      <c r="D13030" s="97"/>
      <c r="N13030" s="97"/>
    </row>
    <row r="13031" spans="4:14" x14ac:dyDescent="0.2">
      <c r="D13031" s="97"/>
      <c r="N13031" s="97"/>
    </row>
    <row r="13032" spans="4:14" x14ac:dyDescent="0.2">
      <c r="D13032" s="97"/>
      <c r="N13032" s="97"/>
    </row>
    <row r="13033" spans="4:14" x14ac:dyDescent="0.2">
      <c r="D13033" s="97"/>
      <c r="N13033" s="97"/>
    </row>
    <row r="13034" spans="4:14" x14ac:dyDescent="0.2">
      <c r="D13034" s="97"/>
      <c r="N13034" s="97"/>
    </row>
    <row r="13035" spans="4:14" x14ac:dyDescent="0.2">
      <c r="D13035" s="97"/>
      <c r="N13035" s="97"/>
    </row>
    <row r="13036" spans="4:14" x14ac:dyDescent="0.2">
      <c r="D13036" s="97"/>
      <c r="N13036" s="97"/>
    </row>
    <row r="13037" spans="4:14" x14ac:dyDescent="0.2">
      <c r="D13037" s="97"/>
      <c r="N13037" s="97"/>
    </row>
    <row r="13038" spans="4:14" x14ac:dyDescent="0.2">
      <c r="D13038" s="97"/>
      <c r="N13038" s="97"/>
    </row>
    <row r="13039" spans="4:14" x14ac:dyDescent="0.2">
      <c r="D13039" s="97"/>
      <c r="N13039" s="97"/>
    </row>
    <row r="13040" spans="4:14" x14ac:dyDescent="0.2">
      <c r="D13040" s="97"/>
      <c r="N13040" s="97"/>
    </row>
    <row r="13041" spans="4:14" x14ac:dyDescent="0.2">
      <c r="D13041" s="97"/>
      <c r="N13041" s="97"/>
    </row>
    <row r="13042" spans="4:14" x14ac:dyDescent="0.2">
      <c r="D13042" s="97"/>
      <c r="N13042" s="97"/>
    </row>
    <row r="13043" spans="4:14" x14ac:dyDescent="0.2">
      <c r="D13043" s="97"/>
      <c r="N13043" s="97"/>
    </row>
    <row r="13044" spans="4:14" x14ac:dyDescent="0.2">
      <c r="D13044" s="97"/>
      <c r="N13044" s="97"/>
    </row>
    <row r="13045" spans="4:14" x14ac:dyDescent="0.2">
      <c r="D13045" s="97"/>
      <c r="N13045" s="97"/>
    </row>
    <row r="13046" spans="4:14" x14ac:dyDescent="0.2">
      <c r="D13046" s="97"/>
      <c r="N13046" s="97"/>
    </row>
    <row r="13047" spans="4:14" x14ac:dyDescent="0.2">
      <c r="D13047" s="97"/>
      <c r="N13047" s="97"/>
    </row>
    <row r="13048" spans="4:14" x14ac:dyDescent="0.2">
      <c r="D13048" s="97"/>
      <c r="N13048" s="97"/>
    </row>
    <row r="13049" spans="4:14" x14ac:dyDescent="0.2">
      <c r="D13049" s="97"/>
      <c r="N13049" s="97"/>
    </row>
    <row r="13050" spans="4:14" x14ac:dyDescent="0.2">
      <c r="D13050" s="97"/>
      <c r="N13050" s="97"/>
    </row>
    <row r="13051" spans="4:14" x14ac:dyDescent="0.2">
      <c r="D13051" s="97"/>
      <c r="N13051" s="97"/>
    </row>
    <row r="13052" spans="4:14" x14ac:dyDescent="0.2">
      <c r="D13052" s="97"/>
      <c r="N13052" s="97"/>
    </row>
    <row r="13053" spans="4:14" x14ac:dyDescent="0.2">
      <c r="D13053" s="97"/>
      <c r="N13053" s="97"/>
    </row>
    <row r="13054" spans="4:14" x14ac:dyDescent="0.2">
      <c r="D13054" s="97"/>
      <c r="N13054" s="97"/>
    </row>
    <row r="13055" spans="4:14" x14ac:dyDescent="0.2">
      <c r="D13055" s="97"/>
      <c r="N13055" s="97"/>
    </row>
    <row r="13056" spans="4:14" x14ac:dyDescent="0.2">
      <c r="D13056" s="97"/>
      <c r="N13056" s="97"/>
    </row>
    <row r="13057" spans="4:14" x14ac:dyDescent="0.2">
      <c r="D13057" s="97"/>
      <c r="N13057" s="97"/>
    </row>
    <row r="13058" spans="4:14" x14ac:dyDescent="0.2">
      <c r="D13058" s="97"/>
      <c r="N13058" s="97"/>
    </row>
    <row r="13059" spans="4:14" x14ac:dyDescent="0.2">
      <c r="D13059" s="97"/>
      <c r="N13059" s="97"/>
    </row>
    <row r="13060" spans="4:14" x14ac:dyDescent="0.2">
      <c r="D13060" s="97"/>
      <c r="N13060" s="97"/>
    </row>
    <row r="13061" spans="4:14" x14ac:dyDescent="0.2">
      <c r="D13061" s="97"/>
      <c r="N13061" s="97"/>
    </row>
    <row r="13062" spans="4:14" x14ac:dyDescent="0.2">
      <c r="D13062" s="97"/>
      <c r="N13062" s="97"/>
    </row>
    <row r="13063" spans="4:14" x14ac:dyDescent="0.2">
      <c r="D13063" s="97"/>
      <c r="N13063" s="97"/>
    </row>
    <row r="13064" spans="4:14" x14ac:dyDescent="0.2">
      <c r="D13064" s="97"/>
      <c r="N13064" s="97"/>
    </row>
    <row r="13065" spans="4:14" x14ac:dyDescent="0.2">
      <c r="D13065" s="97"/>
      <c r="N13065" s="97"/>
    </row>
    <row r="13066" spans="4:14" x14ac:dyDescent="0.2">
      <c r="D13066" s="97"/>
      <c r="N13066" s="97"/>
    </row>
    <row r="13067" spans="4:14" x14ac:dyDescent="0.2">
      <c r="D13067" s="97"/>
      <c r="N13067" s="97"/>
    </row>
    <row r="13068" spans="4:14" x14ac:dyDescent="0.2">
      <c r="D13068" s="97"/>
      <c r="N13068" s="97"/>
    </row>
    <row r="13069" spans="4:14" x14ac:dyDescent="0.2">
      <c r="D13069" s="97"/>
      <c r="N13069" s="97"/>
    </row>
    <row r="13070" spans="4:14" x14ac:dyDescent="0.2">
      <c r="D13070" s="97"/>
      <c r="N13070" s="97"/>
    </row>
    <row r="13071" spans="4:14" x14ac:dyDescent="0.2">
      <c r="D13071" s="97"/>
      <c r="N13071" s="97"/>
    </row>
    <row r="13072" spans="4:14" x14ac:dyDescent="0.2">
      <c r="D13072" s="97"/>
      <c r="N13072" s="97"/>
    </row>
    <row r="13073" spans="4:14" x14ac:dyDescent="0.2">
      <c r="D13073" s="97"/>
      <c r="N13073" s="97"/>
    </row>
    <row r="13074" spans="4:14" x14ac:dyDescent="0.2">
      <c r="D13074" s="97"/>
      <c r="N13074" s="97"/>
    </row>
    <row r="13075" spans="4:14" x14ac:dyDescent="0.2">
      <c r="D13075" s="97"/>
      <c r="N13075" s="97"/>
    </row>
    <row r="13076" spans="4:14" x14ac:dyDescent="0.2">
      <c r="D13076" s="97"/>
      <c r="N13076" s="97"/>
    </row>
    <row r="13077" spans="4:14" x14ac:dyDescent="0.2">
      <c r="D13077" s="97"/>
      <c r="N13077" s="97"/>
    </row>
    <row r="13078" spans="4:14" x14ac:dyDescent="0.2">
      <c r="D13078" s="97"/>
      <c r="N13078" s="97"/>
    </row>
    <row r="13079" spans="4:14" x14ac:dyDescent="0.2">
      <c r="D13079" s="97"/>
      <c r="N13079" s="97"/>
    </row>
    <row r="13080" spans="4:14" x14ac:dyDescent="0.2">
      <c r="D13080" s="97"/>
      <c r="N13080" s="97"/>
    </row>
    <row r="13081" spans="4:14" x14ac:dyDescent="0.2">
      <c r="D13081" s="97"/>
      <c r="N13081" s="97"/>
    </row>
    <row r="13082" spans="4:14" x14ac:dyDescent="0.2">
      <c r="D13082" s="97"/>
      <c r="N13082" s="97"/>
    </row>
    <row r="13083" spans="4:14" x14ac:dyDescent="0.2">
      <c r="D13083" s="97"/>
      <c r="N13083" s="97"/>
    </row>
    <row r="13084" spans="4:14" x14ac:dyDescent="0.2">
      <c r="D13084" s="97"/>
      <c r="N13084" s="97"/>
    </row>
    <row r="13085" spans="4:14" x14ac:dyDescent="0.2">
      <c r="D13085" s="97"/>
      <c r="N13085" s="97"/>
    </row>
    <row r="13086" spans="4:14" x14ac:dyDescent="0.2">
      <c r="D13086" s="97"/>
      <c r="N13086" s="97"/>
    </row>
    <row r="13087" spans="4:14" x14ac:dyDescent="0.2">
      <c r="D13087" s="97"/>
      <c r="N13087" s="97"/>
    </row>
    <row r="13088" spans="4:14" x14ac:dyDescent="0.2">
      <c r="D13088" s="97"/>
      <c r="N13088" s="97"/>
    </row>
    <row r="13089" spans="4:14" x14ac:dyDescent="0.2">
      <c r="D13089" s="97"/>
      <c r="N13089" s="97"/>
    </row>
    <row r="13090" spans="4:14" x14ac:dyDescent="0.2">
      <c r="D13090" s="97"/>
      <c r="N13090" s="97"/>
    </row>
    <row r="13091" spans="4:14" x14ac:dyDescent="0.2">
      <c r="D13091" s="97"/>
      <c r="N13091" s="97"/>
    </row>
    <row r="13092" spans="4:14" x14ac:dyDescent="0.2">
      <c r="D13092" s="97"/>
      <c r="N13092" s="97"/>
    </row>
    <row r="13093" spans="4:14" x14ac:dyDescent="0.2">
      <c r="D13093" s="97"/>
      <c r="N13093" s="97"/>
    </row>
    <row r="13094" spans="4:14" x14ac:dyDescent="0.2">
      <c r="D13094" s="97"/>
      <c r="N13094" s="97"/>
    </row>
    <row r="13095" spans="4:14" x14ac:dyDescent="0.2">
      <c r="D13095" s="97"/>
      <c r="N13095" s="97"/>
    </row>
    <row r="13096" spans="4:14" x14ac:dyDescent="0.2">
      <c r="D13096" s="97"/>
      <c r="N13096" s="97"/>
    </row>
    <row r="13097" spans="4:14" x14ac:dyDescent="0.2">
      <c r="D13097" s="97"/>
      <c r="N13097" s="97"/>
    </row>
    <row r="13098" spans="4:14" x14ac:dyDescent="0.2">
      <c r="D13098" s="97"/>
      <c r="N13098" s="97"/>
    </row>
    <row r="13099" spans="4:14" x14ac:dyDescent="0.2">
      <c r="D13099" s="97"/>
      <c r="N13099" s="97"/>
    </row>
    <row r="13100" spans="4:14" x14ac:dyDescent="0.2">
      <c r="D13100" s="97"/>
      <c r="N13100" s="97"/>
    </row>
    <row r="13101" spans="4:14" x14ac:dyDescent="0.2">
      <c r="D13101" s="97"/>
      <c r="N13101" s="97"/>
    </row>
    <row r="13102" spans="4:14" x14ac:dyDescent="0.2">
      <c r="D13102" s="97"/>
      <c r="N13102" s="97"/>
    </row>
    <row r="13103" spans="4:14" x14ac:dyDescent="0.2">
      <c r="D13103" s="97"/>
      <c r="N13103" s="97"/>
    </row>
    <row r="13104" spans="4:14" x14ac:dyDescent="0.2">
      <c r="D13104" s="97"/>
      <c r="N13104" s="97"/>
    </row>
    <row r="13105" spans="4:14" x14ac:dyDescent="0.2">
      <c r="D13105" s="97"/>
      <c r="N13105" s="97"/>
    </row>
    <row r="13106" spans="4:14" x14ac:dyDescent="0.2">
      <c r="D13106" s="97"/>
      <c r="N13106" s="97"/>
    </row>
    <row r="13107" spans="4:14" x14ac:dyDescent="0.2">
      <c r="D13107" s="97"/>
      <c r="N13107" s="97"/>
    </row>
    <row r="13108" spans="4:14" x14ac:dyDescent="0.2">
      <c r="D13108" s="97"/>
      <c r="N13108" s="97"/>
    </row>
    <row r="13109" spans="4:14" x14ac:dyDescent="0.2">
      <c r="D13109" s="97"/>
      <c r="N13109" s="97"/>
    </row>
    <row r="13110" spans="4:14" x14ac:dyDescent="0.2">
      <c r="D13110" s="97"/>
      <c r="N13110" s="97"/>
    </row>
    <row r="13111" spans="4:14" x14ac:dyDescent="0.2">
      <c r="D13111" s="97"/>
      <c r="N13111" s="97"/>
    </row>
    <row r="13112" spans="4:14" x14ac:dyDescent="0.2">
      <c r="D13112" s="97"/>
      <c r="N13112" s="97"/>
    </row>
    <row r="13113" spans="4:14" x14ac:dyDescent="0.2">
      <c r="D13113" s="97"/>
      <c r="N13113" s="97"/>
    </row>
    <row r="13114" spans="4:14" x14ac:dyDescent="0.2">
      <c r="D13114" s="97"/>
      <c r="N13114" s="97"/>
    </row>
    <row r="13115" spans="4:14" x14ac:dyDescent="0.2">
      <c r="D13115" s="97"/>
      <c r="N13115" s="97"/>
    </row>
    <row r="13116" spans="4:14" x14ac:dyDescent="0.2">
      <c r="D13116" s="97"/>
      <c r="N13116" s="97"/>
    </row>
    <row r="13117" spans="4:14" x14ac:dyDescent="0.2">
      <c r="D13117" s="97"/>
      <c r="N13117" s="97"/>
    </row>
    <row r="13118" spans="4:14" x14ac:dyDescent="0.2">
      <c r="D13118" s="97"/>
      <c r="N13118" s="97"/>
    </row>
    <row r="13119" spans="4:14" x14ac:dyDescent="0.2">
      <c r="D13119" s="97"/>
      <c r="N13119" s="97"/>
    </row>
  </sheetData>
  <conditionalFormatting sqref="CA6:CB11 CD6:CD11">
    <cfRule type="cellIs" dxfId="3" priority="4" operator="equal">
      <formula>FALSE</formula>
    </cfRule>
  </conditionalFormatting>
  <conditionalFormatting sqref="CA12:CB765 CD12:CD765">
    <cfRule type="cellIs" dxfId="2" priority="3" operator="equal">
      <formula>FALSE</formula>
    </cfRule>
  </conditionalFormatting>
  <conditionalFormatting sqref="CC6">
    <cfRule type="cellIs" dxfId="1" priority="2" operator="equal">
      <formula>FALSE</formula>
    </cfRule>
  </conditionalFormatting>
  <conditionalFormatting sqref="CC7:CC765">
    <cfRule type="cellIs" dxfId="0" priority="1" operator="equal">
      <formula>FALSE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Measure List</vt:lpstr>
      <vt:lpstr>Submitted Workpapers</vt:lpstr>
      <vt:lpstr>E3 Measure Data</vt:lpstr>
    </vt:vector>
  </TitlesOfParts>
  <Company>Southern California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Tseng, Chingchia</dc:creator>
  <cp:lastModifiedBy>PFord</cp:lastModifiedBy>
  <dcterms:created xsi:type="dcterms:W3CDTF">2012-06-21T20:10:54Z</dcterms:created>
  <dcterms:modified xsi:type="dcterms:W3CDTF">2012-09-04T23:16:39Z</dcterms:modified>
</cp:coreProperties>
</file>