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315" windowHeight="4440" tabRatio="1000" activeTab="1"/>
  </bookViews>
  <sheets>
    <sheet name="DATES" sheetId="1" r:id="rId1"/>
    <sheet name="BSASSETSOTHDB_A" sheetId="2" r:id="rId2"/>
    <sheet name="BSASSETSOTHDBP2_B" sheetId="3" r:id="rId3"/>
    <sheet name="BSLIABOTHCR_C" sheetId="4" r:id="rId4"/>
    <sheet name="BSLIABOTHCRP2_D" sheetId="5" r:id="rId5"/>
    <sheet name="INCSTMT_E" sheetId="6" r:id="rId6"/>
    <sheet name="RETEARN_F" sheetId="7" r:id="rId7"/>
    <sheet name="SUMMARYEARN" sheetId="8" r:id="rId8"/>
    <sheet name="STOCK-DEBT_G" sheetId="9" r:id="rId9"/>
    <sheet name="OTHDEBT_H" sheetId="10" r:id="rId10"/>
  </sheets>
  <definedNames>
    <definedName name="\A" localSheetId="1">'BSASSETSOTHDB_A'!#REF!</definedName>
    <definedName name="\A" localSheetId="2">'BSASSETSOTHDBP2_B'!#REF!</definedName>
    <definedName name="\A" localSheetId="3">'BSLIABOTHCR_C'!#REF!</definedName>
    <definedName name="\A" localSheetId="4">'BSLIABOTHCRP2_D'!#REF!</definedName>
    <definedName name="\A" localSheetId="5">'INCSTMT_E'!#REF!</definedName>
    <definedName name="\A" localSheetId="9">'OTHDEBT_H'!#REF!</definedName>
    <definedName name="\A" localSheetId="6">'RETEARN_F'!#REF!</definedName>
    <definedName name="\A" localSheetId="8">'STOCK-DEBT_G'!#REF!</definedName>
    <definedName name="\A">#REF!</definedName>
    <definedName name="\B" localSheetId="1">'BSASSETSOTHDB_A'!#REF!</definedName>
    <definedName name="\B" localSheetId="2">'BSASSETSOTHDBP2_B'!#REF!</definedName>
    <definedName name="\B" localSheetId="3">'BSLIABOTHCR_C'!#REF!</definedName>
    <definedName name="\B" localSheetId="4">'BSLIABOTHCRP2_D'!#REF!</definedName>
    <definedName name="\B" localSheetId="5">'INCSTMT_E'!#REF!</definedName>
    <definedName name="\B" localSheetId="9">'OTHDEBT_H'!#REF!</definedName>
    <definedName name="\B" localSheetId="6">'RETEARN_F'!#REF!</definedName>
    <definedName name="\B" localSheetId="8">'STOCK-DEBT_G'!#REF!</definedName>
    <definedName name="\B">#REF!</definedName>
    <definedName name="\C" localSheetId="1">'BSASSETSOTHDB_A'!#REF!</definedName>
    <definedName name="\C" localSheetId="2">'BSASSETSOTHDBP2_B'!#REF!</definedName>
    <definedName name="\C" localSheetId="3">'BSLIABOTHCR_C'!#REF!</definedName>
    <definedName name="\C" localSheetId="4">'BSLIABOTHCRP2_D'!#REF!</definedName>
    <definedName name="\C" localSheetId="5">'INCSTMT_E'!#REF!</definedName>
    <definedName name="\C" localSheetId="9">'OTHDEBT_H'!#REF!</definedName>
    <definedName name="\C" localSheetId="6">'RETEARN_F'!#REF!</definedName>
    <definedName name="\C" localSheetId="8">'STOCK-DEBT_G'!#REF!</definedName>
    <definedName name="\C">#REF!</definedName>
    <definedName name="\D" localSheetId="1">'BSASSETSOTHDB_A'!#REF!</definedName>
    <definedName name="\D" localSheetId="2">'BSASSETSOTHDBP2_B'!#REF!</definedName>
    <definedName name="\D" localSheetId="3">'BSLIABOTHCR_C'!#REF!</definedName>
    <definedName name="\D" localSheetId="4">'BSLIABOTHCRP2_D'!#REF!</definedName>
    <definedName name="\D" localSheetId="5">'INCSTMT_E'!#REF!</definedName>
    <definedName name="\D" localSheetId="9">'OTHDEBT_H'!#REF!</definedName>
    <definedName name="\D" localSheetId="6">'RETEARN_F'!#REF!</definedName>
    <definedName name="\D" localSheetId="8">'STOCK-DEBT_G'!#REF!</definedName>
    <definedName name="\D">#REF!</definedName>
    <definedName name="\E" localSheetId="1">'BSASSETSOTHDB_A'!#REF!</definedName>
    <definedName name="\E" localSheetId="2">'BSASSETSOTHDBP2_B'!#REF!</definedName>
    <definedName name="\E" localSheetId="3">'BSLIABOTHCR_C'!#REF!</definedName>
    <definedName name="\E" localSheetId="4">'BSLIABOTHCRP2_D'!#REF!</definedName>
    <definedName name="\E" localSheetId="5">'INCSTMT_E'!#REF!</definedName>
    <definedName name="\E" localSheetId="9">'OTHDEBT_H'!#REF!</definedName>
    <definedName name="\E" localSheetId="6">'RETEARN_F'!#REF!</definedName>
    <definedName name="\E" localSheetId="8">'STOCK-DEBT_G'!#REF!</definedName>
    <definedName name="\E">#REF!</definedName>
    <definedName name="\F" localSheetId="1">'BSASSETSOTHDB_A'!#REF!</definedName>
    <definedName name="\F" localSheetId="2">'BSASSETSOTHDBP2_B'!#REF!</definedName>
    <definedName name="\F" localSheetId="3">'BSLIABOTHCR_C'!#REF!</definedName>
    <definedName name="\F" localSheetId="4">'BSLIABOTHCRP2_D'!#REF!</definedName>
    <definedName name="\F" localSheetId="5">'INCSTMT_E'!#REF!</definedName>
    <definedName name="\F" localSheetId="9">'OTHDEBT_H'!#REF!</definedName>
    <definedName name="\F" localSheetId="6">'RETEARN_F'!#REF!</definedName>
    <definedName name="\F" localSheetId="8">'STOCK-DEBT_G'!#REF!</definedName>
    <definedName name="\F">#REF!</definedName>
    <definedName name="\G" localSheetId="1">'BSASSETSOTHDB_A'!#REF!</definedName>
    <definedName name="\G" localSheetId="2">'BSASSETSOTHDBP2_B'!#REF!</definedName>
    <definedName name="\G" localSheetId="3">'BSLIABOTHCR_C'!#REF!</definedName>
    <definedName name="\G" localSheetId="4">'BSLIABOTHCRP2_D'!#REF!</definedName>
    <definedName name="\G" localSheetId="5">'INCSTMT_E'!#REF!</definedName>
    <definedName name="\G" localSheetId="9">'OTHDEBT_H'!#REF!</definedName>
    <definedName name="\G" localSheetId="6">'RETEARN_F'!#REF!</definedName>
    <definedName name="\G" localSheetId="8">'STOCK-DEBT_G'!#REF!</definedName>
    <definedName name="\G">#REF!</definedName>
    <definedName name="\H" localSheetId="1">'BSASSETSOTHDB_A'!#REF!</definedName>
    <definedName name="\H" localSheetId="2">'BSASSETSOTHDBP2_B'!#REF!</definedName>
    <definedName name="\H" localSheetId="3">'BSLIABOTHCR_C'!#REF!</definedName>
    <definedName name="\H" localSheetId="4">'BSLIABOTHCRP2_D'!#REF!</definedName>
    <definedName name="\H" localSheetId="5">'INCSTMT_E'!#REF!</definedName>
    <definedName name="\H" localSheetId="9">'OTHDEBT_H'!#REF!</definedName>
    <definedName name="\H" localSheetId="6">'RETEARN_F'!#REF!</definedName>
    <definedName name="\H" localSheetId="8">'STOCK-DEBT_G'!#REF!</definedName>
    <definedName name="\H">#REF!</definedName>
    <definedName name="\I" localSheetId="1">'BSASSETSOTHDB_A'!#REF!</definedName>
    <definedName name="\I" localSheetId="2">'BSASSETSOTHDBP2_B'!#REF!</definedName>
    <definedName name="\I" localSheetId="3">'BSLIABOTHCR_C'!#REF!</definedName>
    <definedName name="\I" localSheetId="4">'BSLIABOTHCRP2_D'!#REF!</definedName>
    <definedName name="\I" localSheetId="5">'INCSTMT_E'!#REF!</definedName>
    <definedName name="\I" localSheetId="9">'OTHDEBT_H'!#REF!</definedName>
    <definedName name="\I" localSheetId="6">'RETEARN_F'!#REF!</definedName>
    <definedName name="\I" localSheetId="8">'STOCK-DEBT_G'!#REF!</definedName>
    <definedName name="\I">#REF!</definedName>
    <definedName name="\J" localSheetId="1">'BSASSETSOTHDB_A'!#REF!</definedName>
    <definedName name="\J" localSheetId="2">'BSASSETSOTHDBP2_B'!#REF!</definedName>
    <definedName name="\J" localSheetId="3">'BSLIABOTHCR_C'!#REF!</definedName>
    <definedName name="\J" localSheetId="4">'BSLIABOTHCRP2_D'!#REF!</definedName>
    <definedName name="\J" localSheetId="5">'INCSTMT_E'!#REF!</definedName>
    <definedName name="\J" localSheetId="9">'OTHDEBT_H'!#REF!</definedName>
    <definedName name="\J" localSheetId="6">'RETEARN_F'!#REF!</definedName>
    <definedName name="\J" localSheetId="8">'STOCK-DEBT_G'!#REF!</definedName>
    <definedName name="\J">#REF!</definedName>
    <definedName name="\K" localSheetId="1">'BSASSETSOTHDB_A'!#REF!</definedName>
    <definedName name="\K" localSheetId="2">'BSASSETSOTHDBP2_B'!#REF!</definedName>
    <definedName name="\K" localSheetId="3">'BSLIABOTHCR_C'!#REF!</definedName>
    <definedName name="\K" localSheetId="4">'BSLIABOTHCRP2_D'!#REF!</definedName>
    <definedName name="\K" localSheetId="5">'INCSTMT_E'!#REF!</definedName>
    <definedName name="\K" localSheetId="9">'OTHDEBT_H'!#REF!</definedName>
    <definedName name="\K" localSheetId="6">'RETEARN_F'!#REF!</definedName>
    <definedName name="\K" localSheetId="8">'STOCK-DEBT_G'!#REF!</definedName>
    <definedName name="\K">#REF!</definedName>
    <definedName name="\L" localSheetId="1">'BSASSETSOTHDB_A'!#REF!</definedName>
    <definedName name="\L" localSheetId="2">'BSASSETSOTHDBP2_B'!#REF!</definedName>
    <definedName name="\L" localSheetId="3">'BSLIABOTHCR_C'!#REF!</definedName>
    <definedName name="\L" localSheetId="4">'BSLIABOTHCRP2_D'!#REF!</definedName>
    <definedName name="\L" localSheetId="5">'INCSTMT_E'!#REF!</definedName>
    <definedName name="\L" localSheetId="9">'OTHDEBT_H'!#REF!</definedName>
    <definedName name="\L" localSheetId="6">'RETEARN_F'!#REF!</definedName>
    <definedName name="\L" localSheetId="8">'STOCK-DEBT_G'!#REF!</definedName>
    <definedName name="\L">#REF!</definedName>
    <definedName name="\M" localSheetId="1">'BSASSETSOTHDB_A'!#REF!</definedName>
    <definedName name="\M" localSheetId="2">'BSASSETSOTHDBP2_B'!#REF!</definedName>
    <definedName name="\M" localSheetId="3">'BSLIABOTHCR_C'!#REF!</definedName>
    <definedName name="\M" localSheetId="4">'BSLIABOTHCRP2_D'!#REF!</definedName>
    <definedName name="\M" localSheetId="5">'INCSTMT_E'!#REF!</definedName>
    <definedName name="\M" localSheetId="9">'OTHDEBT_H'!#REF!</definedName>
    <definedName name="\M" localSheetId="6">'RETEARN_F'!#REF!</definedName>
    <definedName name="\M" localSheetId="8">'STOCK-DEBT_G'!#REF!</definedName>
    <definedName name="\M">#REF!</definedName>
    <definedName name="\N" localSheetId="1">'BSASSETSOTHDB_A'!#REF!</definedName>
    <definedName name="\N" localSheetId="2">'BSASSETSOTHDBP2_B'!#REF!</definedName>
    <definedName name="\N" localSheetId="3">'BSLIABOTHCR_C'!#REF!</definedName>
    <definedName name="\N" localSheetId="4">'BSLIABOTHCRP2_D'!#REF!</definedName>
    <definedName name="\N" localSheetId="5">'INCSTMT_E'!#REF!</definedName>
    <definedName name="\N" localSheetId="9">'OTHDEBT_H'!#REF!</definedName>
    <definedName name="\N" localSheetId="6">'RETEARN_F'!#REF!</definedName>
    <definedName name="\N" localSheetId="8">'STOCK-DEBT_G'!#REF!</definedName>
    <definedName name="\N">#REF!</definedName>
    <definedName name="\O" localSheetId="1">'BSASSETSOTHDB_A'!#REF!</definedName>
    <definedName name="\O" localSheetId="2">'BSASSETSOTHDBP2_B'!#REF!</definedName>
    <definedName name="\O" localSheetId="3">'BSLIABOTHCR_C'!#REF!</definedName>
    <definedName name="\O" localSheetId="4">'BSLIABOTHCRP2_D'!#REF!</definedName>
    <definedName name="\O" localSheetId="5">'INCSTMT_E'!#REF!</definedName>
    <definedName name="\O" localSheetId="9">'OTHDEBT_H'!#REF!</definedName>
    <definedName name="\O" localSheetId="6">'RETEARN_F'!#REF!</definedName>
    <definedName name="\O" localSheetId="8">'STOCK-DEBT_G'!#REF!</definedName>
    <definedName name="\O">#REF!</definedName>
    <definedName name="\P" localSheetId="1">'BSASSETSOTHDB_A'!#REF!</definedName>
    <definedName name="\P" localSheetId="2">'BSASSETSOTHDBP2_B'!#REF!</definedName>
    <definedName name="\P" localSheetId="3">'BSLIABOTHCR_C'!#REF!</definedName>
    <definedName name="\P" localSheetId="4">'BSLIABOTHCRP2_D'!#REF!</definedName>
    <definedName name="\P" localSheetId="5">'INCSTMT_E'!#REF!</definedName>
    <definedName name="\P" localSheetId="9">'OTHDEBT_H'!#REF!</definedName>
    <definedName name="\P" localSheetId="6">'RETEARN_F'!#REF!</definedName>
    <definedName name="\P" localSheetId="8">'STOCK-DEBT_G'!#REF!</definedName>
    <definedName name="\P">#REF!</definedName>
    <definedName name="\Q" localSheetId="1">'BSASSETSOTHDB_A'!#REF!</definedName>
    <definedName name="\Q" localSheetId="2">'BSASSETSOTHDBP2_B'!#REF!</definedName>
    <definedName name="\Q" localSheetId="3">'BSLIABOTHCR_C'!#REF!</definedName>
    <definedName name="\Q" localSheetId="4">'BSLIABOTHCRP2_D'!#REF!</definedName>
    <definedName name="\Q" localSheetId="5">'INCSTMT_E'!#REF!</definedName>
    <definedName name="\Q" localSheetId="9">'OTHDEBT_H'!#REF!</definedName>
    <definedName name="\Q" localSheetId="6">'RETEARN_F'!#REF!</definedName>
    <definedName name="\Q" localSheetId="8">'STOCK-DEBT_G'!#REF!</definedName>
    <definedName name="\Q">#REF!</definedName>
    <definedName name="\R" localSheetId="1">'BSASSETSOTHDB_A'!#REF!</definedName>
    <definedName name="\R" localSheetId="2">'BSASSETSOTHDBP2_B'!#REF!</definedName>
    <definedName name="\R" localSheetId="3">'BSLIABOTHCR_C'!#REF!</definedName>
    <definedName name="\R" localSheetId="4">'BSLIABOTHCRP2_D'!#REF!</definedName>
    <definedName name="\R" localSheetId="5">'INCSTMT_E'!#REF!</definedName>
    <definedName name="\R" localSheetId="9">'OTHDEBT_H'!#REF!</definedName>
    <definedName name="\R" localSheetId="6">'RETEARN_F'!#REF!</definedName>
    <definedName name="\R" localSheetId="8">'STOCK-DEBT_G'!#REF!</definedName>
    <definedName name="\R">#REF!</definedName>
    <definedName name="\S" localSheetId="1">'BSASSETSOTHDB_A'!#REF!</definedName>
    <definedName name="\S" localSheetId="2">'BSASSETSOTHDBP2_B'!#REF!</definedName>
    <definedName name="\S" localSheetId="3">'BSLIABOTHCR_C'!#REF!</definedName>
    <definedName name="\S" localSheetId="4">'BSLIABOTHCRP2_D'!#REF!</definedName>
    <definedName name="\S" localSheetId="5">'INCSTMT_E'!#REF!</definedName>
    <definedName name="\S" localSheetId="9">'OTHDEBT_H'!#REF!</definedName>
    <definedName name="\S" localSheetId="6">'RETEARN_F'!#REF!</definedName>
    <definedName name="\S" localSheetId="8">'STOCK-DEBT_G'!#REF!</definedName>
    <definedName name="\S">#REF!</definedName>
    <definedName name="\T" localSheetId="1">'BSASSETSOTHDB_A'!#REF!</definedName>
    <definedName name="\T" localSheetId="2">'BSASSETSOTHDBP2_B'!#REF!</definedName>
    <definedName name="\T" localSheetId="3">'BSLIABOTHCR_C'!#REF!</definedName>
    <definedName name="\T" localSheetId="4">'BSLIABOTHCRP2_D'!#REF!</definedName>
    <definedName name="\T" localSheetId="5">'INCSTMT_E'!#REF!</definedName>
    <definedName name="\T" localSheetId="9">'OTHDEBT_H'!#REF!</definedName>
    <definedName name="\T" localSheetId="6">'RETEARN_F'!#REF!</definedName>
    <definedName name="\T" localSheetId="8">'STOCK-DEBT_G'!#REF!</definedName>
    <definedName name="\T">#REF!</definedName>
    <definedName name="\U" localSheetId="1">'BSASSETSOTHDB_A'!#REF!</definedName>
    <definedName name="\U" localSheetId="2">'BSASSETSOTHDBP2_B'!#REF!</definedName>
    <definedName name="\U" localSheetId="3">'BSLIABOTHCR_C'!#REF!</definedName>
    <definedName name="\U" localSheetId="4">'BSLIABOTHCRP2_D'!#REF!</definedName>
    <definedName name="\U" localSheetId="5">'INCSTMT_E'!#REF!</definedName>
    <definedName name="\U" localSheetId="9">'OTHDEBT_H'!#REF!</definedName>
    <definedName name="\U" localSheetId="6">'RETEARN_F'!#REF!</definedName>
    <definedName name="\U" localSheetId="8">'STOCK-DEBT_G'!#REF!</definedName>
    <definedName name="\U">#REF!</definedName>
    <definedName name="\V" localSheetId="1">'BSASSETSOTHDB_A'!#REF!</definedName>
    <definedName name="\V" localSheetId="2">'BSASSETSOTHDBP2_B'!#REF!</definedName>
    <definedName name="\V" localSheetId="3">'BSLIABOTHCR_C'!#REF!</definedName>
    <definedName name="\V" localSheetId="4">'BSLIABOTHCRP2_D'!#REF!</definedName>
    <definedName name="\V" localSheetId="5">'INCSTMT_E'!#REF!</definedName>
    <definedName name="\V" localSheetId="9">'OTHDEBT_H'!#REF!</definedName>
    <definedName name="\V" localSheetId="6">'RETEARN_F'!#REF!</definedName>
    <definedName name="\V" localSheetId="8">'STOCK-DEBT_G'!#REF!</definedName>
    <definedName name="\V">#REF!</definedName>
    <definedName name="\Z" localSheetId="1">'BSASSETSOTHDB_A'!#REF!</definedName>
    <definedName name="\Z" localSheetId="2">'BSASSETSOTHDBP2_B'!#REF!</definedName>
    <definedName name="\Z" localSheetId="3">'BSLIABOTHCR_C'!#REF!</definedName>
    <definedName name="\Z" localSheetId="4">'BSLIABOTHCRP2_D'!#REF!</definedName>
    <definedName name="\Z" localSheetId="5">'INCSTMT_E'!#REF!</definedName>
    <definedName name="\Z" localSheetId="9">'OTHDEBT_H'!#REF!</definedName>
    <definedName name="\Z" localSheetId="6">'RETEARN_F'!#REF!</definedName>
    <definedName name="\Z" localSheetId="8">'STOCK-DEBT_G'!#REF!</definedName>
    <definedName name="\Z">#REF!</definedName>
    <definedName name="_80" localSheetId="1">'BSASSETSOTHDB_A'!#REF!</definedName>
    <definedName name="_80" localSheetId="2">'BSASSETSOTHDBP2_B'!#REF!</definedName>
    <definedName name="_80" localSheetId="3">'BSLIABOTHCR_C'!#REF!</definedName>
    <definedName name="_80" localSheetId="4">'BSLIABOTHCRP2_D'!#REF!</definedName>
    <definedName name="_80" localSheetId="5">'INCSTMT_E'!#REF!</definedName>
    <definedName name="_80" localSheetId="9">'OTHDEBT_H'!$A$4:$H$35</definedName>
    <definedName name="_80" localSheetId="6">'RETEARN_F'!#REF!</definedName>
    <definedName name="_80" localSheetId="8">'STOCK-DEBT_G'!#REF!</definedName>
    <definedName name="_80">#REF!</definedName>
    <definedName name="MOVING" localSheetId="1">'BSASSETSOTHDB_A'!#REF!</definedName>
    <definedName name="MOVING" localSheetId="2">'BSASSETSOTHDBP2_B'!#REF!</definedName>
    <definedName name="MOVING" localSheetId="3">'BSLIABOTHCR_C'!#REF!</definedName>
    <definedName name="MOVING" localSheetId="4">'BSLIABOTHCRP2_D'!#REF!</definedName>
    <definedName name="MOVING" localSheetId="5">'INCSTMT_E'!#REF!</definedName>
    <definedName name="MOVING" localSheetId="9">'OTHDEBT_H'!#REF!</definedName>
    <definedName name="MOVING" localSheetId="6">'RETEARN_F'!#REF!</definedName>
    <definedName name="MOVING" localSheetId="8">'STOCK-DEBT_G'!#REF!</definedName>
    <definedName name="MOVING">#REF!</definedName>
    <definedName name="PAGE1" localSheetId="1">'BSASSETSOTHDB_A'!#REF!</definedName>
    <definedName name="PAGE1" localSheetId="2">'BSASSETSOTHDBP2_B'!#REF!</definedName>
    <definedName name="PAGE1" localSheetId="3">'BSLIABOTHCR_C'!#REF!</definedName>
    <definedName name="PAGE1" localSheetId="4">'BSLIABOTHCRP2_D'!#REF!</definedName>
    <definedName name="PAGE1" localSheetId="5">'INCSTMT_E'!$A$1:$D$55</definedName>
    <definedName name="PAGE1" localSheetId="9">'OTHDEBT_H'!#REF!</definedName>
    <definedName name="PAGE1" localSheetId="6">'RETEARN_F'!#REF!</definedName>
    <definedName name="PAGE1" localSheetId="8">'STOCK-DEBT_G'!#REF!</definedName>
    <definedName name="PAGE1">#REF!</definedName>
    <definedName name="PAGE10" localSheetId="1">'BSASSETSOTHDB_A'!#REF!</definedName>
    <definedName name="PAGE10" localSheetId="2">'BSASSETSOTHDBP2_B'!#REF!</definedName>
    <definedName name="PAGE10" localSheetId="3">'BSLIABOTHCR_C'!#REF!</definedName>
    <definedName name="PAGE10" localSheetId="4">'BSLIABOTHCRP2_D'!#REF!</definedName>
    <definedName name="PAGE10" localSheetId="5">'INCSTMT_E'!#REF!</definedName>
    <definedName name="PAGE10" localSheetId="9">'OTHDEBT_H'!#REF!</definedName>
    <definedName name="PAGE10" localSheetId="6">'RETEARN_F'!#REF!</definedName>
    <definedName name="PAGE10" localSheetId="8">'STOCK-DEBT_G'!#REF!</definedName>
    <definedName name="PAGE10">#REF!</definedName>
    <definedName name="PAGE11" localSheetId="1">'BSASSETSOTHDB_A'!#REF!</definedName>
    <definedName name="PAGE11" localSheetId="2">'BSASSETSOTHDBP2_B'!#REF!</definedName>
    <definedName name="PAGE11" localSheetId="3">'BSLIABOTHCR_C'!#REF!</definedName>
    <definedName name="PAGE11" localSheetId="4">'BSLIABOTHCRP2_D'!#REF!</definedName>
    <definedName name="PAGE11" localSheetId="5">'INCSTMT_E'!#REF!</definedName>
    <definedName name="PAGE11" localSheetId="9">'OTHDEBT_H'!#REF!</definedName>
    <definedName name="PAGE11" localSheetId="6">'RETEARN_F'!#REF!</definedName>
    <definedName name="PAGE11" localSheetId="8">'STOCK-DEBT_G'!#REF!</definedName>
    <definedName name="PAGE11">#REF!</definedName>
    <definedName name="PAGE2" localSheetId="1">'BSASSETSOTHDB_A'!#REF!</definedName>
    <definedName name="PAGE2" localSheetId="2">'BSASSETSOTHDBP2_B'!#REF!</definedName>
    <definedName name="PAGE2" localSheetId="3">'BSLIABOTHCR_C'!#REF!</definedName>
    <definedName name="PAGE2" localSheetId="4">'BSLIABOTHCRP2_D'!#REF!</definedName>
    <definedName name="PAGE2" localSheetId="5">'INCSTMT_E'!#REF!</definedName>
    <definedName name="PAGE2" localSheetId="9">'OTHDEBT_H'!#REF!</definedName>
    <definedName name="PAGE2" localSheetId="6">'RETEARN_F'!$A$1:$D$20</definedName>
    <definedName name="PAGE2" localSheetId="8">'STOCK-DEBT_G'!#REF!</definedName>
    <definedName name="PAGE2">#REF!</definedName>
    <definedName name="PAGE3" localSheetId="1">'BSASSETSOTHDB_A'!$A$1:$D$38</definedName>
    <definedName name="PAGE3" localSheetId="2">'BSASSETSOTHDBP2_B'!#REF!</definedName>
    <definedName name="PAGE3" localSheetId="3">'BSLIABOTHCR_C'!#REF!</definedName>
    <definedName name="PAGE3" localSheetId="4">'BSLIABOTHCRP2_D'!#REF!</definedName>
    <definedName name="PAGE3" localSheetId="5">'INCSTMT_E'!#REF!</definedName>
    <definedName name="PAGE3" localSheetId="9">'OTHDEBT_H'!#REF!</definedName>
    <definedName name="PAGE3" localSheetId="6">'RETEARN_F'!#REF!</definedName>
    <definedName name="PAGE3" localSheetId="8">'STOCK-DEBT_G'!#REF!</definedName>
    <definedName name="PAGE3">#REF!</definedName>
    <definedName name="PAGE4" localSheetId="1">'BSASSETSOTHDB_A'!#REF!</definedName>
    <definedName name="PAGE4" localSheetId="2">'BSASSETSOTHDBP2_B'!$A$1:$D$55</definedName>
    <definedName name="PAGE4" localSheetId="3">'BSLIABOTHCR_C'!#REF!</definedName>
    <definedName name="PAGE4" localSheetId="4">'BSLIABOTHCRP2_D'!#REF!</definedName>
    <definedName name="PAGE4" localSheetId="5">'INCSTMT_E'!#REF!</definedName>
    <definedName name="PAGE4" localSheetId="9">'OTHDEBT_H'!#REF!</definedName>
    <definedName name="PAGE4" localSheetId="6">'RETEARN_F'!#REF!</definedName>
    <definedName name="PAGE4" localSheetId="8">'STOCK-DEBT_G'!#REF!</definedName>
    <definedName name="PAGE4">#REF!</definedName>
    <definedName name="PAGE5" localSheetId="1">'BSASSETSOTHDB_A'!#REF!</definedName>
    <definedName name="PAGE5" localSheetId="2">'BSASSETSOTHDBP2_B'!#REF!</definedName>
    <definedName name="PAGE5" localSheetId="3">'BSLIABOTHCR_C'!$A$1:$D$47</definedName>
    <definedName name="PAGE5" localSheetId="4">'BSLIABOTHCRP2_D'!#REF!</definedName>
    <definedName name="PAGE5" localSheetId="5">'INCSTMT_E'!#REF!</definedName>
    <definedName name="PAGE5" localSheetId="9">'OTHDEBT_H'!#REF!</definedName>
    <definedName name="PAGE5" localSheetId="6">'RETEARN_F'!#REF!</definedName>
    <definedName name="PAGE5" localSheetId="8">'STOCK-DEBT_G'!#REF!</definedName>
    <definedName name="PAGE5">#REF!</definedName>
    <definedName name="PAGE6" localSheetId="1">'BSASSETSOTHDB_A'!#REF!</definedName>
    <definedName name="PAGE6" localSheetId="2">'BSASSETSOTHDBP2_B'!#REF!</definedName>
    <definedName name="PAGE6" localSheetId="3">'BSLIABOTHCR_C'!#REF!</definedName>
    <definedName name="PAGE6" localSheetId="4">'BSLIABOTHCRP2_D'!$A$1:$D$43</definedName>
    <definedName name="PAGE6" localSheetId="5">'INCSTMT_E'!#REF!</definedName>
    <definedName name="PAGE6" localSheetId="9">'OTHDEBT_H'!#REF!</definedName>
    <definedName name="PAGE6" localSheetId="6">'RETEARN_F'!#REF!</definedName>
    <definedName name="PAGE6" localSheetId="8">'STOCK-DEBT_G'!#REF!</definedName>
    <definedName name="PAGE6">#REF!</definedName>
    <definedName name="PAGE7" localSheetId="1">'BSASSETSOTHDB_A'!#REF!</definedName>
    <definedName name="PAGE7" localSheetId="2">'BSASSETSOTHDBP2_B'!#REF!</definedName>
    <definedName name="PAGE7" localSheetId="3">'BSLIABOTHCR_C'!#REF!</definedName>
    <definedName name="PAGE7" localSheetId="4">'BSLIABOTHCRP2_D'!#REF!</definedName>
    <definedName name="PAGE7" localSheetId="5">'INCSTMT_E'!#REF!</definedName>
    <definedName name="PAGE7" localSheetId="9">'OTHDEBT_H'!#REF!</definedName>
    <definedName name="PAGE7" localSheetId="6">'RETEARN_F'!#REF!</definedName>
    <definedName name="PAGE7" localSheetId="8">'STOCK-DEBT_G'!$A$1:$I$54</definedName>
    <definedName name="PAGE7">#REF!</definedName>
    <definedName name="PAGE8" localSheetId="1">'BSASSETSOTHDB_A'!#REF!</definedName>
    <definedName name="PAGE8" localSheetId="2">'BSASSETSOTHDBP2_B'!#REF!</definedName>
    <definedName name="PAGE8" localSheetId="3">'BSLIABOTHCR_C'!#REF!</definedName>
    <definedName name="PAGE8" localSheetId="4">'BSLIABOTHCRP2_D'!#REF!</definedName>
    <definedName name="PAGE8" localSheetId="5">'INCSTMT_E'!#REF!</definedName>
    <definedName name="PAGE8" localSheetId="9">'OTHDEBT_H'!$A$1:$I$35</definedName>
    <definedName name="PAGE8" localSheetId="6">'RETEARN_F'!#REF!</definedName>
    <definedName name="PAGE8" localSheetId="8">'STOCK-DEBT_G'!#REF!</definedName>
    <definedName name="PAGE8">#REF!</definedName>
    <definedName name="PAGE9" localSheetId="1">'BSASSETSOTHDB_A'!#REF!</definedName>
    <definedName name="PAGE9" localSheetId="2">'BSASSETSOTHDBP2_B'!#REF!</definedName>
    <definedName name="PAGE9" localSheetId="3">'BSLIABOTHCR_C'!#REF!</definedName>
    <definedName name="PAGE9" localSheetId="4">'BSLIABOTHCRP2_D'!#REF!</definedName>
    <definedName name="PAGE9" localSheetId="5">'INCSTMT_E'!#REF!</definedName>
    <definedName name="PAGE9" localSheetId="9">'OTHDEBT_H'!#REF!</definedName>
    <definedName name="PAGE9" localSheetId="6">'RETEARN_F'!#REF!</definedName>
    <definedName name="PAGE9" localSheetId="8">'STOCK-DEBT_G'!#REF!</definedName>
    <definedName name="PAGE9">#REF!</definedName>
    <definedName name="_xlnm.Print_Area" localSheetId="1">'BSASSETSOTHDB_A'!$A$1:$D$38</definedName>
    <definedName name="_xlnm.Print_Area" localSheetId="2">'BSASSETSOTHDBP2_B'!$A$1:$D$54</definedName>
    <definedName name="_xlnm.Print_Area" localSheetId="3">'BSLIABOTHCR_C'!$A$1:$D$46</definedName>
    <definedName name="_xlnm.Print_Area" localSheetId="4">'BSLIABOTHCRP2_D'!$A$1:$D$43</definedName>
    <definedName name="_xlnm.Print_Area" localSheetId="5">'INCSTMT_E'!$A$1:$D$56</definedName>
    <definedName name="_xlnm.Print_Area" localSheetId="9">'OTHDEBT_H'!$A$1:$I$35</definedName>
    <definedName name="_xlnm.Print_Area" localSheetId="6">'RETEARN_F'!$A$1:$D$22</definedName>
    <definedName name="_xlnm.Print_Area" localSheetId="8">'STOCK-DEBT_G'!$A$1:$I$54</definedName>
    <definedName name="Print_Area_MI" localSheetId="1">'BSASSETSOTHDB_A'!#REF!</definedName>
    <definedName name="Print_Area_MI" localSheetId="2">'BSASSETSOTHDBP2_B'!#REF!</definedName>
    <definedName name="Print_Area_MI" localSheetId="3">'BSLIABOTHCR_C'!#REF!</definedName>
    <definedName name="Print_Area_MI" localSheetId="4">'BSLIABOTHCRP2_D'!#REF!</definedName>
    <definedName name="Print_Area_MI" localSheetId="5">'INCSTMT_E'!#REF!</definedName>
    <definedName name="Print_Area_MI" localSheetId="9">'OTHDEBT_H'!#REF!</definedName>
    <definedName name="Print_Area_MI" localSheetId="6">'RETEARN_F'!#REF!</definedName>
    <definedName name="Print_Area_MI" localSheetId="8">'STOCK-DEBT_G'!#REF!</definedName>
    <definedName name="Print_Area_MI">#REF!</definedName>
  </definedNames>
  <calcPr fullCalcOnLoad="1"/>
</workbook>
</file>

<file path=xl/comments9.xml><?xml version="1.0" encoding="utf-8"?>
<comments xmlns="http://schemas.openxmlformats.org/spreadsheetml/2006/main">
  <authors>
    <author>A satisfied Microsoft Office user</author>
  </authors>
  <commentList>
    <comment ref="F22" authorId="0">
      <text>
        <r>
          <rPr>
            <sz val="8"/>
            <rFont val="Tahoma"/>
            <family val="0"/>
          </rPr>
          <t>From ws 1.3</t>
        </r>
      </text>
    </comment>
  </commentList>
</comments>
</file>

<file path=xl/sharedStrings.xml><?xml version="1.0" encoding="utf-8"?>
<sst xmlns="http://schemas.openxmlformats.org/spreadsheetml/2006/main" count="414" uniqueCount="361">
  <si>
    <t>SAN DIEGO GAS &amp; ELECTRIC COMPANY</t>
  </si>
  <si>
    <t>BALANCE SHEET</t>
  </si>
  <si>
    <t>ASSETS AND OTHER DEBITS</t>
  </si>
  <si>
    <t>1. UTILITY PLANT</t>
  </si>
  <si>
    <t>Variance</t>
  </si>
  <si>
    <t>101</t>
  </si>
  <si>
    <t>UTILITY PLANT IN SERVICE</t>
  </si>
  <si>
    <t>102</t>
  </si>
  <si>
    <t>UTILITY PLANT PURCHASED OR SOLD</t>
  </si>
  <si>
    <t xml:space="preserve">                     -</t>
  </si>
  <si>
    <t>105</t>
  </si>
  <si>
    <t>PLANT HELD FOR FUTURE USE</t>
  </si>
  <si>
    <t>106</t>
  </si>
  <si>
    <t>COMPLETED CONSTRUCTION NOT CLASSIFIED</t>
  </si>
  <si>
    <t>107</t>
  </si>
  <si>
    <t>CONSTRUCTION WORK IN PROGRESS</t>
  </si>
  <si>
    <t>108</t>
  </si>
  <si>
    <t>ACCUMULATED PROVISION FOR DEPRECIATION OF UTILITY PLANT</t>
  </si>
  <si>
    <t>111</t>
  </si>
  <si>
    <t>ACCUMULATED PROVISION FOR AMORTIZATION OF UTILITY PLANT</t>
  </si>
  <si>
    <t>118</t>
  </si>
  <si>
    <t>OTHER UTILITY PLANT</t>
  </si>
  <si>
    <t>119</t>
  </si>
  <si>
    <t>ACCUMULATED PROVISION FOR DEPRECIATION AND</t>
  </si>
  <si>
    <t xml:space="preserve">  AMORTIZATION OF OTHER UTILITY PLANT</t>
  </si>
  <si>
    <t>120</t>
  </si>
  <si>
    <t>NUCLEAR FUEL - NET</t>
  </si>
  <si>
    <t xml:space="preserve">       TOTAL NET UTILITY PLANT</t>
  </si>
  <si>
    <t>2. OTHER PROPERTY AND INVESTMENTS</t>
  </si>
  <si>
    <t>121</t>
  </si>
  <si>
    <t>NONUTILITY PROPERTY</t>
  </si>
  <si>
    <t>122</t>
  </si>
  <si>
    <t xml:space="preserve">  AMORTIZATION OF NONUTILITY PROPERTY</t>
  </si>
  <si>
    <t>123</t>
  </si>
  <si>
    <t>INVESTMENTS IN SUBSIDIARY COMPANIES</t>
  </si>
  <si>
    <t>124</t>
  </si>
  <si>
    <t>OTHER INVESTMENTS</t>
  </si>
  <si>
    <t>125</t>
  </si>
  <si>
    <t>SINKING FUNDS</t>
  </si>
  <si>
    <t>128</t>
  </si>
  <si>
    <t>OTHER SPECIAL FUNDS</t>
  </si>
  <si>
    <t xml:space="preserve">       TOTAL OTHER PROPERTY AND INVESTMENTS</t>
  </si>
  <si>
    <t>3.  CURRENT AND ACCRUED ASSETS</t>
  </si>
  <si>
    <t>131</t>
  </si>
  <si>
    <t>CASH</t>
  </si>
  <si>
    <t>132</t>
  </si>
  <si>
    <t>INTEREST SPECIAL DEPOSITS</t>
  </si>
  <si>
    <t>134</t>
  </si>
  <si>
    <t>OTHER SPECIAL DEPOSITS</t>
  </si>
  <si>
    <t>WORKING FUNDS</t>
  </si>
  <si>
    <t>136</t>
  </si>
  <si>
    <t>TEMPORARY CASH INVESTMENTS</t>
  </si>
  <si>
    <t>141</t>
  </si>
  <si>
    <t>NOTES RECEIVABLE</t>
  </si>
  <si>
    <t>142</t>
  </si>
  <si>
    <t>CUSTOMER ACCOUNTS RECEIVABLE</t>
  </si>
  <si>
    <t>143</t>
  </si>
  <si>
    <t>OTHER ACCOUNTS RECEIVABLE</t>
  </si>
  <si>
    <t>144</t>
  </si>
  <si>
    <t>ACCUMULATED PROVISION FOR UNCOLLECTIBLE ACCOUNTS</t>
  </si>
  <si>
    <t>145</t>
  </si>
  <si>
    <t>NOTES RECEIVABLE FROM ASSOCIATED COMPANIES</t>
  </si>
  <si>
    <t>146</t>
  </si>
  <si>
    <t>ACCOUNTS RECEIVABLE FROM ASSOCIATED COMPANIES</t>
  </si>
  <si>
    <t>151</t>
  </si>
  <si>
    <t>FUEL STOCK</t>
  </si>
  <si>
    <t>152</t>
  </si>
  <si>
    <t>FUEL STOCK EXPENSE UNDISTRIBUTED</t>
  </si>
  <si>
    <t>154</t>
  </si>
  <si>
    <t>PLANT MATERIALS AND OPERATING SUPPLIES</t>
  </si>
  <si>
    <t>156</t>
  </si>
  <si>
    <t>OTHER MATERIALS AND SUPPLIES</t>
  </si>
  <si>
    <t>163</t>
  </si>
  <si>
    <t>STORES EXPENSE UNDISTRIBUTED</t>
  </si>
  <si>
    <t>164</t>
  </si>
  <si>
    <t>GAS STORED</t>
  </si>
  <si>
    <t>165</t>
  </si>
  <si>
    <t>PREPAYMENTS</t>
  </si>
  <si>
    <t>171</t>
  </si>
  <si>
    <t>INTEREST AND DIVIDENDS RECEIVABLE</t>
  </si>
  <si>
    <t>173</t>
  </si>
  <si>
    <t>ACCRUED UTILITY REVENUES</t>
  </si>
  <si>
    <t>174</t>
  </si>
  <si>
    <t>MISCELLANEOUS CURRENT AND ACCRUED ASSETS</t>
  </si>
  <si>
    <t>DERIVATIVE INSTRUMENT ASSETS</t>
  </si>
  <si>
    <t xml:space="preserve">          TOTAL CURRENT AND ACCRUED ASSETS</t>
  </si>
  <si>
    <t>4.  DEFERRED DEBITS</t>
  </si>
  <si>
    <t>181</t>
  </si>
  <si>
    <t>UNAMORTIZED DEBT EXPENSE</t>
  </si>
  <si>
    <t>182</t>
  </si>
  <si>
    <t>UNRECOVERED PLANT AND OTHER REGULATORY ASSETS</t>
  </si>
  <si>
    <t>183</t>
  </si>
  <si>
    <t>PRELIMINARY SURVEY &amp; INVESTIGATION CHARGES</t>
  </si>
  <si>
    <t>184</t>
  </si>
  <si>
    <t>CLEARING ACCOUNTS</t>
  </si>
  <si>
    <t>185</t>
  </si>
  <si>
    <t>TEMPORARY FACILITIES</t>
  </si>
  <si>
    <t>186</t>
  </si>
  <si>
    <t>MISCELLANEOUS DEFERRED DEBITS</t>
  </si>
  <si>
    <t>RESEARCH AND DEVELOPMENT</t>
  </si>
  <si>
    <t>189</t>
  </si>
  <si>
    <t>UNAMORTIZED LOSS ON REACQUIRED DEBT</t>
  </si>
  <si>
    <t>190</t>
  </si>
  <si>
    <t>ACCUMULATED DEFERRED INCOME TAXES</t>
  </si>
  <si>
    <t xml:space="preserve">          TOTAL DEFERRED DEBITS</t>
  </si>
  <si>
    <t xml:space="preserve">                             TOTAL ASSETS AND OTHER DEBITS</t>
  </si>
  <si>
    <t>LIABILITIES AND OTHER CREDITS</t>
  </si>
  <si>
    <t>5.  PROPRIETARY CAPITAL</t>
  </si>
  <si>
    <t>201</t>
  </si>
  <si>
    <t>COMMON STOCK ISSUED</t>
  </si>
  <si>
    <t>204</t>
  </si>
  <si>
    <t>PREFERRED STOCK ISSUED</t>
  </si>
  <si>
    <t>207</t>
  </si>
  <si>
    <t>PREMIUM ON CAPITAL STOCK</t>
  </si>
  <si>
    <t>210</t>
  </si>
  <si>
    <t>GAIN ON RETIRED CAPITAL STOCK</t>
  </si>
  <si>
    <t>MISCELLANEOUS PAID-IN CAPITAL</t>
  </si>
  <si>
    <t>214</t>
  </si>
  <si>
    <t>CAPITAL STOCK EXPENSE</t>
  </si>
  <si>
    <t>216</t>
  </si>
  <si>
    <t>UNAPPROPRIATED RETAINED EARNINGS</t>
  </si>
  <si>
    <t>ACCUMULATED OTHER COMPREHENSIVE INCOME</t>
  </si>
  <si>
    <t xml:space="preserve">          TOTAL PROPRIETARY CAPITAL</t>
  </si>
  <si>
    <t>6.  LONG-TERM DEBT</t>
  </si>
  <si>
    <t>221</t>
  </si>
  <si>
    <t>BONDS</t>
  </si>
  <si>
    <t>ADVANCES FROM ASSOCIATED COMPANIES</t>
  </si>
  <si>
    <t>224</t>
  </si>
  <si>
    <t>OTHER LONG-TERM DEBT</t>
  </si>
  <si>
    <t>225</t>
  </si>
  <si>
    <t>UNAMORTIZED PREMIUM ON LONG-TERM DEBT</t>
  </si>
  <si>
    <t>226</t>
  </si>
  <si>
    <t>UNAMORTIZED DISCOUNT ON LONG-TERM DEBT</t>
  </si>
  <si>
    <t xml:space="preserve">          TOTAL LONG-TERM DEBT</t>
  </si>
  <si>
    <t xml:space="preserve">                                        7.  OTHER NONCURRENT LIABILITIES</t>
  </si>
  <si>
    <t>227</t>
  </si>
  <si>
    <t>OBLIGATIONS UNDER CAPITAL LEASES - NONCURRENT</t>
  </si>
  <si>
    <t>228.2</t>
  </si>
  <si>
    <t>ACCUMULATED PROVISION FOR INJURIES AND DAMAGES</t>
  </si>
  <si>
    <t>228.3</t>
  </si>
  <si>
    <t>ACCUMULATED PROVISION FOR PENSIONS AND BENEFITS</t>
  </si>
  <si>
    <t>228.4</t>
  </si>
  <si>
    <t>ACCUMULATED MISCELLANEOUS OPERATING PROVISIONS</t>
  </si>
  <si>
    <t>ASSET RETIREMENT OBLIGATIONS</t>
  </si>
  <si>
    <t xml:space="preserve">          TOTAL OTHER NONCURRENT LIABILITIES</t>
  </si>
  <si>
    <t>8.  CURRENT AND ACCRUED LIABILITES</t>
  </si>
  <si>
    <t>232</t>
  </si>
  <si>
    <t>ACCOUNTS PAYABLE</t>
  </si>
  <si>
    <t>233</t>
  </si>
  <si>
    <t>NOTES PAYABLE TO ASSOCIATED COMPANIES</t>
  </si>
  <si>
    <t>234</t>
  </si>
  <si>
    <t>ACCOUNTS PAYABLE TO ASSOCIATED COMPANIES</t>
  </si>
  <si>
    <t>235</t>
  </si>
  <si>
    <t>CUSTOMER DEPOSITS</t>
  </si>
  <si>
    <t>236</t>
  </si>
  <si>
    <t>TAXES ACCRUED</t>
  </si>
  <si>
    <t>237</t>
  </si>
  <si>
    <t>INTEREST ACCRUED</t>
  </si>
  <si>
    <t>238</t>
  </si>
  <si>
    <t>DIVIDENDS DECLARED</t>
  </si>
  <si>
    <t>241</t>
  </si>
  <si>
    <t>TAX COLLECTIONS PAYABLE</t>
  </si>
  <si>
    <t>242</t>
  </si>
  <si>
    <t>MISCELLANEOUS CURRENT AND ACCRUED LIABILITIES</t>
  </si>
  <si>
    <t>243</t>
  </si>
  <si>
    <t>OBLIGATIONS UNDER CAPITAL LEASES - CURRENT</t>
  </si>
  <si>
    <t>DERIVATIVE INSTRUMENT LIABILITIES</t>
  </si>
  <si>
    <t>DERIVATIVE INSTRUMENT LIABILITIES - HEDGES</t>
  </si>
  <si>
    <t xml:space="preserve">          TOTAL CURRENT AND ACCRUED LIABILITIES</t>
  </si>
  <si>
    <t>9.  DEFERRED CREDITS</t>
  </si>
  <si>
    <t>252</t>
  </si>
  <si>
    <t>CUSTOMER ADVANCES FOR CONSTRUCTION</t>
  </si>
  <si>
    <t>253</t>
  </si>
  <si>
    <t>OTHER DEFERRED CREDITS</t>
  </si>
  <si>
    <t>254</t>
  </si>
  <si>
    <t>OTHER REGULATORY LIABILITIES</t>
  </si>
  <si>
    <t>255</t>
  </si>
  <si>
    <t>ACCUMULATED DEFERRED INVESTMENT TAX CREDITS</t>
  </si>
  <si>
    <t>257</t>
  </si>
  <si>
    <t>UNAMORTIZED GAIN ON REACQUIRED DEBT</t>
  </si>
  <si>
    <t>281</t>
  </si>
  <si>
    <t>ACCUMULATED DEFERRED INCOME TAXES - ACCELERATED</t>
  </si>
  <si>
    <t>282</t>
  </si>
  <si>
    <t>ACCUMULATED DEFERRED INCOME TAXES - PROPERTY</t>
  </si>
  <si>
    <t>283</t>
  </si>
  <si>
    <t>ACCUMULATED DEFERRED INCOME TAXES - OTHER</t>
  </si>
  <si>
    <t xml:space="preserve">          TOTAL DEFERRED CREDITS</t>
  </si>
  <si>
    <t xml:space="preserve">                            TOTAL LIABILITIES AND OTHER CREDITS</t>
  </si>
  <si>
    <t>STATEMENT OF INCOME AND RETAINED EARNINGS</t>
  </si>
  <si>
    <t xml:space="preserve">                                                     1. UTILITY OPERATING INCOME</t>
  </si>
  <si>
    <t>400</t>
  </si>
  <si>
    <t>OPERATING REVENUES</t>
  </si>
  <si>
    <t>401</t>
  </si>
  <si>
    <t>OPERATING EXPENSES</t>
  </si>
  <si>
    <t>402</t>
  </si>
  <si>
    <t>MAINTENANCE EXPENSES</t>
  </si>
  <si>
    <t>403-7</t>
  </si>
  <si>
    <t>DEPRECIATION AND AMORTIZATION EXPENSES</t>
  </si>
  <si>
    <t>408.1</t>
  </si>
  <si>
    <t>TAXES OTHER THAN INCOME TAXES</t>
  </si>
  <si>
    <t>409.1</t>
  </si>
  <si>
    <t>INCOME TAXES</t>
  </si>
  <si>
    <t>410.1</t>
  </si>
  <si>
    <t>PROVISION FOR DEFERRED INCOME TAXES</t>
  </si>
  <si>
    <t>411.1</t>
  </si>
  <si>
    <t>PROVISION FOR DEFERRED INCOME TAXES - CREDIT</t>
  </si>
  <si>
    <t>411.4</t>
  </si>
  <si>
    <t>INVESTMENT TAX CREDIT ADJUSTMENTS</t>
  </si>
  <si>
    <t>GAIN FROM DISPOSITION OF UTILITY PLANT</t>
  </si>
  <si>
    <t xml:space="preserve">  TOTAL OPERATING REVENUE DEDUCTIONS</t>
  </si>
  <si>
    <t xml:space="preserve">  NET OPERATING INCOME</t>
  </si>
  <si>
    <t xml:space="preserve">                                              2. OTHER INCOME AND DEDUCTIONS</t>
  </si>
  <si>
    <t>415</t>
  </si>
  <si>
    <t>REVENUE FROM MERCHANDISING, JOBBING AND CONTRACT WORK</t>
  </si>
  <si>
    <t>417.1</t>
  </si>
  <si>
    <t>EXPENSES OF NONUTILITY OPERATIONS</t>
  </si>
  <si>
    <t>418</t>
  </si>
  <si>
    <t>NONOPERATING RENTAL INCOME</t>
  </si>
  <si>
    <t>418.1</t>
  </si>
  <si>
    <t>EQUITY IN EARNINGS OF SUBSIDIARIES</t>
  </si>
  <si>
    <t>419</t>
  </si>
  <si>
    <t>INTEREST AND DIVIDEND INCOME</t>
  </si>
  <si>
    <t>419.1</t>
  </si>
  <si>
    <t>ALLOWANCE FOR OTHER FUNDS USED DURING CONSTRUCTION</t>
  </si>
  <si>
    <t>421</t>
  </si>
  <si>
    <t xml:space="preserve">MISCELLANEOUS NONOPERATING INCOME </t>
  </si>
  <si>
    <t>GAIN ON DISPOSITION OF PROPERTY</t>
  </si>
  <si>
    <t xml:space="preserve">  TOTAL OTHER INCOME</t>
  </si>
  <si>
    <t>426</t>
  </si>
  <si>
    <t>MISCELLANEOUS OTHER INCOME DEDUCTIONS</t>
  </si>
  <si>
    <t>408.2</t>
  </si>
  <si>
    <t>409.2</t>
  </si>
  <si>
    <t>410.2</t>
  </si>
  <si>
    <t>411.2</t>
  </si>
  <si>
    <t xml:space="preserve">  TOTAL TAXES ON OTHER INCOME AND DEDUCTIONS</t>
  </si>
  <si>
    <t xml:space="preserve">  TOTAL OTHER INCOME AND DEDUCTIONS</t>
  </si>
  <si>
    <t xml:space="preserve">  INCOME BEFORE INTEREST CHARGES</t>
  </si>
  <si>
    <t xml:space="preserve">  NET INTEREST CHARGES*</t>
  </si>
  <si>
    <t xml:space="preserve">  NET INCOME</t>
  </si>
  <si>
    <t>3. RETAINED EARNINGS</t>
  </si>
  <si>
    <t>RETAINED EARNINGS AT BEGINNING OF PERIOD, AS PREVIOUSLY REPORTED</t>
  </si>
  <si>
    <t>NET INCOME (FROM PRECEDING PAGE)</t>
  </si>
  <si>
    <t>DIVIDEND TO PARENT COMPANY</t>
  </si>
  <si>
    <t>DIVIDENDS DECLARED - PREFERRED STOCK</t>
  </si>
  <si>
    <t>OTHER RETAINED EARNINGS ADJUSTMENTS</t>
  </si>
  <si>
    <t>RETAINED EARNINGS AT END OF PERIOD</t>
  </si>
  <si>
    <t xml:space="preserve">SUMMARY OF EARNINGS </t>
  </si>
  <si>
    <t>(DOLLARS IN MILLIONS)</t>
  </si>
  <si>
    <t>Line No.</t>
  </si>
  <si>
    <t>Item</t>
  </si>
  <si>
    <t>Amount</t>
  </si>
  <si>
    <t>Operating Revenue</t>
  </si>
  <si>
    <t>Operating Expenses</t>
  </si>
  <si>
    <t>Net Operating Income</t>
  </si>
  <si>
    <t>Weighted Average Rate Base</t>
  </si>
  <si>
    <t>Rate of Return*</t>
  </si>
  <si>
    <t>*Authorized Cost of Capital</t>
  </si>
  <si>
    <t>FINANCIAL STATEMENT</t>
  </si>
  <si>
    <t>(a)</t>
  </si>
  <si>
    <t xml:space="preserve">Amounts and Kinds of Stock Authorized:   </t>
  </si>
  <si>
    <t xml:space="preserve">  Preferred Stock</t>
  </si>
  <si>
    <t>shares</t>
  </si>
  <si>
    <t>Par Value $27,500,000</t>
  </si>
  <si>
    <t>Without Par Value</t>
  </si>
  <si>
    <t>Amount of shares not specified</t>
  </si>
  <si>
    <t xml:space="preserve">  Common Stock</t>
  </si>
  <si>
    <t xml:space="preserve">Amounts and Kinds of Stock Outstanding: </t>
  </si>
  <si>
    <t xml:space="preserve">                    PREFERRED STOCK</t>
  </si>
  <si>
    <t xml:space="preserve">5.0%      </t>
  </si>
  <si>
    <t xml:space="preserve">4.50%    </t>
  </si>
  <si>
    <t xml:space="preserve">4.40%    </t>
  </si>
  <si>
    <t xml:space="preserve">4.60%    </t>
  </si>
  <si>
    <t xml:space="preserve">$1.7625  </t>
  </si>
  <si>
    <t xml:space="preserve">$1.70      </t>
  </si>
  <si>
    <t xml:space="preserve">$1.82      </t>
  </si>
  <si>
    <t xml:space="preserve">                         COMMON STOCK</t>
  </si>
  <si>
    <t>(b)</t>
  </si>
  <si>
    <t>Terms of Preferred Stock:</t>
  </si>
  <si>
    <t xml:space="preserve">  Full information  as to this item is given in connection with Application Nos. 93-09-069 and 04-01-009,</t>
  </si>
  <si>
    <t xml:space="preserve">  to which references are hereby made.</t>
  </si>
  <si>
    <t>(c)</t>
  </si>
  <si>
    <t>Brief Description of Mortgage:</t>
  </si>
  <si>
    <t xml:space="preserve">  Full information as to this item is given in Application Nos. 93-09-069, 96-05-066, 00-01-016  and 04-01-009 to which</t>
  </si>
  <si>
    <t xml:space="preserve">  references are hereby made.</t>
  </si>
  <si>
    <t>(d)</t>
  </si>
  <si>
    <t>Number and Amount of Bonds Authorized and Issued:</t>
  </si>
  <si>
    <t>Nominal</t>
  </si>
  <si>
    <t xml:space="preserve">                  Par Value</t>
  </si>
  <si>
    <t>Date of</t>
  </si>
  <si>
    <t>Authorized</t>
  </si>
  <si>
    <t>Interest Paid</t>
  </si>
  <si>
    <t>First Mortgage Bonds:</t>
  </si>
  <si>
    <t>Issue</t>
  </si>
  <si>
    <t>and Issued</t>
  </si>
  <si>
    <t>Outstanding</t>
  </si>
  <si>
    <t>6.8% Series KK, due 2015</t>
  </si>
  <si>
    <t>12-01-91</t>
  </si>
  <si>
    <t>Var% Series NN, due 2018 &amp; 2019</t>
  </si>
  <si>
    <t>09-01-92</t>
  </si>
  <si>
    <t>Var% Series OO, due 2027</t>
  </si>
  <si>
    <t>12-01-92</t>
  </si>
  <si>
    <t>5.9% Series PP, due 2018</t>
  </si>
  <si>
    <t>04-29-93</t>
  </si>
  <si>
    <t>5.85% Series RR, due 2021</t>
  </si>
  <si>
    <t>06-29-93</t>
  </si>
  <si>
    <t>5.9% Series SS, due 2018</t>
  </si>
  <si>
    <t>07-29-93</t>
  </si>
  <si>
    <t>Var% Series TT, due 2020</t>
  </si>
  <si>
    <t>06-06-95</t>
  </si>
  <si>
    <t>2.539% Series VV, due 2034</t>
  </si>
  <si>
    <t>06-17-04</t>
  </si>
  <si>
    <t>2.539% Series WW, due 2034</t>
  </si>
  <si>
    <t>2.516% Series XX, due 2034</t>
  </si>
  <si>
    <t>2.832% Series YY, due 2034</t>
  </si>
  <si>
    <t>2.832% Series ZZ, due 2034</t>
  </si>
  <si>
    <t>2.8275% Series AAA, due 2039</t>
  </si>
  <si>
    <t>Unsecured Bonds:</t>
  </si>
  <si>
    <t>5.9% CPCFA96A,  due 2014</t>
  </si>
  <si>
    <t>06-01-96</t>
  </si>
  <si>
    <t>Var% CV96A, due 2021</t>
  </si>
  <si>
    <t>08-02-96</t>
  </si>
  <si>
    <t>Var% CV96B, due 2021</t>
  </si>
  <si>
    <t>11-21-96</t>
  </si>
  <si>
    <t>Var% CV97A, due 2023</t>
  </si>
  <si>
    <t>10-31-97</t>
  </si>
  <si>
    <t xml:space="preserve">FINANCIAL STATEMENT </t>
  </si>
  <si>
    <t xml:space="preserve">Date of </t>
  </si>
  <si>
    <t>Interest</t>
  </si>
  <si>
    <t>Other Indebtedness:</t>
  </si>
  <si>
    <t>Maturity</t>
  </si>
  <si>
    <t>Rate</t>
  </si>
  <si>
    <t>Commercial Paper &amp; ST Bank Loans</t>
  </si>
  <si>
    <t>Various</t>
  </si>
  <si>
    <t>Amounts and Rates of Dividends Declared:</t>
  </si>
  <si>
    <t>The amounts and rates of dividends during the past five fiscal years are as follows:</t>
  </si>
  <si>
    <t>Shares</t>
  </si>
  <si>
    <t>Dividends Declared</t>
  </si>
  <si>
    <t>Preferred</t>
  </si>
  <si>
    <t>Stock</t>
  </si>
  <si>
    <t xml:space="preserve">    5.0%</t>
  </si>
  <si>
    <t xml:space="preserve">    4.50%</t>
  </si>
  <si>
    <t xml:space="preserve">    4.40%</t>
  </si>
  <si>
    <t xml:space="preserve">    4.60%</t>
  </si>
  <si>
    <t>$  1.7625</t>
  </si>
  <si>
    <t>$  1.70</t>
  </si>
  <si>
    <t>$  1.82</t>
  </si>
  <si>
    <t>[2]</t>
  </si>
  <si>
    <t>Common Stock</t>
  </si>
  <si>
    <t>[1]</t>
  </si>
  <si>
    <t>[1] San Diego Gas &amp; Electric Company dividend to parent.</t>
  </si>
  <si>
    <t xml:space="preserve">    in 2004</t>
  </si>
  <si>
    <t>5.35% Series BBB, due 2035</t>
  </si>
  <si>
    <t>05-19-05</t>
  </si>
  <si>
    <t>12-31-04</t>
  </si>
  <si>
    <t>[2] Includes $1,498,125 of interest expense related to redeemable preferred stock.</t>
  </si>
  <si>
    <t>SEPTEMBER 30, 2005</t>
  </si>
  <si>
    <t>AS OF SEPTEMBER 30, 2005</t>
  </si>
  <si>
    <t>NINE MONTHS ENDED SEPTEMBER 30, 2005</t>
  </si>
  <si>
    <t>*NET OF ALLOWANCE FOR BORROWED FUNDS USED DURING CONSTRUCTION, (2,325,642)</t>
  </si>
  <si>
    <t>A balance sheet and a statement of income and retained earnings of Applicant for the nine</t>
  </si>
  <si>
    <t>months ended September 30, 2005, are attached hereto.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</si>
</sst>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0_);\(&quot;$&quot;#,##0.0000\)"/>
    <numFmt numFmtId="166" formatCode="dd\-mmm\-yy_)"/>
    <numFmt numFmtId="167" formatCode="mm/dd/yy_)"/>
    <numFmt numFmtId="168" formatCode="#,##0.0_);\(#,##0.0\)"/>
    <numFmt numFmtId="169" formatCode="0.0_)"/>
    <numFmt numFmtId="170" formatCode="&quot;$&quot;#,##0.000_);[Red]\(&quot;$&quot;#,##0.000\)"/>
    <numFmt numFmtId="171" formatCode="&quot;$&quot;#,##0.0000_);[Red]\(&quot;$&quot;#,##0.0000\)"/>
    <numFmt numFmtId="172" formatCode="&quot;$&quot;#,##0.0_);[Red]\(&quot;$&quot;#,##0.0\)"/>
    <numFmt numFmtId="173" formatCode="_(&quot;$&quot;* #,##0.000_);_(&quot;$&quot;* \(#,##0.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?_);_(@_)"/>
    <numFmt numFmtId="177" formatCode="_(* #,##0_);_(* \(#,##0\);_(* &quot;-&quot;??_);_(@_)"/>
    <numFmt numFmtId="178" formatCode="&quot;$&quot;#,##0"/>
    <numFmt numFmtId="179" formatCode="[$-409]dddd\,\ mmmm\ dd\,\ yyyy"/>
    <numFmt numFmtId="180" formatCode="[$-409]mmmm\ d\,\ yyyy;@"/>
  </numFmts>
  <fonts count="2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u val="single"/>
      <sz val="12"/>
      <color indexed="17"/>
      <name val="Arial"/>
      <family val="2"/>
    </font>
    <font>
      <u val="single"/>
      <sz val="12"/>
      <name val="Arial"/>
      <family val="2"/>
    </font>
    <font>
      <sz val="12"/>
      <color indexed="12"/>
      <name val="Arial"/>
      <family val="2"/>
    </font>
    <font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sz val="6"/>
      <name val="Arial"/>
      <family val="2"/>
    </font>
    <font>
      <b/>
      <sz val="12"/>
      <color indexed="8"/>
      <name val="Helv"/>
      <family val="0"/>
    </font>
    <font>
      <u val="single"/>
      <sz val="12"/>
      <name val="Helv"/>
      <family val="0"/>
    </font>
    <font>
      <b/>
      <sz val="12"/>
      <color indexed="12"/>
      <name val="Arial"/>
      <family val="2"/>
    </font>
    <font>
      <sz val="8"/>
      <name val="Tahoma"/>
      <family val="0"/>
    </font>
    <font>
      <b/>
      <sz val="8"/>
      <name val="Helv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7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77" fontId="8" fillId="0" borderId="0" xfId="15" applyNumberFormat="1" applyFont="1" applyAlignment="1">
      <alignment/>
    </xf>
    <xf numFmtId="0" fontId="9" fillId="0" borderId="0" xfId="0" applyFont="1" applyAlignment="1">
      <alignment horizontal="left"/>
    </xf>
    <xf numFmtId="5" fontId="13" fillId="0" borderId="0" xfId="0" applyNumberFormat="1" applyFont="1" applyFill="1" applyAlignment="1" applyProtection="1">
      <alignment/>
      <protection/>
    </xf>
    <xf numFmtId="5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Fill="1" applyAlignment="1" applyProtection="1">
      <alignment horizontal="left"/>
      <protection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/>
    </xf>
    <xf numFmtId="37" fontId="13" fillId="0" borderId="1" xfId="0" applyNumberFormat="1" applyFont="1" applyFill="1" applyBorder="1" applyAlignment="1" applyProtection="1">
      <alignment/>
      <protection/>
    </xf>
    <xf numFmtId="37" fontId="13" fillId="0" borderId="1" xfId="0" applyNumberFormat="1" applyFont="1" applyBorder="1" applyAlignment="1" applyProtection="1">
      <alignment/>
      <protection/>
    </xf>
    <xf numFmtId="177" fontId="8" fillId="0" borderId="2" xfId="15" applyNumberFormat="1" applyFont="1" applyBorder="1" applyAlignment="1">
      <alignment/>
    </xf>
    <xf numFmtId="37" fontId="7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9" fillId="0" borderId="1" xfId="0" applyNumberFormat="1" applyFont="1" applyFill="1" applyBorder="1" applyAlignment="1" applyProtection="1">
      <alignment/>
      <protection/>
    </xf>
    <xf numFmtId="37" fontId="9" fillId="0" borderId="1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13" fillId="0" borderId="2" xfId="0" applyNumberFormat="1" applyFont="1" applyFill="1" applyBorder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0" fontId="8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1" fontId="12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13" fillId="0" borderId="0" xfId="0" applyNumberFormat="1" applyFont="1" applyFill="1" applyAlignment="1" applyProtection="1">
      <alignment horizontal="right"/>
      <protection/>
    </xf>
    <xf numFmtId="37" fontId="13" fillId="0" borderId="0" xfId="0" applyNumberFormat="1" applyFont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/>
      <protection/>
    </xf>
    <xf numFmtId="37" fontId="8" fillId="0" borderId="2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>
      <alignment/>
    </xf>
    <xf numFmtId="37" fontId="9" fillId="0" borderId="0" xfId="0" applyNumberFormat="1" applyFont="1" applyAlignment="1" applyProtection="1">
      <alignment horizontal="centerContinuous"/>
      <protection/>
    </xf>
    <xf numFmtId="5" fontId="9" fillId="0" borderId="3" xfId="0" applyNumberFormat="1" applyFont="1" applyFill="1" applyBorder="1" applyAlignment="1" applyProtection="1">
      <alignment/>
      <protection/>
    </xf>
    <xf numFmtId="5" fontId="9" fillId="0" borderId="3" xfId="0" applyNumberFormat="1" applyFont="1" applyBorder="1" applyAlignment="1" applyProtection="1">
      <alignment/>
      <protection/>
    </xf>
    <xf numFmtId="37" fontId="8" fillId="0" borderId="4" xfId="0" applyNumberFormat="1" applyFont="1" applyBorder="1" applyAlignment="1">
      <alignment/>
    </xf>
    <xf numFmtId="0" fontId="14" fillId="0" borderId="0" xfId="0" applyFont="1" applyFill="1" applyAlignment="1">
      <alignment horizontal="center"/>
    </xf>
    <xf numFmtId="37" fontId="9" fillId="0" borderId="5" xfId="0" applyNumberFormat="1" applyFont="1" applyFill="1" applyBorder="1" applyAlignment="1" applyProtection="1">
      <alignment/>
      <protection/>
    </xf>
    <xf numFmtId="37" fontId="9" fillId="0" borderId="5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left"/>
    </xf>
    <xf numFmtId="37" fontId="1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 horizontal="right"/>
      <protection/>
    </xf>
    <xf numFmtId="37" fontId="13" fillId="0" borderId="2" xfId="0" applyNumberFormat="1" applyFont="1" applyFill="1" applyBorder="1" applyAlignment="1" applyProtection="1">
      <alignment horizontal="right"/>
      <protection/>
    </xf>
    <xf numFmtId="37" fontId="9" fillId="0" borderId="6" xfId="0" applyNumberFormat="1" applyFont="1" applyFill="1" applyBorder="1" applyAlignment="1" applyProtection="1">
      <alignment/>
      <protection/>
    </xf>
    <xf numFmtId="5" fontId="8" fillId="0" borderId="0" xfId="0" applyNumberFormat="1" applyFont="1" applyFill="1" applyAlignment="1">
      <alignment/>
    </xf>
    <xf numFmtId="5" fontId="8" fillId="0" borderId="0" xfId="0" applyNumberFormat="1" applyFont="1" applyAlignment="1">
      <alignment/>
    </xf>
    <xf numFmtId="0" fontId="6" fillId="0" borderId="0" xfId="0" applyFont="1" applyAlignment="1">
      <alignment/>
    </xf>
    <xf numFmtId="5" fontId="9" fillId="0" borderId="0" xfId="0" applyNumberFormat="1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 horizontal="centerContinuous"/>
      <protection/>
    </xf>
    <xf numFmtId="177" fontId="8" fillId="0" borderId="0" xfId="15" applyNumberFormat="1" applyFont="1" applyFill="1" applyAlignment="1">
      <alignment/>
    </xf>
    <xf numFmtId="0" fontId="15" fillId="0" borderId="0" xfId="0" applyFont="1" applyAlignment="1">
      <alignment/>
    </xf>
    <xf numFmtId="43" fontId="15" fillId="0" borderId="0" xfId="15" applyFont="1" applyFill="1" applyAlignment="1">
      <alignment/>
    </xf>
    <xf numFmtId="0" fontId="8" fillId="0" borderId="0" xfId="0" applyFont="1" applyFill="1" applyAlignment="1" quotePrefix="1">
      <alignment horizontal="left"/>
    </xf>
    <xf numFmtId="22" fontId="16" fillId="0" borderId="0" xfId="0" applyNumberFormat="1" applyFont="1" applyAlignment="1">
      <alignment/>
    </xf>
    <xf numFmtId="0" fontId="17" fillId="0" borderId="0" xfId="0" applyFont="1" applyAlignment="1">
      <alignment horizontal="centerContinuous"/>
    </xf>
    <xf numFmtId="0" fontId="9" fillId="0" borderId="1" xfId="0" applyFont="1" applyBorder="1" applyAlignment="1">
      <alignment horizontal="centerContinuous"/>
    </xf>
    <xf numFmtId="5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 locked="0"/>
    </xf>
    <xf numFmtId="37" fontId="13" fillId="0" borderId="0" xfId="0" applyNumberFormat="1" applyFont="1" applyAlignment="1" applyProtection="1">
      <alignment horizontal="right"/>
      <protection locked="0"/>
    </xf>
    <xf numFmtId="37" fontId="13" fillId="0" borderId="0" xfId="0" applyNumberFormat="1" applyFont="1" applyBorder="1" applyAlignment="1" applyProtection="1">
      <alignment horizontal="right"/>
      <protection locked="0"/>
    </xf>
    <xf numFmtId="37" fontId="9" fillId="0" borderId="2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10" fillId="0" borderId="0" xfId="0" applyFont="1" applyAlignment="1">
      <alignment horizontal="centerContinuous"/>
    </xf>
    <xf numFmtId="37" fontId="14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left"/>
      <protection/>
    </xf>
    <xf numFmtId="5" fontId="9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164" fontId="9" fillId="0" borderId="0" xfId="0" applyNumberFormat="1" applyFont="1" applyAlignment="1" applyProtection="1">
      <alignment horizontal="right"/>
      <protection/>
    </xf>
    <xf numFmtId="5" fontId="7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 horizontal="right"/>
      <protection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right"/>
    </xf>
    <xf numFmtId="16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quotePrefix="1">
      <alignment horizontal="left"/>
    </xf>
    <xf numFmtId="167" fontId="9" fillId="0" borderId="0" xfId="0" applyNumberFormat="1" applyFont="1" applyAlignment="1" applyProtection="1" quotePrefix="1">
      <alignment horizontal="center"/>
      <protection/>
    </xf>
    <xf numFmtId="0" fontId="14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3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49" fontId="9" fillId="0" borderId="1" xfId="0" applyNumberFormat="1" applyFont="1" applyBorder="1" applyAlignment="1">
      <alignment horizontal="center"/>
    </xf>
    <xf numFmtId="37" fontId="9" fillId="0" borderId="3" xfId="0" applyNumberFormat="1" applyFont="1" applyBorder="1" applyAlignment="1" applyProtection="1">
      <alignment/>
      <protection/>
    </xf>
    <xf numFmtId="43" fontId="13" fillId="0" borderId="0" xfId="15" applyFont="1" applyFill="1" applyAlignment="1" applyProtection="1">
      <alignment horizontal="left"/>
      <protection/>
    </xf>
    <xf numFmtId="177" fontId="9" fillId="0" borderId="0" xfId="15" applyNumberFormat="1" applyFont="1" applyFill="1" applyAlignment="1">
      <alignment horizontal="centerContinuous"/>
    </xf>
    <xf numFmtId="177" fontId="9" fillId="0" borderId="1" xfId="15" applyNumberFormat="1" applyFont="1" applyFill="1" applyBorder="1" applyAlignment="1">
      <alignment/>
    </xf>
    <xf numFmtId="177" fontId="9" fillId="0" borderId="0" xfId="15" applyNumberFormat="1" applyFont="1" applyFill="1" applyAlignment="1">
      <alignment/>
    </xf>
    <xf numFmtId="177" fontId="13" fillId="0" borderId="0" xfId="15" applyNumberFormat="1" applyFont="1" applyFill="1" applyAlignment="1" applyProtection="1">
      <alignment/>
      <protection/>
    </xf>
    <xf numFmtId="177" fontId="13" fillId="0" borderId="0" xfId="15" applyNumberFormat="1" applyFont="1" applyFill="1" applyAlignment="1" applyProtection="1">
      <alignment horizontal="left"/>
      <protection/>
    </xf>
    <xf numFmtId="177" fontId="9" fillId="0" borderId="0" xfId="15" applyNumberFormat="1" applyFont="1" applyFill="1" applyAlignment="1" applyProtection="1">
      <alignment/>
      <protection/>
    </xf>
    <xf numFmtId="177" fontId="9" fillId="0" borderId="1" xfId="15" applyNumberFormat="1" applyFont="1" applyFill="1" applyBorder="1" applyAlignment="1" applyProtection="1">
      <alignment/>
      <protection/>
    </xf>
    <xf numFmtId="177" fontId="13" fillId="0" borderId="1" xfId="15" applyNumberFormat="1" applyFont="1" applyFill="1" applyBorder="1" applyAlignment="1" applyProtection="1">
      <alignment/>
      <protection/>
    </xf>
    <xf numFmtId="177" fontId="9" fillId="0" borderId="3" xfId="15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center"/>
    </xf>
    <xf numFmtId="43" fontId="13" fillId="0" borderId="0" xfId="15" applyFont="1" applyFill="1" applyBorder="1" applyAlignment="1" applyProtection="1">
      <alignment horizontal="left"/>
      <protection/>
    </xf>
    <xf numFmtId="43" fontId="13" fillId="0" borderId="2" xfId="15" applyFont="1" applyFill="1" applyBorder="1" applyAlignment="1" applyProtection="1">
      <alignment horizontal="right"/>
      <protection/>
    </xf>
    <xf numFmtId="43" fontId="13" fillId="0" borderId="0" xfId="15" applyFont="1" applyFill="1" applyBorder="1" applyAlignment="1" applyProtection="1">
      <alignment/>
      <protection/>
    </xf>
    <xf numFmtId="5" fontId="13" fillId="0" borderId="0" xfId="0" applyNumberFormat="1" applyFont="1" applyFill="1" applyAlignment="1" applyProtection="1">
      <alignment/>
      <protection locked="0"/>
    </xf>
    <xf numFmtId="43" fontId="15" fillId="0" borderId="0" xfId="15" applyFont="1" applyFill="1" applyAlignment="1" quotePrefix="1">
      <alignment horizontal="left"/>
    </xf>
    <xf numFmtId="10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43" fontId="13" fillId="0" borderId="0" xfId="15" applyFont="1" applyFill="1" applyAlignment="1" applyProtection="1">
      <alignment/>
      <protection/>
    </xf>
    <xf numFmtId="177" fontId="13" fillId="0" borderId="2" xfId="15" applyNumberFormat="1" applyFont="1" applyFill="1" applyBorder="1" applyAlignment="1" applyProtection="1">
      <alignment horizontal="left"/>
      <protection/>
    </xf>
    <xf numFmtId="18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zoomScale="75" zoomScaleNormal="75" workbookViewId="0" topLeftCell="A1">
      <selection activeCell="A1" sqref="A1"/>
    </sheetView>
  </sheetViews>
  <sheetFormatPr defaultColWidth="8.88671875" defaultRowHeight="15.75"/>
  <sheetData>
    <row r="1" spans="1:4" ht="15" customHeight="1">
      <c r="A1" s="1" t="s">
        <v>357</v>
      </c>
      <c r="B1" s="1"/>
      <c r="C1" s="1"/>
      <c r="D1" s="1"/>
    </row>
    <row r="2" spans="1:4" ht="15" customHeight="1">
      <c r="A2" s="1"/>
      <c r="B2" s="1"/>
      <c r="C2" s="1"/>
      <c r="D2" s="1"/>
    </row>
    <row r="3" spans="1:4" ht="15" customHeight="1">
      <c r="A3" s="2" t="s">
        <v>355</v>
      </c>
      <c r="B3" s="1"/>
      <c r="C3" s="1"/>
      <c r="D3" s="1"/>
    </row>
    <row r="4" spans="1:4" ht="15" customHeight="1">
      <c r="A4" s="1"/>
      <c r="B4" s="1"/>
      <c r="C4" s="1"/>
      <c r="D4" s="1"/>
    </row>
    <row r="5" spans="1:4" ht="15" customHeight="1">
      <c r="A5" s="1" t="s">
        <v>356</v>
      </c>
      <c r="B5" s="1"/>
      <c r="C5" s="1"/>
      <c r="D5" s="1"/>
    </row>
    <row r="6" spans="1:4" ht="15" customHeight="1">
      <c r="A6" s="1"/>
      <c r="B6" s="1"/>
      <c r="C6" s="1"/>
      <c r="D6" s="1"/>
    </row>
    <row r="7" spans="1:4" ht="15" customHeight="1">
      <c r="A7" s="1"/>
      <c r="B7" s="1"/>
      <c r="C7" s="1"/>
      <c r="D7" s="1"/>
    </row>
    <row r="8" spans="1:4" ht="15" customHeight="1">
      <c r="A8" s="1"/>
      <c r="B8" s="1"/>
      <c r="C8" s="1"/>
      <c r="D8" s="1"/>
    </row>
    <row r="9" spans="1:4" ht="15" customHeight="1">
      <c r="A9" s="1"/>
      <c r="B9" s="1"/>
      <c r="C9" s="1"/>
      <c r="D9" s="1"/>
    </row>
    <row r="10" spans="1:4" ht="15" customHeight="1">
      <c r="A10" s="1"/>
      <c r="B10" s="1"/>
      <c r="C10" s="1"/>
      <c r="D10" s="1"/>
    </row>
    <row r="11" spans="1:4" ht="15" customHeight="1">
      <c r="A11" s="1"/>
      <c r="B11" s="1"/>
      <c r="C11" s="1"/>
      <c r="D11" s="1"/>
    </row>
    <row r="12" spans="1:4" ht="15" customHeight="1">
      <c r="A12" s="1"/>
      <c r="B12" s="1"/>
      <c r="C12" s="1"/>
      <c r="D12" s="1"/>
    </row>
    <row r="13" spans="1:4" ht="15" customHeight="1">
      <c r="A13" s="1"/>
      <c r="B13" s="1"/>
      <c r="C13" s="1"/>
      <c r="D13" s="1"/>
    </row>
    <row r="14" spans="1:4" ht="15" customHeight="1">
      <c r="A14" s="1"/>
      <c r="B14" s="1"/>
      <c r="C14" s="1"/>
      <c r="D14" s="1"/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35"/>
  <sheetViews>
    <sheetView showGridLines="0" zoomScale="75" zoomScaleNormal="75" workbookViewId="0" topLeftCell="A1">
      <selection activeCell="A1" sqref="A1"/>
    </sheetView>
  </sheetViews>
  <sheetFormatPr defaultColWidth="12.6640625" defaultRowHeight="15.75"/>
  <cols>
    <col min="1" max="1" width="9.77734375" style="6" customWidth="1"/>
    <col min="2" max="2" width="3.77734375" style="6" customWidth="1"/>
    <col min="3" max="3" width="10.77734375" style="6" customWidth="1"/>
    <col min="4" max="8" width="12.88671875" style="6" customWidth="1"/>
    <col min="9" max="9" width="10.77734375" style="6" customWidth="1"/>
    <col min="10" max="16384" width="12.6640625" style="6" customWidth="1"/>
  </cols>
  <sheetData>
    <row r="1" spans="1:9" ht="15.75">
      <c r="A1" s="110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9" ht="15.75">
      <c r="A2" s="110" t="s">
        <v>325</v>
      </c>
      <c r="B2" s="111"/>
      <c r="C2" s="111"/>
      <c r="D2" s="111"/>
      <c r="E2" s="111"/>
      <c r="F2" s="111"/>
      <c r="G2" s="111"/>
      <c r="H2" s="111"/>
      <c r="I2" s="111"/>
    </row>
    <row r="3" spans="1:9" ht="15.75">
      <c r="A3" s="144" t="str">
        <f>DATES!A3</f>
        <v>SEPTEMBER 30, 2005</v>
      </c>
      <c r="B3" s="145"/>
      <c r="C3" s="145"/>
      <c r="D3" s="145"/>
      <c r="E3" s="145"/>
      <c r="F3" s="145"/>
      <c r="G3" s="145"/>
      <c r="H3" s="145"/>
      <c r="I3" s="145"/>
    </row>
    <row r="4" spans="1:9" ht="15.75">
      <c r="A4" s="112"/>
      <c r="B4" s="112"/>
      <c r="C4" s="112"/>
      <c r="D4" s="113"/>
      <c r="E4" s="113"/>
      <c r="F4" s="113"/>
      <c r="G4" s="112"/>
      <c r="H4" s="112"/>
      <c r="I4" s="112"/>
    </row>
    <row r="5" spans="1:9" ht="15.75">
      <c r="A5" s="114"/>
      <c r="B5" s="114"/>
      <c r="C5" s="114"/>
      <c r="D5" s="114"/>
      <c r="E5" s="115"/>
      <c r="F5" s="114"/>
      <c r="G5" s="114"/>
      <c r="H5" s="114"/>
      <c r="I5" s="114"/>
    </row>
    <row r="6" spans="1:9" ht="15">
      <c r="A6" s="93"/>
      <c r="B6" s="93"/>
      <c r="C6" s="93"/>
      <c r="D6" s="93"/>
      <c r="E6" s="93"/>
      <c r="F6" s="93"/>
      <c r="G6" s="93"/>
      <c r="H6" s="93"/>
      <c r="I6" s="93"/>
    </row>
    <row r="7" spans="1:9" ht="15">
      <c r="A7" s="93"/>
      <c r="B7" s="93"/>
      <c r="C7" s="93"/>
      <c r="D7" s="93"/>
      <c r="E7" s="98" t="s">
        <v>326</v>
      </c>
      <c r="F7" s="98" t="s">
        <v>288</v>
      </c>
      <c r="G7" s="98" t="s">
        <v>327</v>
      </c>
      <c r="H7" s="29"/>
      <c r="I7" s="98" t="s">
        <v>290</v>
      </c>
    </row>
    <row r="8" spans="1:9" ht="15">
      <c r="A8" s="97" t="s">
        <v>328</v>
      </c>
      <c r="B8" s="93"/>
      <c r="C8" s="93"/>
      <c r="D8" s="93"/>
      <c r="E8" s="116" t="s">
        <v>292</v>
      </c>
      <c r="F8" s="116" t="s">
        <v>329</v>
      </c>
      <c r="G8" s="116" t="s">
        <v>330</v>
      </c>
      <c r="H8" s="116" t="s">
        <v>294</v>
      </c>
      <c r="I8" s="116">
        <v>2004</v>
      </c>
    </row>
    <row r="9" spans="1:9" ht="15">
      <c r="A9" s="21" t="s">
        <v>331</v>
      </c>
      <c r="B9" s="93"/>
      <c r="C9" s="93"/>
      <c r="D9" s="93"/>
      <c r="E9" s="98" t="s">
        <v>332</v>
      </c>
      <c r="F9" s="98" t="s">
        <v>332</v>
      </c>
      <c r="G9" s="98" t="s">
        <v>332</v>
      </c>
      <c r="H9" s="50">
        <v>67000000</v>
      </c>
      <c r="I9" s="23">
        <v>0</v>
      </c>
    </row>
    <row r="10" spans="1:7" ht="15">
      <c r="A10" s="93"/>
      <c r="B10" s="93"/>
      <c r="C10" s="93"/>
      <c r="D10" s="93"/>
      <c r="E10" s="93"/>
      <c r="F10" s="93"/>
      <c r="G10" s="93"/>
    </row>
    <row r="11" spans="1:7" ht="15">
      <c r="A11" s="97" t="s">
        <v>333</v>
      </c>
      <c r="B11" s="29"/>
      <c r="C11" s="29"/>
      <c r="D11" s="79"/>
      <c r="E11" s="29"/>
      <c r="F11" s="29"/>
      <c r="G11" s="29"/>
    </row>
    <row r="12" spans="1:7" ht="15">
      <c r="A12" s="21" t="s">
        <v>334</v>
      </c>
      <c r="B12" s="29"/>
      <c r="C12" s="29"/>
      <c r="D12" s="29"/>
      <c r="E12" s="29"/>
      <c r="F12" s="29"/>
      <c r="G12" s="29"/>
    </row>
    <row r="13" spans="1:7" ht="15">
      <c r="A13" s="29"/>
      <c r="B13" s="29"/>
      <c r="C13" s="29"/>
      <c r="D13" s="29"/>
      <c r="E13" s="29"/>
      <c r="F13" s="29"/>
      <c r="G13" s="29"/>
    </row>
    <row r="14" spans="1:7" ht="15">
      <c r="A14" s="93"/>
      <c r="B14" s="93"/>
      <c r="C14" s="93"/>
      <c r="D14" s="93"/>
      <c r="E14" s="93"/>
      <c r="F14" s="93"/>
      <c r="G14" s="93"/>
    </row>
    <row r="15" spans="1:8" ht="15">
      <c r="A15" s="93"/>
      <c r="B15" s="93"/>
      <c r="C15" s="98" t="s">
        <v>335</v>
      </c>
      <c r="D15" s="78" t="s">
        <v>336</v>
      </c>
      <c r="E15" s="117"/>
      <c r="F15" s="117"/>
      <c r="G15" s="117"/>
      <c r="H15" s="118"/>
    </row>
    <row r="16" spans="1:7" ht="15">
      <c r="A16" s="98" t="s">
        <v>337</v>
      </c>
      <c r="B16" s="29"/>
      <c r="C16" s="98" t="s">
        <v>294</v>
      </c>
      <c r="D16" s="93"/>
      <c r="E16" s="93"/>
      <c r="F16" s="93"/>
      <c r="G16" s="93"/>
    </row>
    <row r="17" spans="1:8" ht="15">
      <c r="A17" s="101" t="s">
        <v>338</v>
      </c>
      <c r="B17" s="29"/>
      <c r="C17" s="119" t="s">
        <v>353</v>
      </c>
      <c r="D17" s="101">
        <v>2000</v>
      </c>
      <c r="E17" s="101">
        <v>2001</v>
      </c>
      <c r="F17" s="101">
        <v>2002</v>
      </c>
      <c r="G17" s="101">
        <v>2003</v>
      </c>
      <c r="H17" s="101">
        <v>2004</v>
      </c>
    </row>
    <row r="18" spans="1:8" ht="15">
      <c r="A18" s="29"/>
      <c r="B18" s="29"/>
      <c r="C18" s="29"/>
      <c r="D18" s="29"/>
      <c r="E18" s="29"/>
      <c r="F18" s="29"/>
      <c r="G18" s="29"/>
      <c r="H18" s="29"/>
    </row>
    <row r="19" spans="1:8" ht="15">
      <c r="A19" s="21" t="s">
        <v>339</v>
      </c>
      <c r="B19" s="29"/>
      <c r="C19" s="40">
        <v>375000</v>
      </c>
      <c r="D19" s="79">
        <v>375000</v>
      </c>
      <c r="E19" s="79">
        <v>375000</v>
      </c>
      <c r="F19" s="79">
        <v>375000</v>
      </c>
      <c r="G19" s="79">
        <v>375000</v>
      </c>
      <c r="H19" s="79">
        <v>375000</v>
      </c>
    </row>
    <row r="20" spans="1:8" ht="15">
      <c r="A20" s="21" t="s">
        <v>340</v>
      </c>
      <c r="B20" s="29"/>
      <c r="C20" s="40">
        <v>300000</v>
      </c>
      <c r="D20" s="40">
        <v>270000</v>
      </c>
      <c r="E20" s="40">
        <v>270000</v>
      </c>
      <c r="F20" s="40">
        <v>270000</v>
      </c>
      <c r="G20" s="40">
        <v>270000</v>
      </c>
      <c r="H20" s="40">
        <v>270000</v>
      </c>
    </row>
    <row r="21" spans="1:8" ht="15">
      <c r="A21" s="21" t="s">
        <v>341</v>
      </c>
      <c r="B21" s="29"/>
      <c r="C21" s="40">
        <v>325000</v>
      </c>
      <c r="D21" s="40">
        <v>286000</v>
      </c>
      <c r="E21" s="40">
        <v>286000</v>
      </c>
      <c r="F21" s="40">
        <v>286000</v>
      </c>
      <c r="G21" s="40">
        <v>286000</v>
      </c>
      <c r="H21" s="40">
        <v>286000</v>
      </c>
    </row>
    <row r="22" spans="1:8" ht="15">
      <c r="A22" s="21" t="s">
        <v>342</v>
      </c>
      <c r="B22" s="98"/>
      <c r="C22" s="40">
        <v>373770</v>
      </c>
      <c r="D22" s="40">
        <v>343868</v>
      </c>
      <c r="E22" s="40">
        <v>343868</v>
      </c>
      <c r="F22" s="40">
        <v>343868</v>
      </c>
      <c r="G22" s="40">
        <v>343868</v>
      </c>
      <c r="H22" s="40">
        <v>343868</v>
      </c>
    </row>
    <row r="23" spans="1:8" ht="15">
      <c r="A23" s="21" t="s">
        <v>343</v>
      </c>
      <c r="B23" s="98"/>
      <c r="C23" s="40">
        <v>850000</v>
      </c>
      <c r="D23" s="40">
        <v>1762500</v>
      </c>
      <c r="E23" s="40">
        <v>1762500</v>
      </c>
      <c r="F23" s="40">
        <v>1762500</v>
      </c>
      <c r="G23" s="40">
        <v>1674375</v>
      </c>
      <c r="H23" s="40">
        <v>1498125</v>
      </c>
    </row>
    <row r="24" spans="1:8" ht="15">
      <c r="A24" s="21" t="s">
        <v>344</v>
      </c>
      <c r="B24" s="98"/>
      <c r="C24" s="40">
        <v>1400000</v>
      </c>
      <c r="D24" s="40">
        <v>2380000</v>
      </c>
      <c r="E24" s="40">
        <v>2380000</v>
      </c>
      <c r="F24" s="40">
        <v>2380000</v>
      </c>
      <c r="G24" s="40">
        <v>2380000</v>
      </c>
      <c r="H24" s="40">
        <v>2380000</v>
      </c>
    </row>
    <row r="25" spans="1:8" ht="15">
      <c r="A25" s="21" t="s">
        <v>345</v>
      </c>
      <c r="B25" s="98"/>
      <c r="C25" s="36">
        <v>640000</v>
      </c>
      <c r="D25" s="36">
        <v>1164800</v>
      </c>
      <c r="E25" s="36">
        <v>1164800</v>
      </c>
      <c r="F25" s="36">
        <v>1164800</v>
      </c>
      <c r="G25" s="36">
        <v>1164800</v>
      </c>
      <c r="H25" s="36">
        <v>1164800</v>
      </c>
    </row>
    <row r="26" spans="1:9" ht="15.75" thickBot="1">
      <c r="A26" s="29"/>
      <c r="B26" s="29"/>
      <c r="C26" s="120">
        <f aca="true" t="shared" si="0" ref="C26:H26">SUM(C19:C25)</f>
        <v>4263770</v>
      </c>
      <c r="D26" s="57">
        <f t="shared" si="0"/>
        <v>6582168</v>
      </c>
      <c r="E26" s="57">
        <f t="shared" si="0"/>
        <v>6582168</v>
      </c>
      <c r="F26" s="57">
        <f t="shared" si="0"/>
        <v>6582168</v>
      </c>
      <c r="G26" s="57">
        <f t="shared" si="0"/>
        <v>6494043</v>
      </c>
      <c r="H26" s="57">
        <f t="shared" si="0"/>
        <v>6317793</v>
      </c>
      <c r="I26" s="6" t="s">
        <v>346</v>
      </c>
    </row>
    <row r="27" spans="1:8" ht="15.75" thickTop="1">
      <c r="A27" s="93"/>
      <c r="B27" s="93"/>
      <c r="C27" s="93"/>
      <c r="D27" s="93"/>
      <c r="E27" s="93"/>
      <c r="F27" s="93"/>
      <c r="G27" s="93"/>
      <c r="H27" s="93"/>
    </row>
    <row r="28" spans="1:8" ht="15">
      <c r="A28" s="97" t="s">
        <v>347</v>
      </c>
      <c r="B28" s="29"/>
      <c r="C28" s="29"/>
      <c r="D28" s="29"/>
      <c r="E28" s="29"/>
      <c r="F28" s="29"/>
      <c r="G28" s="29"/>
      <c r="H28" s="29"/>
    </row>
    <row r="29" spans="1:9" ht="15">
      <c r="A29" s="21" t="s">
        <v>250</v>
      </c>
      <c r="B29" s="29"/>
      <c r="C29" s="29"/>
      <c r="D29" s="79">
        <v>400000000</v>
      </c>
      <c r="E29" s="79">
        <v>150000000</v>
      </c>
      <c r="F29" s="79">
        <v>200000000</v>
      </c>
      <c r="G29" s="79">
        <v>200000000</v>
      </c>
      <c r="H29" s="79">
        <v>205000000</v>
      </c>
      <c r="I29" s="6" t="s">
        <v>348</v>
      </c>
    </row>
    <row r="30" spans="1:8" ht="15">
      <c r="A30" s="29"/>
      <c r="B30" s="29"/>
      <c r="C30" s="29"/>
      <c r="D30" s="29"/>
      <c r="E30" s="29"/>
      <c r="F30" s="29"/>
      <c r="G30" s="29"/>
      <c r="H30" s="29"/>
    </row>
    <row r="31" spans="1:8" ht="15">
      <c r="A31" s="21" t="s">
        <v>359</v>
      </c>
      <c r="B31" s="29"/>
      <c r="C31" s="29"/>
      <c r="D31" s="29"/>
      <c r="E31" s="29"/>
      <c r="F31" s="29"/>
      <c r="G31" s="29"/>
      <c r="H31" s="29"/>
    </row>
    <row r="32" spans="1:8" ht="15">
      <c r="A32" s="21" t="s">
        <v>360</v>
      </c>
      <c r="B32" s="29"/>
      <c r="C32" s="29"/>
      <c r="D32" s="29"/>
      <c r="E32" s="29"/>
      <c r="F32" s="29"/>
      <c r="G32" s="29"/>
      <c r="H32" s="29"/>
    </row>
    <row r="33" spans="1:8" ht="15">
      <c r="A33" s="29"/>
      <c r="B33" s="29"/>
      <c r="C33" s="29"/>
      <c r="D33" s="29"/>
      <c r="E33" s="29"/>
      <c r="F33" s="29"/>
      <c r="G33" s="29"/>
      <c r="H33" s="29"/>
    </row>
    <row r="34" spans="1:8" ht="15">
      <c r="A34" s="29"/>
      <c r="B34" s="98"/>
      <c r="C34" s="21" t="s">
        <v>349</v>
      </c>
      <c r="D34" s="29"/>
      <c r="E34" s="29"/>
      <c r="F34" s="29"/>
      <c r="G34" s="29"/>
      <c r="H34" s="29"/>
    </row>
    <row r="35" spans="1:8" ht="15">
      <c r="A35" s="93"/>
      <c r="B35" s="98"/>
      <c r="C35" s="93" t="s">
        <v>354</v>
      </c>
      <c r="D35" s="93"/>
      <c r="E35" s="93"/>
      <c r="F35" s="93"/>
      <c r="G35" s="93"/>
      <c r="H35" s="93"/>
    </row>
  </sheetData>
  <mergeCells count="1">
    <mergeCell ref="A3:I3"/>
  </mergeCells>
  <printOptions horizontalCentered="1"/>
  <pageMargins left="0.4" right="0.4" top="0.5" bottom="0.5" header="0.5" footer="0.5"/>
  <pageSetup fitToHeight="1" fitToWidth="1"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48"/>
  <sheetViews>
    <sheetView showGridLines="0" tabSelected="1" zoomScale="75" zoomScaleNormal="75" workbookViewId="0" topLeftCell="B1">
      <selection activeCell="A1" sqref="A1"/>
    </sheetView>
  </sheetViews>
  <sheetFormatPr defaultColWidth="12.6640625" defaultRowHeight="15.75"/>
  <cols>
    <col min="1" max="1" width="5.77734375" style="6" customWidth="1"/>
    <col min="2" max="2" width="55.77734375" style="6" customWidth="1"/>
    <col min="3" max="3" width="6.77734375" style="6" customWidth="1"/>
    <col min="4" max="4" width="15.77734375" style="41" customWidth="1"/>
    <col min="5" max="5" width="14.5546875" style="6" hidden="1" customWidth="1"/>
    <col min="6" max="6" width="12.99609375" style="6" hidden="1" customWidth="1"/>
    <col min="7" max="7" width="12.6640625" style="7" customWidth="1"/>
    <col min="8" max="16384" width="12.6640625" style="6" customWidth="1"/>
  </cols>
  <sheetData>
    <row r="1" spans="1:4" ht="15" customHeight="1">
      <c r="A1" s="3" t="s">
        <v>0</v>
      </c>
      <c r="B1" s="3"/>
      <c r="C1" s="4"/>
      <c r="D1" s="5"/>
    </row>
    <row r="2" spans="1:4" ht="15.75">
      <c r="A2" s="8" t="s">
        <v>1</v>
      </c>
      <c r="B2" s="3"/>
      <c r="C2" s="4"/>
      <c r="D2" s="5"/>
    </row>
    <row r="3" spans="1:4" ht="15.75">
      <c r="A3" s="8" t="s">
        <v>2</v>
      </c>
      <c r="B3" s="3"/>
      <c r="C3" s="4"/>
      <c r="D3" s="5"/>
    </row>
    <row r="4" spans="1:4" ht="15.75">
      <c r="A4" s="9" t="str">
        <f>DATES!A3</f>
        <v>SEPTEMBER 30, 2005</v>
      </c>
      <c r="B4" s="3"/>
      <c r="C4" s="10"/>
      <c r="D4" s="11"/>
    </row>
    <row r="5" spans="1:4" ht="15.75">
      <c r="A5" s="12"/>
      <c r="B5" s="13"/>
      <c r="C5" s="12"/>
      <c r="D5" s="14"/>
    </row>
    <row r="6" spans="1:4" ht="15.75">
      <c r="A6" s="15"/>
      <c r="B6" s="16"/>
      <c r="C6" s="15"/>
      <c r="D6" s="17"/>
    </row>
    <row r="7" spans="1:6" ht="15.75">
      <c r="A7" s="142" t="s">
        <v>3</v>
      </c>
      <c r="B7" s="142"/>
      <c r="C7" s="142"/>
      <c r="D7" s="18">
        <v>2005</v>
      </c>
      <c r="E7" s="19">
        <v>1998</v>
      </c>
      <c r="F7" s="19" t="s">
        <v>4</v>
      </c>
    </row>
    <row r="8" spans="1:6" ht="15">
      <c r="A8" s="15"/>
      <c r="B8" s="15"/>
      <c r="C8" s="15"/>
      <c r="D8" s="17"/>
      <c r="F8" s="20"/>
    </row>
    <row r="9" spans="1:6" ht="15">
      <c r="A9" s="21" t="s">
        <v>5</v>
      </c>
      <c r="B9" s="21" t="s">
        <v>6</v>
      </c>
      <c r="C9" s="15"/>
      <c r="D9" s="22">
        <v>6898961671</v>
      </c>
      <c r="E9" s="23">
        <v>5514463088</v>
      </c>
      <c r="F9" s="20">
        <f aca="true" t="shared" si="0" ref="F9:F22">D9-E9</f>
        <v>1384498583</v>
      </c>
    </row>
    <row r="10" spans="1:6" ht="15">
      <c r="A10" s="21" t="s">
        <v>7</v>
      </c>
      <c r="B10" s="21" t="s">
        <v>8</v>
      </c>
      <c r="C10" s="15"/>
      <c r="D10" s="121">
        <v>0</v>
      </c>
      <c r="E10" s="25">
        <v>211891</v>
      </c>
      <c r="F10" s="20">
        <f t="shared" si="0"/>
        <v>-211891</v>
      </c>
    </row>
    <row r="11" spans="1:6" ht="15">
      <c r="A11" s="21" t="s">
        <v>10</v>
      </c>
      <c r="B11" s="21" t="s">
        <v>11</v>
      </c>
      <c r="C11" s="15"/>
      <c r="D11" s="26">
        <v>37013.45</v>
      </c>
      <c r="E11" s="27">
        <v>255160</v>
      </c>
      <c r="F11" s="20">
        <f t="shared" si="0"/>
        <v>-218146.55</v>
      </c>
    </row>
    <row r="12" spans="1:6" ht="15">
      <c r="A12" s="21" t="s">
        <v>12</v>
      </c>
      <c r="B12" s="21" t="s">
        <v>13</v>
      </c>
      <c r="C12" s="15"/>
      <c r="D12" s="121">
        <v>0</v>
      </c>
      <c r="E12" s="27">
        <v>110980774</v>
      </c>
      <c r="F12" s="20">
        <f t="shared" si="0"/>
        <v>-110980774</v>
      </c>
    </row>
    <row r="13" spans="1:6" ht="15">
      <c r="A13" s="21" t="s">
        <v>14</v>
      </c>
      <c r="B13" s="21" t="s">
        <v>15</v>
      </c>
      <c r="C13" s="15"/>
      <c r="D13" s="26">
        <v>112566173</v>
      </c>
      <c r="E13" s="27">
        <v>83309662</v>
      </c>
      <c r="F13" s="20">
        <f t="shared" si="0"/>
        <v>29256511</v>
      </c>
    </row>
    <row r="14" spans="1:6" ht="15" customHeight="1">
      <c r="A14" s="21" t="s">
        <v>16</v>
      </c>
      <c r="B14" s="21" t="s">
        <v>17</v>
      </c>
      <c r="C14" s="15"/>
      <c r="D14" s="26">
        <v>-3732130393</v>
      </c>
      <c r="E14" s="27">
        <v>-3223921918</v>
      </c>
      <c r="F14" s="20">
        <f t="shared" si="0"/>
        <v>-508208475</v>
      </c>
    </row>
    <row r="15" spans="1:6" ht="15">
      <c r="A15" s="21" t="s">
        <v>18</v>
      </c>
      <c r="B15" s="21" t="s">
        <v>19</v>
      </c>
      <c r="C15" s="15"/>
      <c r="D15" s="26">
        <v>-166891052</v>
      </c>
      <c r="E15" s="27">
        <v>-131734155</v>
      </c>
      <c r="F15" s="20">
        <f t="shared" si="0"/>
        <v>-35156897</v>
      </c>
    </row>
    <row r="16" spans="1:6" ht="15">
      <c r="A16" s="21" t="s">
        <v>20</v>
      </c>
      <c r="B16" s="21" t="s">
        <v>21</v>
      </c>
      <c r="C16" s="15"/>
      <c r="D16" s="26">
        <v>451040471</v>
      </c>
      <c r="E16" s="27">
        <v>264467067</v>
      </c>
      <c r="F16" s="20">
        <f t="shared" si="0"/>
        <v>186573404</v>
      </c>
    </row>
    <row r="17" spans="1:6" ht="15">
      <c r="A17" s="21" t="s">
        <v>22</v>
      </c>
      <c r="B17" s="21" t="s">
        <v>23</v>
      </c>
      <c r="C17" s="15"/>
      <c r="D17" s="24"/>
      <c r="E17" s="28"/>
      <c r="F17" s="20">
        <f t="shared" si="0"/>
        <v>0</v>
      </c>
    </row>
    <row r="18" spans="1:6" ht="15">
      <c r="A18" s="29"/>
      <c r="B18" s="21" t="s">
        <v>24</v>
      </c>
      <c r="C18" s="15"/>
      <c r="D18" s="26">
        <v>-115879537</v>
      </c>
      <c r="E18" s="27">
        <v>-48434908</v>
      </c>
      <c r="F18" s="20">
        <f t="shared" si="0"/>
        <v>-67444629</v>
      </c>
    </row>
    <row r="19" spans="1:6" ht="15">
      <c r="A19" s="21" t="s">
        <v>25</v>
      </c>
      <c r="B19" s="21" t="s">
        <v>26</v>
      </c>
      <c r="C19" s="15"/>
      <c r="D19" s="30">
        <v>27451203</v>
      </c>
      <c r="E19" s="31">
        <v>31572228</v>
      </c>
      <c r="F19" s="32">
        <f t="shared" si="0"/>
        <v>-4121025</v>
      </c>
    </row>
    <row r="20" spans="1:6" ht="15">
      <c r="A20" s="29"/>
      <c r="B20" s="29"/>
      <c r="C20" s="15"/>
      <c r="D20" s="33"/>
      <c r="E20" s="34"/>
      <c r="F20" s="20">
        <f t="shared" si="0"/>
        <v>0</v>
      </c>
    </row>
    <row r="21" spans="1:6" ht="15">
      <c r="A21" s="29"/>
      <c r="B21" s="29"/>
      <c r="C21" s="15"/>
      <c r="D21" s="33"/>
      <c r="E21" s="34"/>
      <c r="F21" s="20">
        <f t="shared" si="0"/>
        <v>0</v>
      </c>
    </row>
    <row r="22" spans="1:6" ht="15">
      <c r="A22" s="29"/>
      <c r="B22" s="21" t="s">
        <v>27</v>
      </c>
      <c r="C22" s="15"/>
      <c r="D22" s="35">
        <f>SUM(D8:D19)</f>
        <v>3475155549.45</v>
      </c>
      <c r="E22" s="36">
        <f>SUM(E8:E19)</f>
        <v>2601168889</v>
      </c>
      <c r="F22" s="32">
        <f t="shared" si="0"/>
        <v>873986660.4499998</v>
      </c>
    </row>
    <row r="23" spans="1:6" ht="15">
      <c r="A23" s="29"/>
      <c r="B23" s="29"/>
      <c r="C23" s="15"/>
      <c r="D23" s="33"/>
      <c r="E23" s="34"/>
      <c r="F23" s="20"/>
    </row>
    <row r="24" spans="1:6" ht="15">
      <c r="A24" s="29"/>
      <c r="B24" s="29"/>
      <c r="C24" s="15"/>
      <c r="D24" s="33"/>
      <c r="E24" s="34"/>
      <c r="F24" s="20"/>
    </row>
    <row r="25" spans="1:6" ht="15">
      <c r="A25" s="29"/>
      <c r="B25" s="29"/>
      <c r="C25" s="15"/>
      <c r="D25" s="17"/>
      <c r="E25" s="15"/>
      <c r="F25" s="20"/>
    </row>
    <row r="26" spans="1:6" ht="15.75">
      <c r="A26" s="142" t="s">
        <v>28</v>
      </c>
      <c r="B26" s="142"/>
      <c r="C26" s="142"/>
      <c r="D26" s="142"/>
      <c r="E26" s="37"/>
      <c r="F26" s="20"/>
    </row>
    <row r="27" spans="1:6" ht="15">
      <c r="A27" s="29"/>
      <c r="B27" s="29"/>
      <c r="C27" s="15"/>
      <c r="D27" s="33"/>
      <c r="E27" s="34"/>
      <c r="F27" s="20"/>
    </row>
    <row r="28" spans="1:6" ht="15">
      <c r="A28" s="21" t="s">
        <v>29</v>
      </c>
      <c r="B28" s="21" t="s">
        <v>30</v>
      </c>
      <c r="C28" s="15"/>
      <c r="D28" s="26">
        <v>14532030</v>
      </c>
      <c r="E28" s="27">
        <v>4286990</v>
      </c>
      <c r="F28" s="20">
        <f aca="true" t="shared" si="1" ref="F28:F37">D28-E28</f>
        <v>10245040</v>
      </c>
    </row>
    <row r="29" spans="1:6" ht="15">
      <c r="A29" s="21" t="s">
        <v>31</v>
      </c>
      <c r="B29" s="21" t="s">
        <v>23</v>
      </c>
      <c r="C29" s="15"/>
      <c r="D29" s="139">
        <v>0</v>
      </c>
      <c r="E29" s="27"/>
      <c r="F29" s="20">
        <f t="shared" si="1"/>
        <v>0</v>
      </c>
    </row>
    <row r="30" spans="1:6" ht="15">
      <c r="A30" s="29"/>
      <c r="B30" s="21" t="s">
        <v>32</v>
      </c>
      <c r="C30" s="15"/>
      <c r="D30" s="26">
        <v>-1499100</v>
      </c>
      <c r="E30" s="27">
        <v>-443633</v>
      </c>
      <c r="F30" s="20">
        <f t="shared" si="1"/>
        <v>-1055467</v>
      </c>
    </row>
    <row r="31" spans="1:6" ht="15">
      <c r="A31" s="21" t="s">
        <v>33</v>
      </c>
      <c r="B31" s="21" t="s">
        <v>34</v>
      </c>
      <c r="C31" s="15"/>
      <c r="D31" s="26">
        <v>3290000</v>
      </c>
      <c r="E31" s="27">
        <v>3290000</v>
      </c>
      <c r="F31" s="20">
        <f t="shared" si="1"/>
        <v>0</v>
      </c>
    </row>
    <row r="32" spans="1:6" ht="15">
      <c r="A32" s="21" t="s">
        <v>35</v>
      </c>
      <c r="B32" s="21" t="s">
        <v>36</v>
      </c>
      <c r="C32" s="15"/>
      <c r="D32" s="121">
        <v>0</v>
      </c>
      <c r="E32" s="27">
        <v>3286694.9</v>
      </c>
      <c r="F32" s="20">
        <f t="shared" si="1"/>
        <v>-3286694.9</v>
      </c>
    </row>
    <row r="33" spans="1:6" ht="15">
      <c r="A33" s="21" t="s">
        <v>37</v>
      </c>
      <c r="B33" s="21" t="s">
        <v>38</v>
      </c>
      <c r="C33" s="15"/>
      <c r="D33" s="121">
        <v>0</v>
      </c>
      <c r="E33" s="28" t="s">
        <v>9</v>
      </c>
      <c r="F33" s="20">
        <f t="shared" si="1"/>
        <v>0</v>
      </c>
    </row>
    <row r="34" spans="1:6" ht="15">
      <c r="A34" s="21" t="s">
        <v>39</v>
      </c>
      <c r="B34" s="21" t="s">
        <v>40</v>
      </c>
      <c r="C34" s="15"/>
      <c r="D34" s="38">
        <v>630910478</v>
      </c>
      <c r="E34" s="31">
        <v>493778785.52</v>
      </c>
      <c r="F34" s="20">
        <f t="shared" si="1"/>
        <v>137131692.48000002</v>
      </c>
    </row>
    <row r="35" spans="1:6" ht="15">
      <c r="A35" s="29"/>
      <c r="B35" s="29"/>
      <c r="C35" s="15"/>
      <c r="D35" s="33"/>
      <c r="E35" s="34"/>
      <c r="F35" s="20">
        <f t="shared" si="1"/>
        <v>0</v>
      </c>
    </row>
    <row r="36" spans="1:6" ht="15">
      <c r="A36" s="29"/>
      <c r="B36" s="29"/>
      <c r="C36" s="15"/>
      <c r="D36" s="39"/>
      <c r="E36" s="40"/>
      <c r="F36" s="20">
        <f t="shared" si="1"/>
        <v>0</v>
      </c>
    </row>
    <row r="37" spans="1:6" ht="15">
      <c r="A37" s="29"/>
      <c r="B37" s="21" t="s">
        <v>41</v>
      </c>
      <c r="C37" s="15"/>
      <c r="D37" s="35">
        <f>SUM(D28:D34)</f>
        <v>647233408</v>
      </c>
      <c r="E37" s="36">
        <f>SUM(E28:E34)</f>
        <v>504198837.41999996</v>
      </c>
      <c r="F37" s="20">
        <f t="shared" si="1"/>
        <v>143034570.58000004</v>
      </c>
    </row>
    <row r="38" spans="1:6" ht="15">
      <c r="A38" s="29"/>
      <c r="B38" s="29"/>
      <c r="C38" s="15"/>
      <c r="D38" s="17"/>
      <c r="F38" s="20"/>
    </row>
    <row r="39" ht="15">
      <c r="F39" s="20"/>
    </row>
    <row r="40" ht="15">
      <c r="F40" s="20"/>
    </row>
    <row r="41" ht="15">
      <c r="F41" s="20"/>
    </row>
    <row r="42" ht="15">
      <c r="F42" s="20"/>
    </row>
    <row r="43" ht="15">
      <c r="F43" s="20"/>
    </row>
    <row r="44" ht="15">
      <c r="F44" s="20"/>
    </row>
    <row r="45" ht="15">
      <c r="F45" s="20"/>
    </row>
    <row r="46" ht="15">
      <c r="F46" s="20"/>
    </row>
    <row r="47" ht="15">
      <c r="F47" s="20"/>
    </row>
    <row r="48" ht="15">
      <c r="F48" s="20"/>
    </row>
  </sheetData>
  <mergeCells count="2">
    <mergeCell ref="A26:D26"/>
    <mergeCell ref="A7:C7"/>
  </mergeCells>
  <printOptions horizontalCentered="1"/>
  <pageMargins left="0.5" right="0.5" top="0.5" bottom="0.5" header="0" footer="0"/>
  <pageSetup fitToHeight="1" fitToWidth="1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57"/>
  <sheetViews>
    <sheetView showGridLines="0" zoomScale="75" zoomScaleNormal="75" workbookViewId="0" topLeftCell="A1">
      <selection activeCell="A1" sqref="A1"/>
    </sheetView>
  </sheetViews>
  <sheetFormatPr defaultColWidth="12.6640625" defaultRowHeight="15.75"/>
  <cols>
    <col min="1" max="1" width="5.77734375" style="6" customWidth="1"/>
    <col min="2" max="2" width="44.77734375" style="6" customWidth="1"/>
    <col min="3" max="3" width="10.21484375" style="6" customWidth="1"/>
    <col min="4" max="4" width="15.77734375" style="72" customWidth="1"/>
    <col min="5" max="5" width="14.3359375" style="6" hidden="1" customWidth="1"/>
    <col min="6" max="6" width="13.3359375" style="6" hidden="1" customWidth="1"/>
    <col min="7" max="16384" width="12.6640625" style="6" customWidth="1"/>
  </cols>
  <sheetData>
    <row r="1" spans="1:4" ht="15" customHeight="1">
      <c r="A1" s="8" t="s">
        <v>0</v>
      </c>
      <c r="B1" s="3"/>
      <c r="C1" s="10"/>
      <c r="D1" s="122"/>
    </row>
    <row r="2" spans="1:4" ht="15.75">
      <c r="A2" s="8" t="s">
        <v>1</v>
      </c>
      <c r="B2" s="3"/>
      <c r="C2" s="10"/>
      <c r="D2" s="122"/>
    </row>
    <row r="3" spans="1:4" ht="15.75">
      <c r="A3" s="8" t="s">
        <v>2</v>
      </c>
      <c r="B3" s="3"/>
      <c r="C3" s="10"/>
      <c r="D3" s="122"/>
    </row>
    <row r="4" spans="1:4" ht="15.75">
      <c r="A4" s="9" t="str">
        <f>DATES!A3</f>
        <v>SEPTEMBER 30, 2005</v>
      </c>
      <c r="B4" s="3"/>
      <c r="C4" s="10"/>
      <c r="D4" s="122"/>
    </row>
    <row r="5" spans="1:4" ht="15.75">
      <c r="A5" s="42"/>
      <c r="B5" s="43"/>
      <c r="C5" s="42"/>
      <c r="D5" s="123"/>
    </row>
    <row r="6" spans="1:4" ht="15.75" customHeight="1">
      <c r="A6" s="29"/>
      <c r="B6" s="45"/>
      <c r="C6" s="29"/>
      <c r="D6" s="124"/>
    </row>
    <row r="7" spans="1:4" ht="15.75">
      <c r="A7" s="142" t="s">
        <v>42</v>
      </c>
      <c r="B7" s="142"/>
      <c r="C7" s="142"/>
      <c r="D7" s="142"/>
    </row>
    <row r="8" spans="1:6" ht="15" customHeight="1">
      <c r="A8" s="29"/>
      <c r="B8" s="29"/>
      <c r="C8" s="29"/>
      <c r="D8" s="131">
        <f>BSASSETSOTHDB_A!D7</f>
        <v>2005</v>
      </c>
      <c r="E8" s="47">
        <v>1998</v>
      </c>
      <c r="F8" s="19" t="s">
        <v>4</v>
      </c>
    </row>
    <row r="9" spans="1:6" ht="15">
      <c r="A9" s="21" t="s">
        <v>43</v>
      </c>
      <c r="B9" s="21" t="s">
        <v>44</v>
      </c>
      <c r="C9" s="29"/>
      <c r="D9" s="125">
        <v>11111756</v>
      </c>
      <c r="E9" s="23">
        <v>7253038</v>
      </c>
      <c r="F9" s="48">
        <f aca="true" t="shared" si="0" ref="F9:F29">D9-E9</f>
        <v>3858718</v>
      </c>
    </row>
    <row r="10" spans="1:6" ht="15">
      <c r="A10" s="21" t="s">
        <v>45</v>
      </c>
      <c r="B10" s="21" t="s">
        <v>46</v>
      </c>
      <c r="C10" s="29"/>
      <c r="D10" s="126">
        <v>0</v>
      </c>
      <c r="E10" s="28" t="s">
        <v>9</v>
      </c>
      <c r="F10" s="48">
        <f t="shared" si="0"/>
        <v>0</v>
      </c>
    </row>
    <row r="11" spans="1:6" ht="15">
      <c r="A11" s="21" t="s">
        <v>47</v>
      </c>
      <c r="B11" s="21" t="s">
        <v>48</v>
      </c>
      <c r="C11" s="29"/>
      <c r="D11" s="126">
        <v>0</v>
      </c>
      <c r="E11" s="27">
        <v>2653523</v>
      </c>
      <c r="F11" s="48">
        <f t="shared" si="0"/>
        <v>-2653523</v>
      </c>
    </row>
    <row r="12" spans="1:6" ht="15">
      <c r="A12" s="21">
        <v>135</v>
      </c>
      <c r="B12" s="21" t="s">
        <v>49</v>
      </c>
      <c r="C12" s="29"/>
      <c r="D12" s="126">
        <v>83747</v>
      </c>
      <c r="E12" s="27">
        <v>128424</v>
      </c>
      <c r="F12" s="48">
        <f t="shared" si="0"/>
        <v>-44677</v>
      </c>
    </row>
    <row r="13" spans="1:6" ht="15" customHeight="1">
      <c r="A13" s="21" t="s">
        <v>50</v>
      </c>
      <c r="B13" s="21" t="s">
        <v>51</v>
      </c>
      <c r="C13" s="29"/>
      <c r="D13" s="126">
        <v>41058173</v>
      </c>
      <c r="E13" s="27">
        <v>273293536</v>
      </c>
      <c r="F13" s="48">
        <f t="shared" si="0"/>
        <v>-232235363</v>
      </c>
    </row>
    <row r="14" spans="1:6" ht="15">
      <c r="A14" s="21" t="s">
        <v>52</v>
      </c>
      <c r="B14" s="21" t="s">
        <v>53</v>
      </c>
      <c r="C14" s="29"/>
      <c r="D14" s="126">
        <v>0</v>
      </c>
      <c r="E14" s="28" t="s">
        <v>9</v>
      </c>
      <c r="F14" s="48">
        <f t="shared" si="0"/>
        <v>0</v>
      </c>
    </row>
    <row r="15" spans="1:6" ht="15">
      <c r="A15" s="21" t="s">
        <v>54</v>
      </c>
      <c r="B15" s="21" t="s">
        <v>55</v>
      </c>
      <c r="C15" s="29"/>
      <c r="D15" s="126">
        <v>135221963</v>
      </c>
      <c r="E15" s="27">
        <v>122107803</v>
      </c>
      <c r="F15" s="48">
        <f t="shared" si="0"/>
        <v>13114160</v>
      </c>
    </row>
    <row r="16" spans="1:6" ht="15">
      <c r="A16" s="21" t="s">
        <v>56</v>
      </c>
      <c r="B16" s="21" t="s">
        <v>57</v>
      </c>
      <c r="C16" s="29"/>
      <c r="D16" s="126">
        <v>70984745</v>
      </c>
      <c r="E16" s="27">
        <v>26527259</v>
      </c>
      <c r="F16" s="48">
        <f t="shared" si="0"/>
        <v>44457486</v>
      </c>
    </row>
    <row r="17" spans="1:6" ht="15">
      <c r="A17" s="21" t="s">
        <v>58</v>
      </c>
      <c r="B17" s="21" t="s">
        <v>59</v>
      </c>
      <c r="C17" s="29"/>
      <c r="D17" s="126">
        <v>-2132477</v>
      </c>
      <c r="E17" s="27">
        <v>-2541472</v>
      </c>
      <c r="F17" s="48">
        <f t="shared" si="0"/>
        <v>408995</v>
      </c>
    </row>
    <row r="18" spans="1:6" ht="15">
      <c r="A18" s="21" t="s">
        <v>60</v>
      </c>
      <c r="B18" s="21" t="s">
        <v>61</v>
      </c>
      <c r="C18" s="29"/>
      <c r="D18" s="126">
        <v>47032686</v>
      </c>
      <c r="E18" s="27">
        <v>100587330</v>
      </c>
      <c r="F18" s="48">
        <f t="shared" si="0"/>
        <v>-53554644</v>
      </c>
    </row>
    <row r="19" spans="1:6" ht="15">
      <c r="A19" s="21" t="s">
        <v>62</v>
      </c>
      <c r="B19" s="21" t="s">
        <v>63</v>
      </c>
      <c r="C19" s="29"/>
      <c r="D19" s="126">
        <v>42496991</v>
      </c>
      <c r="E19" s="27">
        <v>135215061</v>
      </c>
      <c r="F19" s="48">
        <f t="shared" si="0"/>
        <v>-92718070</v>
      </c>
    </row>
    <row r="20" spans="1:6" ht="15">
      <c r="A20" s="21" t="s">
        <v>64</v>
      </c>
      <c r="B20" s="21" t="s">
        <v>65</v>
      </c>
      <c r="C20" s="29"/>
      <c r="D20" s="126">
        <v>0</v>
      </c>
      <c r="E20" s="27">
        <v>7705215</v>
      </c>
      <c r="F20" s="48">
        <f t="shared" si="0"/>
        <v>-7705215</v>
      </c>
    </row>
    <row r="21" spans="1:6" ht="15">
      <c r="A21" s="21" t="s">
        <v>66</v>
      </c>
      <c r="B21" s="21" t="s">
        <v>67</v>
      </c>
      <c r="C21" s="29"/>
      <c r="D21" s="126">
        <v>0</v>
      </c>
      <c r="E21" s="50">
        <v>79383</v>
      </c>
      <c r="F21" s="48">
        <f t="shared" si="0"/>
        <v>-79383</v>
      </c>
    </row>
    <row r="22" spans="1:6" ht="15">
      <c r="A22" s="21" t="s">
        <v>68</v>
      </c>
      <c r="B22" s="21" t="s">
        <v>69</v>
      </c>
      <c r="C22" s="29"/>
      <c r="D22" s="126">
        <v>47129473</v>
      </c>
      <c r="E22" s="27">
        <v>48816621</v>
      </c>
      <c r="F22" s="48">
        <f t="shared" si="0"/>
        <v>-1687148</v>
      </c>
    </row>
    <row r="23" spans="1:6" ht="15">
      <c r="A23" s="21" t="s">
        <v>70</v>
      </c>
      <c r="B23" s="21" t="s">
        <v>71</v>
      </c>
      <c r="C23" s="29"/>
      <c r="D23" s="126">
        <v>-3014</v>
      </c>
      <c r="E23" s="28" t="s">
        <v>9</v>
      </c>
      <c r="F23" s="48">
        <f t="shared" si="0"/>
        <v>-3014</v>
      </c>
    </row>
    <row r="24" spans="1:6" ht="15">
      <c r="A24" s="21" t="s">
        <v>72</v>
      </c>
      <c r="B24" s="21" t="s">
        <v>73</v>
      </c>
      <c r="C24" s="29"/>
      <c r="D24" s="126">
        <v>0</v>
      </c>
      <c r="E24" s="27">
        <v>-1509563</v>
      </c>
      <c r="F24" s="48">
        <f t="shared" si="0"/>
        <v>1509563</v>
      </c>
    </row>
    <row r="25" spans="1:6" ht="15">
      <c r="A25" s="21" t="s">
        <v>74</v>
      </c>
      <c r="B25" s="21" t="s">
        <v>75</v>
      </c>
      <c r="C25" s="29"/>
      <c r="D25" s="126">
        <v>35667426</v>
      </c>
      <c r="E25" s="27">
        <v>21486266</v>
      </c>
      <c r="F25" s="48">
        <f t="shared" si="0"/>
        <v>14181160</v>
      </c>
    </row>
    <row r="26" spans="1:6" ht="15">
      <c r="A26" s="21" t="s">
        <v>76</v>
      </c>
      <c r="B26" s="21" t="s">
        <v>77</v>
      </c>
      <c r="C26" s="29"/>
      <c r="D26" s="126">
        <v>13238205</v>
      </c>
      <c r="E26" s="27">
        <v>6855149</v>
      </c>
      <c r="F26" s="48">
        <f t="shared" si="0"/>
        <v>6383056</v>
      </c>
    </row>
    <row r="27" spans="1:6" ht="15">
      <c r="A27" s="21" t="s">
        <v>78</v>
      </c>
      <c r="B27" s="21" t="s">
        <v>79</v>
      </c>
      <c r="C27" s="29"/>
      <c r="D27" s="126">
        <v>16472775</v>
      </c>
      <c r="E27" s="27">
        <v>2425663</v>
      </c>
      <c r="F27" s="48">
        <f t="shared" si="0"/>
        <v>14047112</v>
      </c>
    </row>
    <row r="28" spans="1:6" ht="15">
      <c r="A28" s="21" t="s">
        <v>80</v>
      </c>
      <c r="B28" s="21" t="s">
        <v>81</v>
      </c>
      <c r="C28" s="29"/>
      <c r="D28" s="126">
        <v>47687000</v>
      </c>
      <c r="E28" s="27">
        <v>50095000</v>
      </c>
      <c r="F28" s="48">
        <f t="shared" si="0"/>
        <v>-2408000</v>
      </c>
    </row>
    <row r="29" spans="1:6" ht="15">
      <c r="A29" s="21" t="s">
        <v>82</v>
      </c>
      <c r="B29" s="21" t="s">
        <v>83</v>
      </c>
      <c r="C29" s="29"/>
      <c r="D29" s="126">
        <v>22590382</v>
      </c>
      <c r="E29" s="31">
        <v>288628530</v>
      </c>
      <c r="F29" s="52">
        <f t="shared" si="0"/>
        <v>-266038148</v>
      </c>
    </row>
    <row r="30" spans="1:6" ht="15">
      <c r="A30" s="21">
        <v>175</v>
      </c>
      <c r="B30" s="21" t="s">
        <v>84</v>
      </c>
      <c r="C30" s="29"/>
      <c r="D30" s="140">
        <v>22891609</v>
      </c>
      <c r="E30" s="53"/>
      <c r="F30" s="54"/>
    </row>
    <row r="31" spans="1:6" ht="15">
      <c r="A31" s="29"/>
      <c r="B31" s="29"/>
      <c r="C31" s="29"/>
      <c r="D31" s="127"/>
      <c r="E31" s="40"/>
      <c r="F31" s="48"/>
    </row>
    <row r="32" spans="1:6" ht="15">
      <c r="A32" s="29"/>
      <c r="B32" s="29"/>
      <c r="C32" s="29"/>
      <c r="D32" s="127"/>
      <c r="E32" s="40"/>
      <c r="F32" s="48"/>
    </row>
    <row r="33" spans="1:6" ht="15">
      <c r="A33" s="29"/>
      <c r="B33" s="21" t="s">
        <v>85</v>
      </c>
      <c r="C33" s="29"/>
      <c r="D33" s="128">
        <f>SUM(D9:D30)</f>
        <v>551531440</v>
      </c>
      <c r="E33" s="36">
        <f>SUM(E9:E29)</f>
        <v>1089806766</v>
      </c>
      <c r="F33" s="52">
        <f>D33-E33</f>
        <v>-538275326</v>
      </c>
    </row>
    <row r="34" spans="1:6" ht="15">
      <c r="A34" s="29"/>
      <c r="B34" s="29"/>
      <c r="C34" s="29"/>
      <c r="D34" s="127"/>
      <c r="E34" s="40"/>
      <c r="F34" s="48"/>
    </row>
    <row r="35" spans="1:6" ht="15">
      <c r="A35" s="29"/>
      <c r="B35" s="29"/>
      <c r="C35" s="29"/>
      <c r="D35" s="127"/>
      <c r="E35" s="40"/>
      <c r="F35" s="48"/>
    </row>
    <row r="36" spans="1:6" ht="15">
      <c r="A36" s="29"/>
      <c r="B36" s="29"/>
      <c r="C36" s="29"/>
      <c r="D36" s="124"/>
      <c r="E36" s="29"/>
      <c r="F36" s="48"/>
    </row>
    <row r="37" spans="1:6" ht="15.75">
      <c r="A37" s="142" t="s">
        <v>86</v>
      </c>
      <c r="B37" s="142"/>
      <c r="C37" s="142"/>
      <c r="D37" s="142"/>
      <c r="E37" s="55"/>
      <c r="F37" s="48"/>
    </row>
    <row r="38" spans="1:6" ht="15">
      <c r="A38" s="29"/>
      <c r="B38" s="29"/>
      <c r="C38" s="29"/>
      <c r="D38" s="127"/>
      <c r="E38" s="40"/>
      <c r="F38" s="48"/>
    </row>
    <row r="39" spans="1:6" ht="15">
      <c r="A39" s="21" t="s">
        <v>87</v>
      </c>
      <c r="B39" s="21" t="s">
        <v>88</v>
      </c>
      <c r="C39" s="29"/>
      <c r="D39" s="125">
        <v>14436235</v>
      </c>
      <c r="E39" s="27">
        <v>12158970</v>
      </c>
      <c r="F39" s="48">
        <f aca="true" t="shared" si="1" ref="F39:F47">D39-E39</f>
        <v>2277265</v>
      </c>
    </row>
    <row r="40" spans="1:6" ht="15">
      <c r="A40" s="21" t="s">
        <v>89</v>
      </c>
      <c r="B40" s="21" t="s">
        <v>90</v>
      </c>
      <c r="C40" s="29"/>
      <c r="D40" s="125">
        <v>1416076360</v>
      </c>
      <c r="E40" s="27">
        <f>5184246.34+369379535.27</f>
        <v>374563781.60999995</v>
      </c>
      <c r="F40" s="48">
        <f t="shared" si="1"/>
        <v>1041512578.3900001</v>
      </c>
    </row>
    <row r="41" spans="1:6" ht="15">
      <c r="A41" s="21" t="s">
        <v>91</v>
      </c>
      <c r="B41" s="21" t="s">
        <v>92</v>
      </c>
      <c r="C41" s="29"/>
      <c r="D41" s="125">
        <v>10449538</v>
      </c>
      <c r="E41" s="27">
        <v>5938482</v>
      </c>
      <c r="F41" s="48">
        <f t="shared" si="1"/>
        <v>4511056</v>
      </c>
    </row>
    <row r="42" spans="1:6" ht="15">
      <c r="A42" s="21" t="s">
        <v>93</v>
      </c>
      <c r="B42" s="21" t="s">
        <v>94</v>
      </c>
      <c r="C42" s="29"/>
      <c r="D42" s="125">
        <v>-332913</v>
      </c>
      <c r="E42" s="27">
        <v>2797784</v>
      </c>
      <c r="F42" s="48">
        <f t="shared" si="1"/>
        <v>-3130697</v>
      </c>
    </row>
    <row r="43" spans="1:6" ht="15">
      <c r="A43" s="21" t="s">
        <v>95</v>
      </c>
      <c r="B43" s="21" t="s">
        <v>96</v>
      </c>
      <c r="C43" s="29"/>
      <c r="D43" s="125">
        <v>0</v>
      </c>
      <c r="E43" s="27">
        <v>165482</v>
      </c>
      <c r="F43" s="48">
        <f t="shared" si="1"/>
        <v>-165482</v>
      </c>
    </row>
    <row r="44" spans="1:6" ht="15">
      <c r="A44" s="21" t="s">
        <v>97</v>
      </c>
      <c r="B44" s="21" t="s">
        <v>98</v>
      </c>
      <c r="C44" s="29"/>
      <c r="D44" s="125">
        <v>416600362</v>
      </c>
      <c r="E44" s="27">
        <v>115656301</v>
      </c>
      <c r="F44" s="48">
        <f t="shared" si="1"/>
        <v>300944061</v>
      </c>
    </row>
    <row r="45" spans="1:6" ht="15">
      <c r="A45" s="21">
        <v>188</v>
      </c>
      <c r="B45" s="21" t="s">
        <v>99</v>
      </c>
      <c r="C45" s="29"/>
      <c r="D45" s="126">
        <v>0</v>
      </c>
      <c r="E45" s="6">
        <v>0</v>
      </c>
      <c r="F45" s="48">
        <f t="shared" si="1"/>
        <v>0</v>
      </c>
    </row>
    <row r="46" spans="1:6" ht="15">
      <c r="A46" s="21" t="s">
        <v>100</v>
      </c>
      <c r="B46" s="21" t="s">
        <v>101</v>
      </c>
      <c r="C46" s="29"/>
      <c r="D46" s="125">
        <v>42918340</v>
      </c>
      <c r="E46" s="27">
        <v>75672808</v>
      </c>
      <c r="F46" s="48">
        <f t="shared" si="1"/>
        <v>-32754468</v>
      </c>
    </row>
    <row r="47" spans="1:6" ht="15">
      <c r="A47" s="21" t="s">
        <v>102</v>
      </c>
      <c r="B47" s="21" t="s">
        <v>103</v>
      </c>
      <c r="C47" s="29"/>
      <c r="D47" s="129">
        <v>80716467</v>
      </c>
      <c r="E47" s="31">
        <v>226377710</v>
      </c>
      <c r="F47" s="52">
        <f t="shared" si="1"/>
        <v>-145661243</v>
      </c>
    </row>
    <row r="48" spans="1:6" ht="15">
      <c r="A48" s="29"/>
      <c r="B48" s="29"/>
      <c r="C48" s="29"/>
      <c r="D48" s="127"/>
      <c r="E48" s="40"/>
      <c r="F48" s="48"/>
    </row>
    <row r="49" spans="1:6" ht="15">
      <c r="A49" s="29"/>
      <c r="B49" s="29"/>
      <c r="C49" s="29"/>
      <c r="D49" s="127"/>
      <c r="E49" s="40"/>
      <c r="F49" s="48"/>
    </row>
    <row r="50" spans="1:6" ht="15">
      <c r="A50" s="29"/>
      <c r="B50" s="21" t="s">
        <v>104</v>
      </c>
      <c r="C50" s="29"/>
      <c r="D50" s="128">
        <f>SUM(D39:D47)</f>
        <v>1980864389</v>
      </c>
      <c r="E50" s="36">
        <f>SUM(E39:E47)</f>
        <v>813331318.6099999</v>
      </c>
      <c r="F50" s="52">
        <f>D50-E50</f>
        <v>1167533070.39</v>
      </c>
    </row>
    <row r="51" spans="1:6" ht="15">
      <c r="A51" s="29"/>
      <c r="B51" s="29"/>
      <c r="C51" s="29"/>
      <c r="D51" s="124"/>
      <c r="E51" s="29"/>
      <c r="F51" s="48"/>
    </row>
    <row r="52" spans="1:6" ht="15">
      <c r="A52" s="29"/>
      <c r="B52" s="29"/>
      <c r="C52" s="29"/>
      <c r="D52" s="124"/>
      <c r="E52" s="29"/>
      <c r="F52" s="48"/>
    </row>
    <row r="53" spans="1:6" ht="15.75" thickBot="1">
      <c r="A53" s="29"/>
      <c r="B53" s="21" t="s">
        <v>105</v>
      </c>
      <c r="C53" s="29"/>
      <c r="D53" s="130">
        <f>D50+D33+BSASSETSOTHDB_A!D22+BSASSETSOTHDB_A!D37</f>
        <v>6654784786.45</v>
      </c>
      <c r="E53" s="57">
        <f>E50+E33+BSASSETSOTHDB_A!E22+BSASSETSOTHDB_A!E37</f>
        <v>5008505811.03</v>
      </c>
      <c r="F53" s="58">
        <f>D53-E53</f>
        <v>1646278975.42</v>
      </c>
    </row>
    <row r="54" ht="15.75" thickTop="1">
      <c r="F54" s="48"/>
    </row>
    <row r="55" ht="15">
      <c r="F55" s="48"/>
    </row>
    <row r="56" ht="15">
      <c r="F56" s="48"/>
    </row>
    <row r="57" ht="15">
      <c r="F57" s="48"/>
    </row>
  </sheetData>
  <mergeCells count="2">
    <mergeCell ref="A7:D7"/>
    <mergeCell ref="A37:D37"/>
  </mergeCells>
  <printOptions horizontalCentered="1"/>
  <pageMargins left="0.5" right="0.5" top="0.5" bottom="0.5" header="0" footer="0"/>
  <pageSetup fitToHeight="1" fitToWidth="1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45"/>
  <sheetViews>
    <sheetView showGridLines="0" zoomScale="75" zoomScaleNormal="75" workbookViewId="0" topLeftCell="A1">
      <selection activeCell="A1" sqref="A1"/>
    </sheetView>
  </sheetViews>
  <sheetFormatPr defaultColWidth="12.6640625" defaultRowHeight="15.75"/>
  <cols>
    <col min="1" max="1" width="5.77734375" style="6" customWidth="1"/>
    <col min="2" max="2" width="44.4453125" style="6" customWidth="1"/>
    <col min="3" max="3" width="9.4453125" style="6" customWidth="1"/>
    <col min="4" max="4" width="15.77734375" style="41" customWidth="1"/>
    <col min="5" max="5" width="13.3359375" style="6" hidden="1" customWidth="1"/>
    <col min="6" max="6" width="0" style="6" hidden="1" customWidth="1"/>
    <col min="7" max="16384" width="12.6640625" style="6" customWidth="1"/>
  </cols>
  <sheetData>
    <row r="1" spans="1:4" ht="15.75">
      <c r="A1" s="8" t="s">
        <v>0</v>
      </c>
      <c r="B1" s="3"/>
      <c r="C1" s="10"/>
      <c r="D1" s="11"/>
    </row>
    <row r="2" spans="1:4" ht="15.75">
      <c r="A2" s="8" t="s">
        <v>1</v>
      </c>
      <c r="B2" s="3"/>
      <c r="C2" s="10"/>
      <c r="D2" s="11"/>
    </row>
    <row r="3" spans="1:4" ht="15.75">
      <c r="A3" s="8" t="s">
        <v>106</v>
      </c>
      <c r="B3" s="3"/>
      <c r="C3" s="10"/>
      <c r="D3" s="11"/>
    </row>
    <row r="4" spans="1:4" ht="15.75">
      <c r="A4" s="9" t="str">
        <f>DATES!A3</f>
        <v>SEPTEMBER 30, 2005</v>
      </c>
      <c r="B4" s="3"/>
      <c r="C4" s="10"/>
      <c r="D4" s="11"/>
    </row>
    <row r="5" spans="1:4" ht="15.75">
      <c r="A5" s="42"/>
      <c r="B5" s="43"/>
      <c r="C5" s="42"/>
      <c r="D5" s="44"/>
    </row>
    <row r="6" spans="1:4" ht="15.75">
      <c r="A6" s="29"/>
      <c r="B6" s="45"/>
      <c r="C6" s="29"/>
      <c r="D6" s="46"/>
    </row>
    <row r="7" spans="1:4" ht="15.75">
      <c r="A7" s="142" t="s">
        <v>107</v>
      </c>
      <c r="B7" s="142"/>
      <c r="C7" s="142"/>
      <c r="D7" s="142"/>
    </row>
    <row r="8" spans="1:6" ht="15">
      <c r="A8" s="29"/>
      <c r="B8" s="29"/>
      <c r="C8" s="29"/>
      <c r="D8" s="59">
        <f>BSASSETSOTHDB_A!D7</f>
        <v>2005</v>
      </c>
      <c r="E8" s="19">
        <v>1998</v>
      </c>
      <c r="F8" s="19" t="s">
        <v>4</v>
      </c>
    </row>
    <row r="9" spans="1:6" ht="15">
      <c r="A9" s="21" t="s">
        <v>108</v>
      </c>
      <c r="B9" s="21" t="s">
        <v>109</v>
      </c>
      <c r="C9" s="29"/>
      <c r="D9" s="22">
        <v>291458395</v>
      </c>
      <c r="E9" s="23">
        <v>291458395</v>
      </c>
      <c r="F9" s="48">
        <f aca="true" t="shared" si="0" ref="F9:F15">D9-E9</f>
        <v>0</v>
      </c>
    </row>
    <row r="10" spans="1:6" ht="15">
      <c r="A10" s="21" t="s">
        <v>110</v>
      </c>
      <c r="B10" s="21" t="s">
        <v>111</v>
      </c>
      <c r="C10" s="29"/>
      <c r="D10" s="26">
        <v>78475400</v>
      </c>
      <c r="E10" s="27">
        <v>103475400</v>
      </c>
      <c r="F10" s="48">
        <f t="shared" si="0"/>
        <v>-25000000</v>
      </c>
    </row>
    <row r="11" spans="1:6" ht="15">
      <c r="A11" s="21" t="s">
        <v>112</v>
      </c>
      <c r="B11" s="21" t="s">
        <v>113</v>
      </c>
      <c r="C11" s="29"/>
      <c r="D11" s="26">
        <v>592222753</v>
      </c>
      <c r="E11" s="27">
        <v>592222752.73</v>
      </c>
      <c r="F11" s="48">
        <f t="shared" si="0"/>
        <v>0.26999998092651367</v>
      </c>
    </row>
    <row r="12" spans="1:6" ht="15">
      <c r="A12" s="21" t="s">
        <v>114</v>
      </c>
      <c r="B12" s="21" t="s">
        <v>115</v>
      </c>
      <c r="C12" s="29"/>
      <c r="D12" s="121">
        <v>0</v>
      </c>
      <c r="E12" s="28" t="s">
        <v>9</v>
      </c>
      <c r="F12" s="48">
        <f t="shared" si="0"/>
        <v>0</v>
      </c>
    </row>
    <row r="13" spans="1:6" ht="15">
      <c r="A13" s="21">
        <v>211</v>
      </c>
      <c r="B13" s="21" t="s">
        <v>116</v>
      </c>
      <c r="C13" s="29"/>
      <c r="D13" s="49">
        <v>79618042</v>
      </c>
      <c r="F13" s="48">
        <f t="shared" si="0"/>
        <v>79618042</v>
      </c>
    </row>
    <row r="14" spans="1:6" ht="15">
      <c r="A14" s="21" t="s">
        <v>117</v>
      </c>
      <c r="B14" s="21" t="s">
        <v>118</v>
      </c>
      <c r="C14" s="29"/>
      <c r="D14" s="26">
        <v>-25990045</v>
      </c>
      <c r="E14" s="27">
        <v>-25990044.91</v>
      </c>
      <c r="F14" s="48">
        <f t="shared" si="0"/>
        <v>-0.08999999985098839</v>
      </c>
    </row>
    <row r="15" spans="1:6" ht="15">
      <c r="A15" s="21" t="s">
        <v>119</v>
      </c>
      <c r="B15" s="21" t="s">
        <v>120</v>
      </c>
      <c r="C15" s="29"/>
      <c r="D15" s="51">
        <v>488333865</v>
      </c>
      <c r="E15" s="31">
        <v>266593035</v>
      </c>
      <c r="F15" s="52">
        <f t="shared" si="0"/>
        <v>221740830</v>
      </c>
    </row>
    <row r="16" spans="1:5" ht="15">
      <c r="A16" s="21">
        <v>219</v>
      </c>
      <c r="B16" s="29" t="s">
        <v>121</v>
      </c>
      <c r="C16" s="29"/>
      <c r="D16" s="30">
        <v>-13028510</v>
      </c>
      <c r="E16" s="40"/>
    </row>
    <row r="17" spans="1:5" ht="15">
      <c r="A17" s="29"/>
      <c r="B17" s="29"/>
      <c r="C17" s="29"/>
      <c r="D17" s="39"/>
      <c r="E17" s="40"/>
    </row>
    <row r="18" spans="1:6" ht="15">
      <c r="A18" s="29"/>
      <c r="B18" s="21" t="s">
        <v>122</v>
      </c>
      <c r="C18" s="29"/>
      <c r="D18" s="35">
        <f>SUM(D9:D16)</f>
        <v>1491089900</v>
      </c>
      <c r="E18" s="36">
        <f>SUM(E9:E15)</f>
        <v>1227759537.8200002</v>
      </c>
      <c r="F18" s="52">
        <f>D18-E18</f>
        <v>263330362.17999983</v>
      </c>
    </row>
    <row r="19" spans="1:5" ht="15">
      <c r="A19" s="29"/>
      <c r="B19" s="29"/>
      <c r="C19" s="29"/>
      <c r="D19" s="39"/>
      <c r="E19" s="40"/>
    </row>
    <row r="20" spans="1:5" ht="15">
      <c r="A20" s="29"/>
      <c r="B20" s="29"/>
      <c r="C20" s="29"/>
      <c r="D20" s="39"/>
      <c r="E20" s="40"/>
    </row>
    <row r="21" spans="1:5" ht="15">
      <c r="A21" s="29"/>
      <c r="B21" s="29"/>
      <c r="C21" s="29"/>
      <c r="D21" s="39"/>
      <c r="E21" s="40"/>
    </row>
    <row r="22" spans="1:5" ht="15.75">
      <c r="A22" s="142" t="s">
        <v>123</v>
      </c>
      <c r="B22" s="142"/>
      <c r="C22" s="142"/>
      <c r="D22" s="142"/>
      <c r="E22" s="55"/>
    </row>
    <row r="23" spans="1:5" ht="15">
      <c r="A23" s="29"/>
      <c r="B23" s="29"/>
      <c r="C23" s="29"/>
      <c r="D23" s="39"/>
      <c r="E23" s="40"/>
    </row>
    <row r="24" spans="1:6" ht="15">
      <c r="A24" s="21" t="s">
        <v>124</v>
      </c>
      <c r="B24" s="21" t="s">
        <v>125</v>
      </c>
      <c r="C24" s="29"/>
      <c r="D24" s="26">
        <v>886905000</v>
      </c>
      <c r="E24" s="27">
        <v>711776000</v>
      </c>
      <c r="F24" s="48">
        <f>D24-E24</f>
        <v>175129000</v>
      </c>
    </row>
    <row r="25" spans="1:6" ht="15">
      <c r="A25" s="21">
        <v>223</v>
      </c>
      <c r="B25" s="21" t="s">
        <v>126</v>
      </c>
      <c r="C25" s="29"/>
      <c r="D25" s="26">
        <v>76605965</v>
      </c>
      <c r="E25" s="27"/>
      <c r="F25" s="48"/>
    </row>
    <row r="26" spans="1:6" ht="15">
      <c r="A26" s="21" t="s">
        <v>127</v>
      </c>
      <c r="B26" s="21" t="s">
        <v>128</v>
      </c>
      <c r="C26" s="29"/>
      <c r="D26" s="26">
        <v>272470000</v>
      </c>
      <c r="E26" s="27">
        <v>254123102</v>
      </c>
      <c r="F26" s="48">
        <f>D26-E26</f>
        <v>18346898</v>
      </c>
    </row>
    <row r="27" spans="1:6" ht="15">
      <c r="A27" s="21" t="s">
        <v>129</v>
      </c>
      <c r="B27" s="21" t="s">
        <v>130</v>
      </c>
      <c r="C27" s="29"/>
      <c r="D27" s="121">
        <v>0</v>
      </c>
      <c r="E27" s="27">
        <v>508338</v>
      </c>
      <c r="F27" s="48">
        <f>D27-E27</f>
        <v>-508338</v>
      </c>
    </row>
    <row r="28" spans="1:6" ht="15">
      <c r="A28" s="21" t="s">
        <v>131</v>
      </c>
      <c r="B28" s="21" t="s">
        <v>132</v>
      </c>
      <c r="C28" s="29"/>
      <c r="D28" s="26">
        <v>-791230</v>
      </c>
      <c r="E28" s="27">
        <v>-1779317</v>
      </c>
      <c r="F28" s="52">
        <f>D28-E28</f>
        <v>988087</v>
      </c>
    </row>
    <row r="29" spans="1:5" ht="15">
      <c r="A29" s="29"/>
      <c r="B29" s="29"/>
      <c r="C29" s="29"/>
      <c r="D29" s="60"/>
      <c r="E29" s="61"/>
    </row>
    <row r="30" spans="1:5" ht="15">
      <c r="A30" s="29"/>
      <c r="B30" s="29"/>
      <c r="C30" s="29"/>
      <c r="D30" s="39"/>
      <c r="E30" s="40"/>
    </row>
    <row r="31" spans="1:5" ht="15">
      <c r="A31" s="29"/>
      <c r="B31" s="29"/>
      <c r="C31" s="29"/>
      <c r="D31" s="39"/>
      <c r="E31" s="40"/>
    </row>
    <row r="32" spans="1:6" ht="15">
      <c r="A32" s="29"/>
      <c r="B32" s="21" t="s">
        <v>133</v>
      </c>
      <c r="C32" s="29"/>
      <c r="D32" s="35">
        <f>SUM(D24:D29)</f>
        <v>1235189735</v>
      </c>
      <c r="E32" s="36">
        <f>SUM(E24:E29)</f>
        <v>964628123</v>
      </c>
      <c r="F32" s="52">
        <f>D32-E32</f>
        <v>270561612</v>
      </c>
    </row>
    <row r="33" spans="1:5" ht="15">
      <c r="A33" s="29"/>
      <c r="B33" s="29"/>
      <c r="C33" s="29"/>
      <c r="D33" s="39"/>
      <c r="E33" s="40"/>
    </row>
    <row r="34" spans="1:5" ht="15">
      <c r="A34" s="29"/>
      <c r="B34" s="29"/>
      <c r="C34" s="29"/>
      <c r="D34" s="39"/>
      <c r="E34" s="40"/>
    </row>
    <row r="35" spans="1:5" ht="15">
      <c r="A35" s="29"/>
      <c r="B35" s="29"/>
      <c r="C35" s="29"/>
      <c r="D35" s="39"/>
      <c r="E35" s="40"/>
    </row>
    <row r="36" spans="1:5" ht="15.75">
      <c r="A36" s="29"/>
      <c r="B36" s="62" t="s">
        <v>134</v>
      </c>
      <c r="C36" s="29"/>
      <c r="D36" s="39"/>
      <c r="E36" s="40"/>
    </row>
    <row r="37" spans="1:5" ht="15">
      <c r="A37" s="29"/>
      <c r="B37" s="29"/>
      <c r="C37" s="29"/>
      <c r="D37" s="39"/>
      <c r="E37" s="40"/>
    </row>
    <row r="38" spans="1:6" ht="15">
      <c r="A38" s="21" t="s">
        <v>135</v>
      </c>
      <c r="B38" s="21" t="s">
        <v>136</v>
      </c>
      <c r="C38" s="29"/>
      <c r="D38" s="121">
        <v>0</v>
      </c>
      <c r="E38" s="27">
        <v>45179809</v>
      </c>
      <c r="F38" s="48">
        <f>D38-E38</f>
        <v>-45179809</v>
      </c>
    </row>
    <row r="39" spans="1:6" ht="15">
      <c r="A39" s="21" t="s">
        <v>137</v>
      </c>
      <c r="B39" s="21" t="s">
        <v>138</v>
      </c>
      <c r="C39" s="29"/>
      <c r="D39" s="26">
        <v>25735943</v>
      </c>
      <c r="E39" s="27">
        <v>15091011</v>
      </c>
      <c r="F39" s="48">
        <f>D39-E39</f>
        <v>10644932</v>
      </c>
    </row>
    <row r="40" spans="1:6" ht="15">
      <c r="A40" s="21" t="s">
        <v>139</v>
      </c>
      <c r="B40" s="21" t="s">
        <v>140</v>
      </c>
      <c r="C40" s="29"/>
      <c r="D40" s="26">
        <v>1861291</v>
      </c>
      <c r="E40" s="27">
        <v>4555463</v>
      </c>
      <c r="F40" s="48">
        <f>D40-E40</f>
        <v>-2694172</v>
      </c>
    </row>
    <row r="41" spans="1:6" ht="15">
      <c r="A41" s="21" t="s">
        <v>141</v>
      </c>
      <c r="B41" s="21" t="s">
        <v>142</v>
      </c>
      <c r="C41" s="29"/>
      <c r="D41" s="51">
        <v>-5572</v>
      </c>
      <c r="E41" s="31">
        <v>195923197</v>
      </c>
      <c r="F41" s="52">
        <f>D41-E41</f>
        <v>-195928769</v>
      </c>
    </row>
    <row r="42" spans="1:6" ht="15">
      <c r="A42" s="21">
        <v>230</v>
      </c>
      <c r="B42" s="21" t="s">
        <v>143</v>
      </c>
      <c r="C42" s="29"/>
      <c r="D42" s="30">
        <v>344987808</v>
      </c>
      <c r="E42" s="53"/>
      <c r="F42" s="54"/>
    </row>
    <row r="43" spans="1:5" ht="15">
      <c r="A43" s="29"/>
      <c r="B43" s="29"/>
      <c r="C43" s="29"/>
      <c r="D43" s="46"/>
      <c r="E43" s="29"/>
    </row>
    <row r="44" spans="1:5" ht="15">
      <c r="A44" s="29"/>
      <c r="B44" s="29"/>
      <c r="C44" s="29"/>
      <c r="D44" s="46"/>
      <c r="E44" s="29"/>
    </row>
    <row r="45" spans="1:6" ht="15">
      <c r="A45" s="29"/>
      <c r="B45" s="21" t="s">
        <v>144</v>
      </c>
      <c r="C45" s="29"/>
      <c r="D45" s="35">
        <f>SUM(D38:D42)</f>
        <v>372579470</v>
      </c>
      <c r="E45" s="36">
        <f>SUM(E38:E41)</f>
        <v>260749480</v>
      </c>
      <c r="F45" s="52">
        <f>D45-E45</f>
        <v>111829990</v>
      </c>
    </row>
  </sheetData>
  <mergeCells count="2">
    <mergeCell ref="A7:D7"/>
    <mergeCell ref="A22:D22"/>
  </mergeCells>
  <printOptions horizontalCentered="1"/>
  <pageMargins left="0.5" right="0.5" top="0.5" bottom="0.5" header="0" footer="0"/>
  <pageSetup fitToHeight="1" fitToWidth="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44"/>
  <sheetViews>
    <sheetView showGridLines="0" zoomScale="75" zoomScaleNormal="75" workbookViewId="0" topLeftCell="A1">
      <selection activeCell="A1" sqref="A1"/>
    </sheetView>
  </sheetViews>
  <sheetFormatPr defaultColWidth="12.6640625" defaultRowHeight="15.75"/>
  <cols>
    <col min="1" max="1" width="5.77734375" style="6" customWidth="1"/>
    <col min="2" max="2" width="44.4453125" style="6" customWidth="1"/>
    <col min="3" max="3" width="9.4453125" style="6" customWidth="1"/>
    <col min="4" max="4" width="15.77734375" style="41" customWidth="1"/>
    <col min="5" max="5" width="14.3359375" style="6" hidden="1" customWidth="1"/>
    <col min="6" max="6" width="13.3359375" style="6" hidden="1" customWidth="1"/>
    <col min="7" max="16384" width="12.6640625" style="6" customWidth="1"/>
  </cols>
  <sheetData>
    <row r="1" spans="1:4" ht="15.75">
      <c r="A1" s="8" t="s">
        <v>0</v>
      </c>
      <c r="B1" s="3"/>
      <c r="C1" s="10"/>
      <c r="D1" s="11"/>
    </row>
    <row r="2" spans="1:4" ht="15.75">
      <c r="A2" s="8" t="s">
        <v>1</v>
      </c>
      <c r="B2" s="3"/>
      <c r="C2" s="10"/>
      <c r="D2" s="11"/>
    </row>
    <row r="3" spans="1:4" ht="15.75">
      <c r="A3" s="8" t="s">
        <v>106</v>
      </c>
      <c r="B3" s="3"/>
      <c r="C3" s="10"/>
      <c r="D3" s="11"/>
    </row>
    <row r="4" spans="1:4" ht="15.75">
      <c r="A4" s="9" t="str">
        <f>DATES!A3</f>
        <v>SEPTEMBER 30, 2005</v>
      </c>
      <c r="B4" s="3"/>
      <c r="C4" s="10"/>
      <c r="D4" s="11"/>
    </row>
    <row r="5" spans="1:4" ht="15.75">
      <c r="A5" s="42"/>
      <c r="B5" s="43"/>
      <c r="C5" s="42"/>
      <c r="D5" s="44"/>
    </row>
    <row r="6" spans="1:4" ht="15.75">
      <c r="A6" s="29"/>
      <c r="B6" s="45"/>
      <c r="C6" s="29"/>
      <c r="D6" s="46"/>
    </row>
    <row r="7" spans="1:4" ht="15.75">
      <c r="A7" s="142" t="s">
        <v>145</v>
      </c>
      <c r="B7" s="142"/>
      <c r="C7" s="142"/>
      <c r="D7" s="142"/>
    </row>
    <row r="8" spans="1:6" ht="15">
      <c r="A8" s="29"/>
      <c r="B8" s="29"/>
      <c r="C8" s="29"/>
      <c r="D8" s="59">
        <f>BSASSETSOTHDB_A!D7</f>
        <v>2005</v>
      </c>
      <c r="E8" s="19">
        <v>1998</v>
      </c>
      <c r="F8" s="19" t="s">
        <v>4</v>
      </c>
    </row>
    <row r="9" spans="1:6" ht="15">
      <c r="A9" s="21" t="s">
        <v>146</v>
      </c>
      <c r="B9" s="21" t="s">
        <v>147</v>
      </c>
      <c r="C9" s="29"/>
      <c r="D9" s="26">
        <v>197049570</v>
      </c>
      <c r="E9" s="27">
        <v>164561608</v>
      </c>
      <c r="F9" s="48">
        <f aca="true" t="shared" si="0" ref="F9:F18">D9-E9</f>
        <v>32487962</v>
      </c>
    </row>
    <row r="10" spans="1:6" ht="15">
      <c r="A10" s="21" t="s">
        <v>148</v>
      </c>
      <c r="B10" s="21" t="s">
        <v>149</v>
      </c>
      <c r="C10" s="29"/>
      <c r="D10" s="63">
        <v>65800000</v>
      </c>
      <c r="E10" s="25">
        <v>585204288</v>
      </c>
      <c r="F10" s="48">
        <f t="shared" si="0"/>
        <v>-519404288</v>
      </c>
    </row>
    <row r="11" spans="1:6" ht="15">
      <c r="A11" s="21" t="s">
        <v>150</v>
      </c>
      <c r="B11" s="21" t="s">
        <v>151</v>
      </c>
      <c r="C11" s="29"/>
      <c r="D11" s="26">
        <v>415252858</v>
      </c>
      <c r="E11" s="27">
        <v>119878671</v>
      </c>
      <c r="F11" s="48">
        <f t="shared" si="0"/>
        <v>295374187</v>
      </c>
    </row>
    <row r="12" spans="1:6" ht="15">
      <c r="A12" s="21" t="s">
        <v>152</v>
      </c>
      <c r="B12" s="21" t="s">
        <v>153</v>
      </c>
      <c r="C12" s="29"/>
      <c r="D12" s="26">
        <v>50224472</v>
      </c>
      <c r="E12" s="27">
        <v>23002354</v>
      </c>
      <c r="F12" s="48">
        <f t="shared" si="0"/>
        <v>27222118</v>
      </c>
    </row>
    <row r="13" spans="1:6" ht="15">
      <c r="A13" s="21" t="s">
        <v>154</v>
      </c>
      <c r="B13" s="21" t="s">
        <v>155</v>
      </c>
      <c r="C13" s="29"/>
      <c r="D13" s="26">
        <v>43422172</v>
      </c>
      <c r="E13" s="27">
        <v>-79952903</v>
      </c>
      <c r="F13" s="48">
        <f t="shared" si="0"/>
        <v>123375075</v>
      </c>
    </row>
    <row r="14" spans="1:6" ht="15">
      <c r="A14" s="21" t="s">
        <v>156</v>
      </c>
      <c r="B14" s="21" t="s">
        <v>157</v>
      </c>
      <c r="C14" s="29"/>
      <c r="D14" s="26">
        <v>15271543</v>
      </c>
      <c r="E14" s="27">
        <v>8725674</v>
      </c>
      <c r="F14" s="48">
        <f t="shared" si="0"/>
        <v>6545869</v>
      </c>
    </row>
    <row r="15" spans="1:6" ht="15">
      <c r="A15" s="21" t="s">
        <v>158</v>
      </c>
      <c r="B15" s="21" t="s">
        <v>159</v>
      </c>
      <c r="C15" s="29"/>
      <c r="D15" s="49">
        <v>1204917</v>
      </c>
      <c r="E15" s="50">
        <v>101645542</v>
      </c>
      <c r="F15" s="48">
        <f t="shared" si="0"/>
        <v>-100440625</v>
      </c>
    </row>
    <row r="16" spans="1:6" ht="15">
      <c r="A16" s="21" t="s">
        <v>160</v>
      </c>
      <c r="B16" s="21" t="s">
        <v>161</v>
      </c>
      <c r="C16" s="29"/>
      <c r="D16" s="26">
        <v>1574626</v>
      </c>
      <c r="E16" s="27">
        <v>1432273</v>
      </c>
      <c r="F16" s="48">
        <f t="shared" si="0"/>
        <v>142353</v>
      </c>
    </row>
    <row r="17" spans="1:6" ht="15">
      <c r="A17" s="21" t="s">
        <v>162</v>
      </c>
      <c r="B17" s="21" t="s">
        <v>163</v>
      </c>
      <c r="C17" s="29"/>
      <c r="D17" s="26">
        <v>137216533</v>
      </c>
      <c r="E17" s="27">
        <f>116432214.93+279744079.58</f>
        <v>396176294.51</v>
      </c>
      <c r="F17" s="48">
        <f t="shared" si="0"/>
        <v>-258959761.51</v>
      </c>
    </row>
    <row r="18" spans="1:6" ht="15">
      <c r="A18" s="21" t="s">
        <v>164</v>
      </c>
      <c r="B18" s="21" t="s">
        <v>165</v>
      </c>
      <c r="C18" s="29"/>
      <c r="D18" s="132">
        <v>0</v>
      </c>
      <c r="E18" s="31">
        <v>22698564.39</v>
      </c>
      <c r="F18" s="52">
        <f t="shared" si="0"/>
        <v>-22698564.39</v>
      </c>
    </row>
    <row r="19" spans="1:6" ht="15">
      <c r="A19" s="21">
        <v>244</v>
      </c>
      <c r="B19" s="21" t="s">
        <v>166</v>
      </c>
      <c r="C19" s="29"/>
      <c r="D19" s="64">
        <v>461910142</v>
      </c>
      <c r="E19" s="53"/>
      <c r="F19" s="54"/>
    </row>
    <row r="20" spans="1:6" ht="15">
      <c r="A20" s="21">
        <v>245</v>
      </c>
      <c r="B20" s="21" t="s">
        <v>167</v>
      </c>
      <c r="C20" s="29"/>
      <c r="D20" s="133">
        <v>0</v>
      </c>
      <c r="E20" s="53"/>
      <c r="F20" s="54"/>
    </row>
    <row r="21" spans="1:5" ht="15">
      <c r="A21" s="29"/>
      <c r="B21" s="29"/>
      <c r="C21" s="29"/>
      <c r="D21" s="66"/>
      <c r="E21" s="40"/>
    </row>
    <row r="22" spans="1:5" ht="15">
      <c r="A22" s="29"/>
      <c r="B22" s="29"/>
      <c r="C22" s="29"/>
      <c r="D22" s="39"/>
      <c r="E22" s="40"/>
    </row>
    <row r="23" spans="1:8" ht="15">
      <c r="A23" s="29"/>
      <c r="B23" s="21" t="s">
        <v>168</v>
      </c>
      <c r="C23" s="29"/>
      <c r="D23" s="35">
        <f>SUM(D9:D20)</f>
        <v>1388926833</v>
      </c>
      <c r="E23" s="36">
        <f>SUM(E9:E18)</f>
        <v>1343372365.9</v>
      </c>
      <c r="F23" s="52">
        <f>D23-E23</f>
        <v>45554467.099999905</v>
      </c>
      <c r="G23" s="48"/>
      <c r="H23" s="41"/>
    </row>
    <row r="24" spans="1:5" ht="15">
      <c r="A24" s="29"/>
      <c r="B24" s="29"/>
      <c r="C24" s="29"/>
      <c r="D24" s="39"/>
      <c r="E24" s="40"/>
    </row>
    <row r="25" spans="1:5" ht="15">
      <c r="A25" s="29"/>
      <c r="B25" s="29"/>
      <c r="C25" s="29"/>
      <c r="D25" s="39"/>
      <c r="E25" s="40"/>
    </row>
    <row r="26" spans="1:5" ht="15.75">
      <c r="A26" s="29"/>
      <c r="B26" s="45"/>
      <c r="C26" s="29"/>
      <c r="D26" s="39"/>
      <c r="E26" s="40"/>
    </row>
    <row r="27" spans="1:5" ht="15.75">
      <c r="A27" s="142" t="s">
        <v>169</v>
      </c>
      <c r="B27" s="142"/>
      <c r="C27" s="142"/>
      <c r="D27" s="142"/>
      <c r="E27" s="55"/>
    </row>
    <row r="28" spans="1:5" ht="15">
      <c r="A28" s="29"/>
      <c r="B28" s="29"/>
      <c r="C28" s="29"/>
      <c r="D28" s="39"/>
      <c r="E28" s="40"/>
    </row>
    <row r="29" spans="1:6" ht="15">
      <c r="A29" s="21" t="s">
        <v>170</v>
      </c>
      <c r="B29" s="21" t="s">
        <v>171</v>
      </c>
      <c r="C29" s="29"/>
      <c r="D29" s="26">
        <v>27068038</v>
      </c>
      <c r="E29" s="27">
        <v>28037400</v>
      </c>
      <c r="F29" s="48">
        <f aca="true" t="shared" si="1" ref="F29:F36">D29-E29</f>
        <v>-969362</v>
      </c>
    </row>
    <row r="30" spans="1:6" ht="15">
      <c r="A30" s="21" t="s">
        <v>172</v>
      </c>
      <c r="B30" s="21" t="s">
        <v>173</v>
      </c>
      <c r="C30" s="29"/>
      <c r="D30" s="26">
        <v>367787171</v>
      </c>
      <c r="E30" s="27">
        <v>216455965</v>
      </c>
      <c r="F30" s="48">
        <f t="shared" si="1"/>
        <v>151331206</v>
      </c>
    </row>
    <row r="31" spans="1:6" ht="15">
      <c r="A31" s="21" t="s">
        <v>174</v>
      </c>
      <c r="B31" s="21" t="s">
        <v>175</v>
      </c>
      <c r="C31" s="29"/>
      <c r="D31" s="26">
        <v>1109003434</v>
      </c>
      <c r="E31" s="27">
        <v>133022000</v>
      </c>
      <c r="F31" s="48">
        <f t="shared" si="1"/>
        <v>975981434</v>
      </c>
    </row>
    <row r="32" spans="1:6" ht="15">
      <c r="A32" s="21" t="s">
        <v>176</v>
      </c>
      <c r="B32" s="21" t="s">
        <v>177</v>
      </c>
      <c r="C32" s="29"/>
      <c r="D32" s="26">
        <v>34996413</v>
      </c>
      <c r="E32" s="27">
        <v>89291509</v>
      </c>
      <c r="F32" s="48">
        <f t="shared" si="1"/>
        <v>-54295096</v>
      </c>
    </row>
    <row r="33" spans="1:6" ht="15">
      <c r="A33" s="21" t="s">
        <v>178</v>
      </c>
      <c r="B33" s="21" t="s">
        <v>179</v>
      </c>
      <c r="C33" s="29"/>
      <c r="D33" s="121">
        <v>0</v>
      </c>
      <c r="E33" s="28" t="s">
        <v>9</v>
      </c>
      <c r="F33" s="48">
        <f t="shared" si="1"/>
        <v>0</v>
      </c>
    </row>
    <row r="34" spans="1:6" ht="15">
      <c r="A34" s="21" t="s">
        <v>180</v>
      </c>
      <c r="B34" s="21" t="s">
        <v>181</v>
      </c>
      <c r="C34" s="29"/>
      <c r="D34" s="26">
        <v>5201256</v>
      </c>
      <c r="E34" s="27">
        <v>3596000</v>
      </c>
      <c r="F34" s="48">
        <f t="shared" si="1"/>
        <v>1605256</v>
      </c>
    </row>
    <row r="35" spans="1:6" ht="15">
      <c r="A35" s="21" t="s">
        <v>182</v>
      </c>
      <c r="B35" s="21" t="s">
        <v>183</v>
      </c>
      <c r="C35" s="29"/>
      <c r="D35" s="26">
        <v>538201005</v>
      </c>
      <c r="E35" s="27">
        <v>355752195</v>
      </c>
      <c r="F35" s="48">
        <f t="shared" si="1"/>
        <v>182448810</v>
      </c>
    </row>
    <row r="36" spans="1:6" ht="15">
      <c r="A36" s="21" t="s">
        <v>184</v>
      </c>
      <c r="B36" s="21" t="s">
        <v>185</v>
      </c>
      <c r="C36" s="29"/>
      <c r="D36" s="30">
        <v>84741531</v>
      </c>
      <c r="E36" s="31">
        <v>385841235</v>
      </c>
      <c r="F36" s="52">
        <f t="shared" si="1"/>
        <v>-301099704</v>
      </c>
    </row>
    <row r="37" spans="1:5" ht="15">
      <c r="A37" s="29"/>
      <c r="B37" s="29"/>
      <c r="C37" s="29"/>
      <c r="D37" s="39"/>
      <c r="E37" s="40"/>
    </row>
    <row r="38" spans="1:5" ht="15">
      <c r="A38" s="29"/>
      <c r="B38" s="29"/>
      <c r="C38" s="29"/>
      <c r="D38" s="39"/>
      <c r="E38" s="40"/>
    </row>
    <row r="39" spans="1:6" ht="15">
      <c r="A39" s="29"/>
      <c r="B39" s="21" t="s">
        <v>186</v>
      </c>
      <c r="C39" s="29"/>
      <c r="D39" s="35">
        <f>SUM(D29:D36)</f>
        <v>2166998848</v>
      </c>
      <c r="E39" s="36">
        <f>SUM(E29:E36)</f>
        <v>1211996304</v>
      </c>
      <c r="F39" s="52">
        <f>D39-E39</f>
        <v>955002544</v>
      </c>
    </row>
    <row r="40" spans="1:5" ht="15">
      <c r="A40" s="29"/>
      <c r="B40" s="29"/>
      <c r="C40" s="29"/>
      <c r="D40" s="46"/>
      <c r="E40" s="29"/>
    </row>
    <row r="41" spans="1:5" ht="15">
      <c r="A41" s="29"/>
      <c r="B41" s="29"/>
      <c r="C41" s="29"/>
      <c r="D41" s="46"/>
      <c r="E41" s="29"/>
    </row>
    <row r="42" spans="1:6" ht="15.75" thickBot="1">
      <c r="A42" s="29"/>
      <c r="B42" s="21" t="s">
        <v>187</v>
      </c>
      <c r="C42" s="29"/>
      <c r="D42" s="56">
        <f>D39+D23+BSLIABOTHCR_C!D18+BSLIABOTHCR_C!D32+BSLIABOTHCR_C!D45</f>
        <v>6654784786</v>
      </c>
      <c r="E42" s="57">
        <f>E39+E23+BSLIABOTHCR_C!E18+BSLIABOTHCR_C!E32+BSLIABOTHCR_C!E45</f>
        <v>5008505810.72</v>
      </c>
      <c r="F42" s="58">
        <f>D42-E42</f>
        <v>1646278975.2799997</v>
      </c>
    </row>
    <row r="43" ht="15.75" thickTop="1"/>
    <row r="44" spans="4:6" ht="15">
      <c r="D44" s="67">
        <f>D42-BSASSETSOTHDBP2_B!D53</f>
        <v>-0.4499998092651367</v>
      </c>
      <c r="E44" s="68">
        <f>E42-BSASSETSOTHDBP2_B!E53</f>
        <v>-0.3099994659423828</v>
      </c>
      <c r="F44" s="68">
        <f>F42-BSASSETSOTHDBP2_B!F53</f>
        <v>-0.1400003433227539</v>
      </c>
    </row>
  </sheetData>
  <mergeCells count="2">
    <mergeCell ref="A7:D7"/>
    <mergeCell ref="A27:D27"/>
  </mergeCells>
  <printOptions horizontalCentered="1"/>
  <pageMargins left="0.5" right="0.5" top="0.5" bottom="0.5" header="0" footer="0"/>
  <pageSetup fitToHeight="1" fitToWidth="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57"/>
  <sheetViews>
    <sheetView showGridLines="0" zoomScale="75" zoomScaleNormal="75" workbookViewId="0" topLeftCell="A1">
      <selection activeCell="A1" sqref="A1"/>
    </sheetView>
  </sheetViews>
  <sheetFormatPr defaultColWidth="12.6640625" defaultRowHeight="15.75"/>
  <cols>
    <col min="1" max="1" width="8.77734375" style="6" customWidth="1"/>
    <col min="2" max="2" width="60.5546875" style="6" customWidth="1"/>
    <col min="3" max="3" width="14.10546875" style="41" customWidth="1"/>
    <col min="4" max="4" width="15.77734375" style="41" customWidth="1"/>
    <col min="5" max="16384" width="12.6640625" style="6" customWidth="1"/>
  </cols>
  <sheetData>
    <row r="1" spans="1:4" ht="15.75">
      <c r="A1" s="29"/>
      <c r="B1" s="3" t="s">
        <v>0</v>
      </c>
      <c r="C1" s="11"/>
      <c r="D1" s="11"/>
    </row>
    <row r="2" spans="1:4" ht="15.75">
      <c r="A2" s="29"/>
      <c r="B2" s="3" t="s">
        <v>188</v>
      </c>
      <c r="C2" s="11"/>
      <c r="D2" s="11"/>
    </row>
    <row r="3" spans="1:4" ht="15.75">
      <c r="A3" s="29"/>
      <c r="B3" s="3" t="str">
        <f>DATES!A1</f>
        <v>NINE MONTHS ENDED SEPTEMBER 30, 2005</v>
      </c>
      <c r="C3" s="11"/>
      <c r="D3" s="11"/>
    </row>
    <row r="4" spans="1:4" ht="15.75">
      <c r="A4" s="42"/>
      <c r="B4" s="43"/>
      <c r="C4" s="44"/>
      <c r="D4" s="44"/>
    </row>
    <row r="5" spans="1:4" ht="15.75">
      <c r="A5" s="29"/>
      <c r="B5" s="45"/>
      <c r="C5" s="46"/>
      <c r="D5" s="46"/>
    </row>
    <row r="6" spans="1:4" ht="15.75">
      <c r="A6" s="29"/>
      <c r="B6" s="69" t="s">
        <v>189</v>
      </c>
      <c r="C6" s="11"/>
      <c r="D6" s="11"/>
    </row>
    <row r="7" spans="1:4" ht="15">
      <c r="A7" s="29"/>
      <c r="B7" s="29"/>
      <c r="C7" s="46"/>
      <c r="D7" s="46"/>
    </row>
    <row r="8" spans="1:4" ht="15">
      <c r="A8" s="21" t="s">
        <v>190</v>
      </c>
      <c r="B8" s="21" t="s">
        <v>191</v>
      </c>
      <c r="C8" s="70"/>
      <c r="D8" s="22">
        <v>1706676360</v>
      </c>
    </row>
    <row r="9" spans="1:4" ht="15">
      <c r="A9" s="21" t="s">
        <v>192</v>
      </c>
      <c r="B9" s="21" t="s">
        <v>193</v>
      </c>
      <c r="C9" s="22">
        <v>1125648283</v>
      </c>
      <c r="D9" s="70"/>
    </row>
    <row r="10" spans="1:4" ht="15">
      <c r="A10" s="21" t="s">
        <v>194</v>
      </c>
      <c r="B10" s="21" t="s">
        <v>195</v>
      </c>
      <c r="C10" s="26">
        <v>86182025</v>
      </c>
      <c r="D10" s="39"/>
    </row>
    <row r="11" spans="1:4" ht="15">
      <c r="A11" s="21" t="s">
        <v>196</v>
      </c>
      <c r="B11" s="21" t="s">
        <v>197</v>
      </c>
      <c r="C11" s="26">
        <v>196650003</v>
      </c>
      <c r="D11" s="39"/>
    </row>
    <row r="12" spans="1:4" ht="15">
      <c r="A12" s="21" t="s">
        <v>198</v>
      </c>
      <c r="B12" s="21" t="s">
        <v>199</v>
      </c>
      <c r="C12" s="26">
        <v>37276621</v>
      </c>
      <c r="D12" s="39"/>
    </row>
    <row r="13" spans="1:4" ht="15">
      <c r="A13" s="21" t="s">
        <v>200</v>
      </c>
      <c r="B13" s="21" t="s">
        <v>201</v>
      </c>
      <c r="C13" s="26">
        <v>-4018800.94</v>
      </c>
      <c r="D13" s="39"/>
    </row>
    <row r="14" spans="1:4" ht="15">
      <c r="A14" s="21" t="s">
        <v>202</v>
      </c>
      <c r="B14" s="21" t="s">
        <v>203</v>
      </c>
      <c r="C14" s="26">
        <v>235916579</v>
      </c>
      <c r="D14" s="39"/>
    </row>
    <row r="15" spans="1:4" ht="15">
      <c r="A15" s="21" t="s">
        <v>204</v>
      </c>
      <c r="B15" s="21" t="s">
        <v>205</v>
      </c>
      <c r="C15" s="26">
        <v>-191456835</v>
      </c>
      <c r="D15" s="39"/>
    </row>
    <row r="16" spans="1:4" ht="15">
      <c r="A16" s="21" t="s">
        <v>206</v>
      </c>
      <c r="B16" s="21" t="s">
        <v>207</v>
      </c>
      <c r="C16" s="51">
        <v>-1886096</v>
      </c>
      <c r="D16" s="39"/>
    </row>
    <row r="17" spans="1:4" ht="15">
      <c r="A17" s="21">
        <v>411.6</v>
      </c>
      <c r="B17" s="21" t="s">
        <v>208</v>
      </c>
      <c r="C17" s="134">
        <v>0</v>
      </c>
      <c r="D17" s="39"/>
    </row>
    <row r="18" spans="1:4" ht="15">
      <c r="A18" s="29"/>
      <c r="B18" s="29"/>
      <c r="C18" s="66"/>
      <c r="D18" s="39"/>
    </row>
    <row r="19" spans="1:4" ht="15">
      <c r="A19" s="29"/>
      <c r="B19" s="21" t="s">
        <v>209</v>
      </c>
      <c r="C19" s="39"/>
      <c r="D19" s="35">
        <f>SUM(C8:C17)</f>
        <v>1484311779.06</v>
      </c>
    </row>
    <row r="20" spans="1:4" ht="15">
      <c r="A20" s="29"/>
      <c r="B20" s="29"/>
      <c r="C20" s="39"/>
      <c r="D20" s="39"/>
    </row>
    <row r="21" spans="1:4" ht="15">
      <c r="A21" s="29"/>
      <c r="B21" s="21" t="s">
        <v>210</v>
      </c>
      <c r="C21" s="39"/>
      <c r="D21" s="39">
        <f>D8-D19</f>
        <v>222364580.94000006</v>
      </c>
    </row>
    <row r="22" spans="1:4" ht="15">
      <c r="A22" s="29"/>
      <c r="B22" s="29"/>
      <c r="C22" s="39"/>
      <c r="D22" s="39"/>
    </row>
    <row r="23" spans="1:4" ht="15.75">
      <c r="A23" s="29"/>
      <c r="B23" s="69" t="s">
        <v>211</v>
      </c>
      <c r="C23" s="71"/>
      <c r="D23" s="71"/>
    </row>
    <row r="24" spans="1:4" ht="15">
      <c r="A24" s="29"/>
      <c r="B24" s="29"/>
      <c r="C24" s="39"/>
      <c r="D24" s="39"/>
    </row>
    <row r="25" spans="1:4" ht="15">
      <c r="A25" s="21" t="s">
        <v>212</v>
      </c>
      <c r="B25" s="21" t="s">
        <v>213</v>
      </c>
      <c r="C25" s="121">
        <v>0</v>
      </c>
      <c r="D25" s="46"/>
    </row>
    <row r="26" spans="1:4" ht="15">
      <c r="A26" s="21" t="s">
        <v>214</v>
      </c>
      <c r="B26" s="21" t="s">
        <v>215</v>
      </c>
      <c r="C26" s="26">
        <v>-518974</v>
      </c>
      <c r="D26" s="39"/>
    </row>
    <row r="27" spans="1:4" ht="15">
      <c r="A27" s="21" t="s">
        <v>216</v>
      </c>
      <c r="B27" s="21" t="s">
        <v>217</v>
      </c>
      <c r="C27" s="26">
        <v>837441</v>
      </c>
      <c r="D27" s="39"/>
    </row>
    <row r="28" spans="1:4" ht="15">
      <c r="A28" s="21" t="s">
        <v>218</v>
      </c>
      <c r="B28" s="21" t="s">
        <v>219</v>
      </c>
      <c r="C28" s="121">
        <v>0</v>
      </c>
      <c r="D28" s="39"/>
    </row>
    <row r="29" spans="1:4" ht="15">
      <c r="A29" s="21" t="s">
        <v>220</v>
      </c>
      <c r="B29" s="21" t="s">
        <v>221</v>
      </c>
      <c r="C29" s="26">
        <v>23272165</v>
      </c>
      <c r="D29" s="39"/>
    </row>
    <row r="30" spans="1:4" ht="15">
      <c r="A30" s="21" t="s">
        <v>222</v>
      </c>
      <c r="B30" s="21" t="s">
        <v>223</v>
      </c>
      <c r="C30" s="26">
        <v>5849429</v>
      </c>
      <c r="D30" s="39"/>
    </row>
    <row r="31" spans="1:4" ht="15">
      <c r="A31" s="21" t="s">
        <v>224</v>
      </c>
      <c r="B31" s="21" t="s">
        <v>225</v>
      </c>
      <c r="C31" s="51">
        <v>1329787</v>
      </c>
      <c r="D31" s="39"/>
    </row>
    <row r="32" spans="1:4" ht="15">
      <c r="A32" s="21">
        <v>421.1</v>
      </c>
      <c r="B32" s="21" t="s">
        <v>226</v>
      </c>
      <c r="C32" s="51">
        <v>460120</v>
      </c>
      <c r="D32" s="39"/>
    </row>
    <row r="33" spans="1:4" ht="15">
      <c r="A33" s="29"/>
      <c r="B33" s="29"/>
      <c r="C33" s="66"/>
      <c r="D33" s="39"/>
    </row>
    <row r="34" spans="1:4" ht="15">
      <c r="A34" s="29"/>
      <c r="B34" s="21" t="s">
        <v>227</v>
      </c>
      <c r="C34" s="35">
        <f>SUM(C25:C32)</f>
        <v>31229968</v>
      </c>
      <c r="D34" s="39"/>
    </row>
    <row r="35" spans="1:4" ht="15">
      <c r="A35" s="29"/>
      <c r="B35" s="29"/>
      <c r="C35" s="39"/>
      <c r="D35" s="39"/>
    </row>
    <row r="36" spans="1:4" ht="15">
      <c r="A36" s="21" t="s">
        <v>228</v>
      </c>
      <c r="B36" s="21" t="s">
        <v>229</v>
      </c>
      <c r="C36" s="30">
        <v>-817506</v>
      </c>
      <c r="D36" s="39"/>
    </row>
    <row r="37" spans="1:4" ht="15">
      <c r="A37" s="29"/>
      <c r="B37" s="29"/>
      <c r="C37" s="39"/>
      <c r="D37" s="39"/>
    </row>
    <row r="38" spans="1:4" ht="15">
      <c r="A38" s="21" t="s">
        <v>230</v>
      </c>
      <c r="B38" s="21" t="s">
        <v>199</v>
      </c>
      <c r="C38" s="49">
        <v>288174</v>
      </c>
      <c r="D38" s="39"/>
    </row>
    <row r="39" spans="1:4" ht="15">
      <c r="A39" s="21" t="s">
        <v>231</v>
      </c>
      <c r="B39" s="21" t="s">
        <v>201</v>
      </c>
      <c r="C39" s="26">
        <v>-675834</v>
      </c>
      <c r="D39" s="39"/>
    </row>
    <row r="40" spans="1:4" ht="15">
      <c r="A40" s="21" t="s">
        <v>232</v>
      </c>
      <c r="B40" s="21" t="s">
        <v>203</v>
      </c>
      <c r="C40" s="26">
        <v>1236839</v>
      </c>
      <c r="D40" s="39"/>
    </row>
    <row r="41" spans="1:4" ht="15">
      <c r="A41" s="21" t="s">
        <v>233</v>
      </c>
      <c r="B41" s="21" t="s">
        <v>205</v>
      </c>
      <c r="C41" s="65">
        <v>-322590</v>
      </c>
      <c r="D41" s="39"/>
    </row>
    <row r="42" spans="1:4" ht="15">
      <c r="A42" s="29"/>
      <c r="B42" s="29"/>
      <c r="C42" s="39"/>
      <c r="D42" s="39"/>
    </row>
    <row r="43" spans="1:4" ht="15">
      <c r="A43" s="29"/>
      <c r="B43" s="21" t="s">
        <v>234</v>
      </c>
      <c r="C43" s="35">
        <f>SUM(C38:C41)</f>
        <v>526589</v>
      </c>
      <c r="D43" s="39"/>
    </row>
    <row r="44" spans="1:4" ht="15">
      <c r="A44" s="29"/>
      <c r="B44" s="29"/>
      <c r="C44" s="39"/>
      <c r="D44" s="39"/>
    </row>
    <row r="45" spans="1:4" ht="15">
      <c r="A45" s="29"/>
      <c r="B45" s="29"/>
      <c r="C45" s="39"/>
      <c r="D45" s="39"/>
    </row>
    <row r="46" spans="1:4" ht="15">
      <c r="A46" s="29"/>
      <c r="B46" s="21" t="s">
        <v>235</v>
      </c>
      <c r="C46" s="39"/>
      <c r="D46" s="35">
        <f>C34-C36-C43</f>
        <v>31520885</v>
      </c>
    </row>
    <row r="47" spans="1:4" ht="15">
      <c r="A47" s="29"/>
      <c r="B47" s="29"/>
      <c r="C47" s="39"/>
      <c r="D47" s="39"/>
    </row>
    <row r="48" spans="1:4" ht="15">
      <c r="A48" s="29"/>
      <c r="B48" s="21" t="s">
        <v>236</v>
      </c>
      <c r="C48" s="39"/>
      <c r="D48" s="39">
        <f>D21+D46</f>
        <v>253885465.94000006</v>
      </c>
    </row>
    <row r="49" spans="1:4" ht="15">
      <c r="A49" s="29"/>
      <c r="B49" s="21" t="s">
        <v>237</v>
      </c>
      <c r="C49" s="39"/>
      <c r="D49" s="30">
        <v>59641890.73</v>
      </c>
    </row>
    <row r="50" spans="1:4" ht="15">
      <c r="A50" s="29"/>
      <c r="B50" s="29"/>
      <c r="C50" s="46"/>
      <c r="D50" s="46"/>
    </row>
    <row r="51" spans="1:4" ht="15.75" thickBot="1">
      <c r="A51" s="29"/>
      <c r="B51" s="21" t="s">
        <v>238</v>
      </c>
      <c r="C51" s="46"/>
      <c r="D51" s="56">
        <f>D48-D49</f>
        <v>194243575.21000007</v>
      </c>
    </row>
    <row r="52" spans="1:4" ht="15.75" thickTop="1">
      <c r="A52" s="29"/>
      <c r="B52" s="29"/>
      <c r="C52" s="46"/>
      <c r="D52" s="46"/>
    </row>
    <row r="53" spans="1:4" ht="15">
      <c r="A53" s="29"/>
      <c r="B53" s="29"/>
      <c r="C53" s="46"/>
      <c r="D53" s="72"/>
    </row>
    <row r="54" spans="2:4" ht="15">
      <c r="B54" s="73"/>
      <c r="C54" s="74"/>
      <c r="D54" s="72"/>
    </row>
    <row r="55" spans="3:4" ht="15">
      <c r="C55" s="75"/>
      <c r="D55" s="72"/>
    </row>
    <row r="56" spans="1:2" ht="15">
      <c r="A56" s="136" t="s">
        <v>358</v>
      </c>
      <c r="B56" s="41"/>
    </row>
    <row r="57" spans="1:4" ht="15">
      <c r="A57" s="76"/>
      <c r="B57" s="41"/>
      <c r="D57" s="72"/>
    </row>
  </sheetData>
  <printOptions horizontalCentered="1"/>
  <pageMargins left="0.4" right="0.4" top="0.5" bottom="0.5" header="0.5" footer="0.5"/>
  <pageSetup fitToHeight="1" fitToWidth="1" orientation="portrait" scale="82" r:id="rId1"/>
  <headerFooter alignWithMargins="0">
    <oddFooter>&amp;R&amp;10&amp;D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19"/>
  <sheetViews>
    <sheetView showGridLines="0" zoomScale="75" zoomScaleNormal="75" workbookViewId="0" topLeftCell="A1">
      <selection activeCell="A1" sqref="A1"/>
    </sheetView>
  </sheetViews>
  <sheetFormatPr defaultColWidth="12.6640625" defaultRowHeight="15.75"/>
  <cols>
    <col min="1" max="1" width="8.77734375" style="6" customWidth="1"/>
    <col min="2" max="2" width="58.3359375" style="6" customWidth="1"/>
    <col min="3" max="3" width="14.10546875" style="6" customWidth="1"/>
    <col min="4" max="4" width="15.77734375" style="6" customWidth="1"/>
    <col min="5" max="16384" width="12.6640625" style="6" customWidth="1"/>
  </cols>
  <sheetData>
    <row r="1" spans="1:4" ht="15.75" customHeight="1">
      <c r="A1" s="3" t="s">
        <v>0</v>
      </c>
      <c r="B1" s="3"/>
      <c r="C1" s="10"/>
      <c r="D1" s="10"/>
    </row>
    <row r="2" spans="1:4" ht="15.75" customHeight="1">
      <c r="A2" s="3" t="s">
        <v>188</v>
      </c>
      <c r="B2" s="3"/>
      <c r="C2" s="10"/>
      <c r="D2" s="10"/>
    </row>
    <row r="3" spans="1:4" ht="15.75" customHeight="1">
      <c r="A3" s="3" t="str">
        <f>DATES!A1</f>
        <v>NINE MONTHS ENDED SEPTEMBER 30, 2005</v>
      </c>
      <c r="B3" s="77"/>
      <c r="C3" s="10"/>
      <c r="D3" s="10"/>
    </row>
    <row r="4" spans="1:4" ht="15.75" customHeight="1">
      <c r="A4" s="78"/>
      <c r="B4" s="78"/>
      <c r="C4" s="78"/>
      <c r="D4" s="78"/>
    </row>
    <row r="5" spans="1:4" ht="15.75" customHeight="1">
      <c r="A5" s="29"/>
      <c r="B5" s="29"/>
      <c r="C5" s="29"/>
      <c r="D5" s="29"/>
    </row>
    <row r="6" spans="1:4" ht="15.75" customHeight="1">
      <c r="A6" s="3" t="s">
        <v>239</v>
      </c>
      <c r="B6" s="3"/>
      <c r="C6" s="10"/>
      <c r="D6" s="10"/>
    </row>
    <row r="7" spans="1:4" ht="15.75" customHeight="1">
      <c r="A7" s="29"/>
      <c r="B7" s="29"/>
      <c r="C7" s="29"/>
      <c r="D7" s="29"/>
    </row>
    <row r="8" spans="1:4" ht="15.75" customHeight="1">
      <c r="A8" s="21" t="s">
        <v>240</v>
      </c>
      <c r="B8" s="29"/>
      <c r="C8" s="29"/>
      <c r="D8" s="135">
        <v>372705041</v>
      </c>
    </row>
    <row r="9" spans="1:4" ht="15.75" customHeight="1">
      <c r="A9" s="29"/>
      <c r="B9" s="29"/>
      <c r="C9" s="29"/>
      <c r="D9" s="79"/>
    </row>
    <row r="10" spans="1:4" ht="15.75" customHeight="1">
      <c r="A10" s="21" t="s">
        <v>241</v>
      </c>
      <c r="B10" s="29"/>
      <c r="C10" s="29"/>
      <c r="D10" s="80">
        <f>INCSTMT_E!D51</f>
        <v>194243575.21000007</v>
      </c>
    </row>
    <row r="11" spans="1:4" ht="15.75" customHeight="1">
      <c r="A11" s="29"/>
      <c r="B11" s="29"/>
      <c r="C11" s="29"/>
      <c r="D11" s="80"/>
    </row>
    <row r="12" spans="1:4" ht="15.75" customHeight="1">
      <c r="A12" s="21" t="s">
        <v>242</v>
      </c>
      <c r="B12" s="29"/>
      <c r="C12" s="29"/>
      <c r="D12" s="81">
        <v>-75000000</v>
      </c>
    </row>
    <row r="13" spans="1:4" ht="15.75" customHeight="1">
      <c r="A13" s="29"/>
      <c r="B13" s="29"/>
      <c r="C13" s="29"/>
      <c r="D13" s="80"/>
    </row>
    <row r="14" spans="1:4" ht="15.75" customHeight="1">
      <c r="A14" s="21" t="s">
        <v>243</v>
      </c>
      <c r="B14" s="29"/>
      <c r="C14" s="29"/>
      <c r="D14" s="82">
        <v>-3614751</v>
      </c>
    </row>
    <row r="15" spans="1:4" ht="15.75" customHeight="1">
      <c r="A15" s="29"/>
      <c r="B15" s="29"/>
      <c r="C15" s="29"/>
      <c r="D15" s="40"/>
    </row>
    <row r="16" spans="1:4" ht="15.75" customHeight="1">
      <c r="A16" s="29" t="s">
        <v>244</v>
      </c>
      <c r="B16" s="29"/>
      <c r="C16" s="29"/>
      <c r="D16" s="83">
        <v>0</v>
      </c>
    </row>
    <row r="17" spans="1:4" ht="15.75" customHeight="1">
      <c r="A17" s="29"/>
      <c r="B17" s="29"/>
      <c r="C17" s="29"/>
      <c r="D17" s="29"/>
    </row>
    <row r="18" spans="1:4" ht="15.75" customHeight="1" thickBot="1">
      <c r="A18" s="21" t="s">
        <v>245</v>
      </c>
      <c r="B18" s="29"/>
      <c r="C18" s="29"/>
      <c r="D18" s="57">
        <f>SUM(D8:D17)</f>
        <v>488333865.21000004</v>
      </c>
    </row>
    <row r="19" spans="1:4" ht="15.75" customHeight="1" thickTop="1">
      <c r="A19" s="29"/>
      <c r="B19" s="29"/>
      <c r="C19" s="29"/>
      <c r="D19" s="29"/>
    </row>
  </sheetData>
  <printOptions horizontalCentered="1"/>
  <pageMargins left="0.4" right="0.4" top="0.5" bottom="0.5" header="0.5" footer="0.5"/>
  <pageSetup fitToHeight="1" fitToWidth="1" horizontalDpi="300" verticalDpi="300" orientation="portrait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:D1"/>
    </sheetView>
  </sheetViews>
  <sheetFormatPr defaultColWidth="8.88671875" defaultRowHeight="15.75"/>
  <cols>
    <col min="1" max="1" width="14.77734375" style="0" customWidth="1"/>
    <col min="2" max="2" width="35.77734375" style="0" customWidth="1"/>
    <col min="3" max="3" width="12.77734375" style="0" customWidth="1"/>
    <col min="4" max="4" width="15.77734375" style="0" customWidth="1"/>
  </cols>
  <sheetData>
    <row r="1" spans="1:4" ht="15.75">
      <c r="A1" s="143" t="s">
        <v>0</v>
      </c>
      <c r="B1" s="143"/>
      <c r="C1" s="143"/>
      <c r="D1" s="143"/>
    </row>
    <row r="2" spans="1:4" ht="15.75">
      <c r="A2" s="143" t="s">
        <v>246</v>
      </c>
      <c r="B2" s="143"/>
      <c r="C2" s="143"/>
      <c r="D2" s="143"/>
    </row>
    <row r="3" spans="1:4" ht="15.75">
      <c r="A3" s="143" t="str">
        <f>DATES!A1</f>
        <v>NINE MONTHS ENDED SEPTEMBER 30, 2005</v>
      </c>
      <c r="B3" s="143"/>
      <c r="C3" s="143"/>
      <c r="D3" s="143"/>
    </row>
    <row r="4" spans="1:4" ht="15.75">
      <c r="A4" s="143" t="s">
        <v>247</v>
      </c>
      <c r="B4" s="143"/>
      <c r="C4" s="143"/>
      <c r="D4" s="143"/>
    </row>
    <row r="7" spans="1:4" ht="15.75">
      <c r="A7" s="84" t="s">
        <v>248</v>
      </c>
      <c r="B7" s="84" t="s">
        <v>249</v>
      </c>
      <c r="D7" s="84" t="s">
        <v>250</v>
      </c>
    </row>
    <row r="8" spans="1:4" ht="15.75">
      <c r="A8" s="85">
        <v>1</v>
      </c>
      <c r="B8" t="s">
        <v>251</v>
      </c>
      <c r="D8" s="86">
        <v>1706</v>
      </c>
    </row>
    <row r="9" spans="1:4" ht="15.75">
      <c r="A9" s="85"/>
      <c r="D9" s="86"/>
    </row>
    <row r="10" spans="1:4" ht="15.75">
      <c r="A10" s="85">
        <v>2</v>
      </c>
      <c r="B10" t="s">
        <v>252</v>
      </c>
      <c r="D10" s="87">
        <v>1484</v>
      </c>
    </row>
    <row r="11" spans="1:4" ht="15.75">
      <c r="A11" s="85"/>
      <c r="D11" s="86"/>
    </row>
    <row r="12" spans="1:4" ht="16.5" thickBot="1">
      <c r="A12" s="85">
        <v>3</v>
      </c>
      <c r="B12" t="s">
        <v>253</v>
      </c>
      <c r="D12" s="88">
        <f>D8-D10</f>
        <v>222</v>
      </c>
    </row>
    <row r="13" spans="1:4" ht="16.5" thickTop="1">
      <c r="A13" s="85"/>
      <c r="D13" s="86"/>
    </row>
    <row r="14" spans="1:4" ht="15.75">
      <c r="A14" s="85">
        <v>4</v>
      </c>
      <c r="B14" t="s">
        <v>254</v>
      </c>
      <c r="D14" s="138">
        <v>2837</v>
      </c>
    </row>
    <row r="15" ht="15.75">
      <c r="A15" s="85"/>
    </row>
    <row r="16" spans="1:4" ht="15.75">
      <c r="A16" s="85">
        <v>5</v>
      </c>
      <c r="B16" t="s">
        <v>255</v>
      </c>
      <c r="D16" s="137">
        <v>0.0818</v>
      </c>
    </row>
    <row r="17" ht="15.75">
      <c r="A17" s="85"/>
    </row>
    <row r="18" spans="1:2" ht="15.75">
      <c r="A18" s="85"/>
      <c r="B18" t="s">
        <v>256</v>
      </c>
    </row>
    <row r="19" ht="15.75">
      <c r="A19" s="85"/>
    </row>
    <row r="20" ht="15.75">
      <c r="A20" s="85"/>
    </row>
  </sheetData>
  <mergeCells count="4">
    <mergeCell ref="A1:D1"/>
    <mergeCell ref="A2:D2"/>
    <mergeCell ref="A4:D4"/>
    <mergeCell ref="A3:D3"/>
  </mergeCells>
  <printOptions/>
  <pageMargins left="0.25" right="0.2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54"/>
  <sheetViews>
    <sheetView showGridLines="0" zoomScale="75" zoomScaleNormal="75" workbookViewId="0" topLeftCell="A1">
      <selection activeCell="A1" sqref="A1"/>
    </sheetView>
  </sheetViews>
  <sheetFormatPr defaultColWidth="12.6640625" defaultRowHeight="15.75"/>
  <cols>
    <col min="1" max="1" width="4.77734375" style="6" customWidth="1"/>
    <col min="2" max="2" width="28.77734375" style="6" customWidth="1"/>
    <col min="3" max="3" width="9.77734375" style="6" customWidth="1"/>
    <col min="4" max="4" width="12.77734375" style="6" customWidth="1"/>
    <col min="5" max="5" width="16.88671875" style="6" customWidth="1"/>
    <col min="6" max="6" width="12.77734375" style="6" customWidth="1"/>
    <col min="7" max="7" width="2.77734375" style="6" customWidth="1"/>
    <col min="8" max="8" width="3.77734375" style="6" customWidth="1"/>
    <col min="9" max="9" width="11.77734375" style="6" customWidth="1"/>
    <col min="10" max="16384" width="12.6640625" style="6" customWidth="1"/>
  </cols>
  <sheetData>
    <row r="1" spans="1:9" ht="15.75">
      <c r="A1" s="15"/>
      <c r="B1" s="3" t="s">
        <v>0</v>
      </c>
      <c r="C1" s="89"/>
      <c r="D1" s="4"/>
      <c r="E1" s="4"/>
      <c r="F1" s="4"/>
      <c r="G1" s="4"/>
      <c r="H1" s="4"/>
      <c r="I1" s="4"/>
    </row>
    <row r="2" spans="1:9" ht="15.75">
      <c r="A2" s="15"/>
      <c r="B2" s="3" t="s">
        <v>257</v>
      </c>
      <c r="C2" s="4"/>
      <c r="D2" s="4"/>
      <c r="E2" s="4"/>
      <c r="F2" s="4"/>
      <c r="G2" s="4"/>
      <c r="H2" s="4"/>
      <c r="I2" s="4"/>
    </row>
    <row r="3" spans="1:9" ht="15.75">
      <c r="A3" s="15"/>
      <c r="B3" s="141" t="str">
        <f>DATES!A3</f>
        <v>SEPTEMBER 30, 2005</v>
      </c>
      <c r="C3" s="4"/>
      <c r="D3" s="4"/>
      <c r="E3" s="4"/>
      <c r="F3" s="4"/>
      <c r="G3" s="4"/>
      <c r="H3" s="4"/>
      <c r="I3" s="4"/>
    </row>
    <row r="4" spans="1:9" ht="15">
      <c r="A4" s="15"/>
      <c r="B4" s="15"/>
      <c r="C4" s="15"/>
      <c r="D4" s="15"/>
      <c r="E4" s="15"/>
      <c r="F4" s="15"/>
      <c r="G4" s="15"/>
      <c r="H4" s="15"/>
      <c r="I4" s="15"/>
    </row>
    <row r="5" spans="1:9" ht="15.75">
      <c r="A5" s="12"/>
      <c r="B5" s="12"/>
      <c r="C5" s="13"/>
      <c r="D5" s="12"/>
      <c r="E5" s="12"/>
      <c r="F5" s="12"/>
      <c r="G5" s="12"/>
      <c r="H5" s="12"/>
      <c r="I5" s="12"/>
    </row>
    <row r="6" spans="1:9" ht="15">
      <c r="A6" s="15"/>
      <c r="B6" s="15"/>
      <c r="C6" s="15"/>
      <c r="D6" s="15"/>
      <c r="E6" s="15"/>
      <c r="F6" s="15"/>
      <c r="G6" s="15"/>
      <c r="H6" s="15"/>
      <c r="I6" s="15"/>
    </row>
    <row r="7" spans="1:9" ht="13.5" customHeight="1">
      <c r="A7" s="21" t="s">
        <v>258</v>
      </c>
      <c r="B7" s="90" t="s">
        <v>259</v>
      </c>
      <c r="C7" s="40"/>
      <c r="D7" s="15"/>
      <c r="E7" s="34"/>
      <c r="F7" s="34"/>
      <c r="G7" s="15"/>
      <c r="H7" s="15"/>
      <c r="I7" s="34"/>
    </row>
    <row r="8" spans="1:9" ht="15">
      <c r="A8" s="29"/>
      <c r="B8" s="91" t="s">
        <v>260</v>
      </c>
      <c r="C8" s="40"/>
      <c r="D8" s="27">
        <v>1375000</v>
      </c>
      <c r="E8" s="91" t="s">
        <v>261</v>
      </c>
      <c r="F8" s="91" t="s">
        <v>262</v>
      </c>
      <c r="G8" s="15"/>
      <c r="H8" s="15"/>
      <c r="I8" s="34"/>
    </row>
    <row r="9" spans="1:9" ht="15">
      <c r="A9" s="29"/>
      <c r="B9" s="91" t="s">
        <v>260</v>
      </c>
      <c r="C9" s="40"/>
      <c r="D9" s="27">
        <v>10000000</v>
      </c>
      <c r="E9" s="91" t="s">
        <v>261</v>
      </c>
      <c r="F9" s="91" t="s">
        <v>263</v>
      </c>
      <c r="G9" s="15"/>
      <c r="H9" s="15"/>
      <c r="I9" s="34"/>
    </row>
    <row r="10" spans="1:9" ht="15">
      <c r="A10" s="29"/>
      <c r="B10" s="91" t="s">
        <v>260</v>
      </c>
      <c r="C10" s="40"/>
      <c r="D10" s="27" t="s">
        <v>264</v>
      </c>
      <c r="E10" s="91"/>
      <c r="F10" s="92">
        <v>80000000</v>
      </c>
      <c r="G10" s="15"/>
      <c r="H10" s="15"/>
      <c r="I10" s="34"/>
    </row>
    <row r="11" spans="1:9" ht="15">
      <c r="A11" s="29"/>
      <c r="B11" s="91" t="s">
        <v>265</v>
      </c>
      <c r="C11" s="40"/>
      <c r="D11" s="27">
        <v>255000000</v>
      </c>
      <c r="E11" s="91" t="s">
        <v>261</v>
      </c>
      <c r="F11" s="91" t="s">
        <v>263</v>
      </c>
      <c r="G11" s="15"/>
      <c r="H11" s="15"/>
      <c r="I11" s="34"/>
    </row>
    <row r="12" spans="1:9" ht="15">
      <c r="A12" s="29"/>
      <c r="B12" s="40"/>
      <c r="C12" s="40"/>
      <c r="D12" s="93"/>
      <c r="E12" s="40"/>
      <c r="F12" s="34"/>
      <c r="G12" s="15"/>
      <c r="H12" s="15"/>
      <c r="I12" s="34"/>
    </row>
    <row r="13" spans="1:9" ht="15">
      <c r="A13" s="29"/>
      <c r="B13" s="90" t="s">
        <v>266</v>
      </c>
      <c r="C13" s="40"/>
      <c r="D13" s="93"/>
      <c r="E13" s="40"/>
      <c r="F13" s="34"/>
      <c r="G13" s="15"/>
      <c r="H13" s="15"/>
      <c r="I13" s="34"/>
    </row>
    <row r="14" spans="1:9" ht="15.75">
      <c r="A14" s="29"/>
      <c r="B14" s="62" t="s">
        <v>267</v>
      </c>
      <c r="C14" s="29"/>
      <c r="D14" s="93"/>
      <c r="E14" s="29"/>
      <c r="F14" s="15"/>
      <c r="G14" s="15"/>
      <c r="H14" s="15"/>
      <c r="I14" s="15"/>
    </row>
    <row r="15" spans="1:9" ht="15">
      <c r="A15" s="29"/>
      <c r="B15" s="94" t="s">
        <v>268</v>
      </c>
      <c r="C15" s="29"/>
      <c r="D15" s="27">
        <v>375000</v>
      </c>
      <c r="E15" s="91" t="s">
        <v>261</v>
      </c>
      <c r="F15" s="23">
        <v>7500000</v>
      </c>
      <c r="G15" s="15"/>
      <c r="H15" s="15"/>
      <c r="I15" s="95"/>
    </row>
    <row r="16" spans="1:9" ht="15">
      <c r="A16" s="29"/>
      <c r="B16" s="94" t="s">
        <v>269</v>
      </c>
      <c r="C16" s="29"/>
      <c r="D16" s="27">
        <v>300000</v>
      </c>
      <c r="E16" s="91" t="s">
        <v>261</v>
      </c>
      <c r="F16" s="27">
        <v>6000000</v>
      </c>
      <c r="G16" s="15"/>
      <c r="H16" s="15"/>
      <c r="I16" s="34"/>
    </row>
    <row r="17" spans="1:9" ht="15">
      <c r="A17" s="29"/>
      <c r="B17" s="94" t="s">
        <v>270</v>
      </c>
      <c r="C17" s="29"/>
      <c r="D17" s="27">
        <v>325000</v>
      </c>
      <c r="E17" s="91" t="s">
        <v>261</v>
      </c>
      <c r="F17" s="27">
        <v>6500000</v>
      </c>
      <c r="G17" s="15"/>
      <c r="H17" s="15"/>
      <c r="I17" s="34"/>
    </row>
    <row r="18" spans="1:9" ht="15">
      <c r="A18" s="29"/>
      <c r="B18" s="94" t="s">
        <v>271</v>
      </c>
      <c r="C18" s="29"/>
      <c r="D18" s="27">
        <v>373770</v>
      </c>
      <c r="E18" s="91" t="s">
        <v>261</v>
      </c>
      <c r="F18" s="27">
        <v>7475400</v>
      </c>
      <c r="G18" s="15"/>
      <c r="H18" s="15"/>
      <c r="I18" s="34"/>
    </row>
    <row r="19" spans="1:9" ht="15">
      <c r="A19" s="29"/>
      <c r="B19" s="96" t="s">
        <v>272</v>
      </c>
      <c r="C19" s="29"/>
      <c r="D19" s="27">
        <v>850000</v>
      </c>
      <c r="E19" s="91" t="s">
        <v>261</v>
      </c>
      <c r="F19" s="27">
        <v>18750000</v>
      </c>
      <c r="G19" s="15"/>
      <c r="H19" s="15"/>
      <c r="I19" s="34"/>
    </row>
    <row r="20" spans="1:9" ht="15">
      <c r="A20" s="29"/>
      <c r="B20" s="96" t="s">
        <v>273</v>
      </c>
      <c r="C20" s="29"/>
      <c r="D20" s="27">
        <v>1400000</v>
      </c>
      <c r="E20" s="91" t="s">
        <v>261</v>
      </c>
      <c r="F20" s="27">
        <v>35000000</v>
      </c>
      <c r="G20" s="15"/>
      <c r="H20" s="15"/>
      <c r="I20" s="34"/>
    </row>
    <row r="21" spans="1:9" ht="15">
      <c r="A21" s="29"/>
      <c r="B21" s="96" t="s">
        <v>274</v>
      </c>
      <c r="C21" s="29"/>
      <c r="D21" s="27">
        <v>640000</v>
      </c>
      <c r="E21" s="91" t="s">
        <v>261</v>
      </c>
      <c r="F21" s="27">
        <v>16000000</v>
      </c>
      <c r="G21" s="15"/>
      <c r="H21" s="15"/>
      <c r="I21" s="34"/>
    </row>
    <row r="22" spans="1:9" ht="15.75">
      <c r="A22" s="29"/>
      <c r="B22" s="62" t="s">
        <v>275</v>
      </c>
      <c r="C22" s="29"/>
      <c r="D22" s="27">
        <v>116583358</v>
      </c>
      <c r="E22" s="91" t="s">
        <v>261</v>
      </c>
      <c r="F22" s="40">
        <v>291458395</v>
      </c>
      <c r="G22" s="15"/>
      <c r="H22" s="15"/>
      <c r="I22" s="34"/>
    </row>
    <row r="23" spans="1:9" ht="15.75">
      <c r="A23" s="29"/>
      <c r="B23" s="45"/>
      <c r="C23" s="29"/>
      <c r="D23" s="34"/>
      <c r="E23" s="34"/>
      <c r="F23" s="34"/>
      <c r="G23" s="15"/>
      <c r="H23" s="15"/>
      <c r="I23" s="34"/>
    </row>
    <row r="24" spans="1:9" ht="15">
      <c r="A24" s="29"/>
      <c r="B24" s="73"/>
      <c r="C24" s="29"/>
      <c r="D24" s="15"/>
      <c r="E24" s="15"/>
      <c r="F24" s="15"/>
      <c r="G24" s="15"/>
      <c r="H24" s="15"/>
      <c r="I24" s="15"/>
    </row>
    <row r="25" spans="1:9" ht="15">
      <c r="A25" s="21" t="s">
        <v>276</v>
      </c>
      <c r="B25" s="97" t="s">
        <v>277</v>
      </c>
      <c r="C25" s="29"/>
      <c r="D25" s="15"/>
      <c r="E25" s="15"/>
      <c r="F25" s="15"/>
      <c r="G25" s="15"/>
      <c r="H25" s="15"/>
      <c r="I25" s="15"/>
    </row>
    <row r="26" spans="1:9" ht="15">
      <c r="A26" s="29"/>
      <c r="B26" s="21" t="s">
        <v>278</v>
      </c>
      <c r="C26" s="29"/>
      <c r="D26" s="15"/>
      <c r="E26" s="15"/>
      <c r="F26" s="15"/>
      <c r="G26" s="15"/>
      <c r="H26" s="15"/>
      <c r="I26" s="15"/>
    </row>
    <row r="27" spans="1:9" ht="15">
      <c r="A27" s="29"/>
      <c r="B27" s="21" t="s">
        <v>279</v>
      </c>
      <c r="C27" s="29"/>
      <c r="D27" s="15"/>
      <c r="E27" s="15"/>
      <c r="F27" s="15"/>
      <c r="G27" s="15"/>
      <c r="H27" s="15"/>
      <c r="I27" s="15"/>
    </row>
    <row r="28" spans="1:9" ht="15">
      <c r="A28" s="21" t="s">
        <v>280</v>
      </c>
      <c r="B28" s="97" t="s">
        <v>281</v>
      </c>
      <c r="C28" s="29"/>
      <c r="D28" s="15"/>
      <c r="E28" s="15"/>
      <c r="F28" s="15"/>
      <c r="G28" s="15"/>
      <c r="H28" s="15"/>
      <c r="I28" s="15"/>
    </row>
    <row r="29" spans="1:9" ht="15">
      <c r="A29" s="29"/>
      <c r="B29" s="21" t="s">
        <v>282</v>
      </c>
      <c r="C29" s="29"/>
      <c r="D29" s="15"/>
      <c r="E29" s="15"/>
      <c r="F29" s="15"/>
      <c r="G29" s="15"/>
      <c r="H29" s="15"/>
      <c r="I29" s="15"/>
    </row>
    <row r="30" spans="1:9" ht="15">
      <c r="A30" s="29"/>
      <c r="B30" s="21" t="s">
        <v>283</v>
      </c>
      <c r="C30" s="29"/>
      <c r="D30" s="15"/>
      <c r="E30" s="15"/>
      <c r="F30" s="15"/>
      <c r="G30" s="15"/>
      <c r="H30" s="15"/>
      <c r="I30" s="15"/>
    </row>
    <row r="31" spans="1:9" ht="15">
      <c r="A31" s="21" t="s">
        <v>284</v>
      </c>
      <c r="B31" s="97" t="s">
        <v>285</v>
      </c>
      <c r="C31" s="29"/>
      <c r="D31" s="15"/>
      <c r="E31" s="15"/>
      <c r="F31" s="15"/>
      <c r="G31" s="15"/>
      <c r="H31" s="15"/>
      <c r="I31" s="15"/>
    </row>
    <row r="32" spans="1:9" ht="15">
      <c r="A32" s="29"/>
      <c r="B32" s="29"/>
      <c r="C32" s="98" t="s">
        <v>286</v>
      </c>
      <c r="D32" s="15"/>
      <c r="E32" s="99" t="s">
        <v>287</v>
      </c>
      <c r="F32" s="42"/>
      <c r="G32" s="29"/>
      <c r="H32" s="29"/>
      <c r="I32" s="29"/>
    </row>
    <row r="33" spans="1:9" ht="15">
      <c r="A33" s="29"/>
      <c r="B33" s="29"/>
      <c r="C33" s="98" t="s">
        <v>288</v>
      </c>
      <c r="D33" s="15"/>
      <c r="E33" s="100" t="s">
        <v>289</v>
      </c>
      <c r="F33" s="29"/>
      <c r="G33" s="29"/>
      <c r="H33" s="29"/>
      <c r="I33" s="100" t="s">
        <v>290</v>
      </c>
    </row>
    <row r="34" spans="1:9" ht="15">
      <c r="A34" s="29"/>
      <c r="B34" s="97" t="s">
        <v>291</v>
      </c>
      <c r="C34" s="101" t="s">
        <v>292</v>
      </c>
      <c r="D34" s="102"/>
      <c r="E34" s="103" t="s">
        <v>293</v>
      </c>
      <c r="F34" s="103" t="s">
        <v>294</v>
      </c>
      <c r="G34" s="29"/>
      <c r="H34" s="29"/>
      <c r="I34" s="101" t="s">
        <v>350</v>
      </c>
    </row>
    <row r="35" spans="1:9" ht="15">
      <c r="A35" s="29"/>
      <c r="B35" s="21" t="s">
        <v>295</v>
      </c>
      <c r="C35" s="98" t="s">
        <v>296</v>
      </c>
      <c r="D35" s="15"/>
      <c r="E35" s="27">
        <v>14400000</v>
      </c>
      <c r="F35" s="27">
        <v>14400000</v>
      </c>
      <c r="G35" s="15"/>
      <c r="H35" s="15"/>
      <c r="I35" s="27">
        <v>979199.61</v>
      </c>
    </row>
    <row r="36" spans="1:9" ht="15">
      <c r="A36" s="29"/>
      <c r="B36" s="21" t="s">
        <v>297</v>
      </c>
      <c r="C36" s="98" t="s">
        <v>298</v>
      </c>
      <c r="D36" s="15"/>
      <c r="E36" s="27">
        <v>118615000</v>
      </c>
      <c r="F36" s="27">
        <v>0</v>
      </c>
      <c r="G36" s="34"/>
      <c r="H36" s="34"/>
      <c r="I36" s="27">
        <v>6445565</v>
      </c>
    </row>
    <row r="37" spans="1:9" ht="15">
      <c r="A37" s="29"/>
      <c r="B37" s="21" t="s">
        <v>299</v>
      </c>
      <c r="C37" s="98" t="s">
        <v>300</v>
      </c>
      <c r="D37" s="15"/>
      <c r="E37" s="27">
        <v>250000000</v>
      </c>
      <c r="F37" s="27">
        <v>150000000</v>
      </c>
      <c r="G37" s="34"/>
      <c r="H37" s="34"/>
      <c r="I37" s="27">
        <v>12705737</v>
      </c>
    </row>
    <row r="38" spans="1:9" ht="15">
      <c r="A38" s="29"/>
      <c r="B38" s="21" t="s">
        <v>301</v>
      </c>
      <c r="C38" s="98" t="s">
        <v>302</v>
      </c>
      <c r="D38" s="15"/>
      <c r="E38" s="27">
        <v>70795000</v>
      </c>
      <c r="F38" s="27">
        <v>68295000</v>
      </c>
      <c r="G38" s="34"/>
      <c r="H38" s="15"/>
      <c r="I38" s="27">
        <v>4029405</v>
      </c>
    </row>
    <row r="39" spans="1:9" ht="15">
      <c r="A39" s="29"/>
      <c r="B39" s="21" t="s">
        <v>303</v>
      </c>
      <c r="C39" s="98" t="s">
        <v>304</v>
      </c>
      <c r="D39" s="15"/>
      <c r="E39" s="27">
        <v>60000000</v>
      </c>
      <c r="F39" s="27">
        <v>60000000</v>
      </c>
      <c r="G39" s="34"/>
      <c r="H39" s="15"/>
      <c r="I39" s="27">
        <v>3510000</v>
      </c>
    </row>
    <row r="40" spans="1:9" ht="15">
      <c r="A40" s="29"/>
      <c r="B40" s="21" t="s">
        <v>305</v>
      </c>
      <c r="C40" s="98" t="s">
        <v>306</v>
      </c>
      <c r="D40" s="15"/>
      <c r="E40" s="27">
        <v>92945000</v>
      </c>
      <c r="F40" s="27">
        <v>92945000</v>
      </c>
      <c r="G40" s="34"/>
      <c r="H40" s="15"/>
      <c r="I40" s="27">
        <v>5483755</v>
      </c>
    </row>
    <row r="41" spans="1:9" ht="15">
      <c r="A41" s="29"/>
      <c r="B41" s="21" t="s">
        <v>307</v>
      </c>
      <c r="C41" s="104" t="s">
        <v>308</v>
      </c>
      <c r="D41" s="15"/>
      <c r="E41" s="27">
        <v>57650000</v>
      </c>
      <c r="F41" s="27">
        <v>0</v>
      </c>
      <c r="G41" s="34"/>
      <c r="H41" s="15"/>
      <c r="I41" s="27">
        <v>338451</v>
      </c>
    </row>
    <row r="42" spans="1:9" ht="15">
      <c r="A42" s="29"/>
      <c r="B42" s="105" t="s">
        <v>309</v>
      </c>
      <c r="C42" s="106" t="s">
        <v>310</v>
      </c>
      <c r="D42" s="15"/>
      <c r="E42" s="27">
        <v>43615000</v>
      </c>
      <c r="F42" s="27">
        <v>43615000</v>
      </c>
      <c r="G42" s="34"/>
      <c r="H42" s="15"/>
      <c r="I42" s="27">
        <v>0</v>
      </c>
    </row>
    <row r="43" spans="1:9" ht="15">
      <c r="A43" s="29"/>
      <c r="B43" s="105" t="s">
        <v>311</v>
      </c>
      <c r="C43" s="106" t="s">
        <v>310</v>
      </c>
      <c r="D43" s="15"/>
      <c r="E43" s="27">
        <v>40000000</v>
      </c>
      <c r="F43" s="27">
        <v>40000000</v>
      </c>
      <c r="G43" s="34"/>
      <c r="H43" s="15"/>
      <c r="I43" s="27">
        <v>0</v>
      </c>
    </row>
    <row r="44" spans="1:9" ht="15">
      <c r="A44" s="29"/>
      <c r="B44" s="105" t="s">
        <v>312</v>
      </c>
      <c r="C44" s="106" t="s">
        <v>310</v>
      </c>
      <c r="D44" s="15"/>
      <c r="E44" s="27">
        <v>35000000</v>
      </c>
      <c r="F44" s="27">
        <v>35000000</v>
      </c>
      <c r="G44" s="34"/>
      <c r="H44" s="15"/>
      <c r="I44" s="27">
        <v>0</v>
      </c>
    </row>
    <row r="45" spans="1:9" ht="15">
      <c r="A45" s="29"/>
      <c r="B45" s="105" t="s">
        <v>313</v>
      </c>
      <c r="C45" s="106" t="s">
        <v>310</v>
      </c>
      <c r="D45" s="15"/>
      <c r="E45" s="27">
        <v>24000000</v>
      </c>
      <c r="F45" s="27">
        <v>24000000</v>
      </c>
      <c r="G45" s="34"/>
      <c r="H45" s="15"/>
      <c r="I45" s="27">
        <v>0</v>
      </c>
    </row>
    <row r="46" spans="1:9" ht="15">
      <c r="A46" s="29"/>
      <c r="B46" s="105" t="s">
        <v>314</v>
      </c>
      <c r="C46" s="106" t="s">
        <v>310</v>
      </c>
      <c r="D46" s="15"/>
      <c r="E46" s="27">
        <v>33650000</v>
      </c>
      <c r="F46" s="27">
        <v>33650000</v>
      </c>
      <c r="G46" s="34"/>
      <c r="H46" s="15"/>
      <c r="I46" s="27">
        <v>0</v>
      </c>
    </row>
    <row r="47" spans="1:9" ht="15">
      <c r="A47" s="29"/>
      <c r="B47" s="105" t="s">
        <v>315</v>
      </c>
      <c r="C47" s="106" t="s">
        <v>310</v>
      </c>
      <c r="D47" s="15"/>
      <c r="E47" s="27">
        <v>75000000</v>
      </c>
      <c r="F47" s="27">
        <v>75000000</v>
      </c>
      <c r="G47" s="34"/>
      <c r="H47" s="15"/>
      <c r="I47" s="27">
        <v>0</v>
      </c>
    </row>
    <row r="48" spans="1:9" ht="15">
      <c r="A48" s="29"/>
      <c r="B48" s="105" t="s">
        <v>351</v>
      </c>
      <c r="C48" s="106" t="s">
        <v>352</v>
      </c>
      <c r="D48" s="15"/>
      <c r="E48" s="27">
        <v>250000000</v>
      </c>
      <c r="F48" s="27">
        <v>250000000</v>
      </c>
      <c r="G48" s="34"/>
      <c r="H48" s="15"/>
      <c r="I48" s="27">
        <v>0</v>
      </c>
    </row>
    <row r="49" spans="1:9" ht="15">
      <c r="A49" s="29"/>
      <c r="B49" s="29"/>
      <c r="C49" s="29"/>
      <c r="D49" s="15"/>
      <c r="E49" s="34"/>
      <c r="F49" s="34"/>
      <c r="G49" s="34"/>
      <c r="H49" s="15"/>
      <c r="I49" s="34"/>
    </row>
    <row r="50" spans="1:9" ht="15">
      <c r="A50" s="29"/>
      <c r="B50" s="107" t="s">
        <v>316</v>
      </c>
      <c r="C50" s="29"/>
      <c r="D50" s="15"/>
      <c r="E50" s="34"/>
      <c r="F50" s="34"/>
      <c r="G50" s="34"/>
      <c r="H50" s="15"/>
      <c r="I50" s="34"/>
    </row>
    <row r="51" spans="1:9" ht="15">
      <c r="A51" s="29"/>
      <c r="B51" s="108" t="s">
        <v>317</v>
      </c>
      <c r="C51" s="109" t="s">
        <v>318</v>
      </c>
      <c r="D51" s="15"/>
      <c r="E51" s="27">
        <v>129820000</v>
      </c>
      <c r="F51" s="27">
        <v>129820000</v>
      </c>
      <c r="G51" s="27"/>
      <c r="H51" s="93"/>
      <c r="I51" s="27">
        <v>7659380</v>
      </c>
    </row>
    <row r="52" spans="1:9" ht="15">
      <c r="A52" s="29"/>
      <c r="B52" s="108" t="s">
        <v>319</v>
      </c>
      <c r="C52" s="109" t="s">
        <v>320</v>
      </c>
      <c r="D52" s="15"/>
      <c r="E52" s="27">
        <v>38900000</v>
      </c>
      <c r="F52" s="27">
        <v>38900000</v>
      </c>
      <c r="G52" s="27"/>
      <c r="H52" s="93"/>
      <c r="I52" s="27">
        <v>1249650</v>
      </c>
    </row>
    <row r="53" spans="1:9" ht="15">
      <c r="A53" s="29"/>
      <c r="B53" s="108" t="s">
        <v>321</v>
      </c>
      <c r="C53" s="109" t="s">
        <v>322</v>
      </c>
      <c r="D53" s="15"/>
      <c r="E53" s="27">
        <v>60000000</v>
      </c>
      <c r="F53" s="27">
        <v>60000000</v>
      </c>
      <c r="G53" s="27"/>
      <c r="H53" s="93"/>
      <c r="I53" s="27">
        <v>1966072</v>
      </c>
    </row>
    <row r="54" spans="2:9" ht="15">
      <c r="B54" s="108" t="s">
        <v>323</v>
      </c>
      <c r="C54" s="109" t="s">
        <v>324</v>
      </c>
      <c r="D54" s="15"/>
      <c r="E54" s="27">
        <v>25000000</v>
      </c>
      <c r="F54" s="27">
        <v>25000000</v>
      </c>
      <c r="G54" s="27"/>
      <c r="H54" s="93"/>
      <c r="I54" s="50">
        <v>1456250</v>
      </c>
    </row>
  </sheetData>
  <printOptions horizontalCentered="1"/>
  <pageMargins left="0.4" right="0.4" top="0.5" bottom="0.5" header="0.5" footer="0.5"/>
  <pageSetup fitToHeight="1" fitToWidth="1" horizontalDpi="300" verticalDpi="300" orientation="portrait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Sempra Energy</dc:creator>
  <cp:keywords/>
  <dc:description/>
  <cp:lastModifiedBy>Elizabeth Peters</cp:lastModifiedBy>
  <cp:lastPrinted>2005-11-04T23:58:57Z</cp:lastPrinted>
  <dcterms:created xsi:type="dcterms:W3CDTF">2005-09-26T17:09:06Z</dcterms:created>
  <dcterms:modified xsi:type="dcterms:W3CDTF">2005-12-15T00:37:01Z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